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750" yWindow="600" windowWidth="27225" windowHeight="11955" activeTab="3"/>
  </bookViews>
  <sheets>
    <sheet name="Rekapitulace zakázky" sheetId="1" r:id="rId1"/>
    <sheet name="001 - Mosty a tunely" sheetId="2" r:id="rId2"/>
    <sheet name="002 - Traťové hospodářství" sheetId="3" r:id="rId3"/>
    <sheet name="003 - VRN - Vedlejší rozp..." sheetId="4" r:id="rId4"/>
  </sheets>
  <definedNames>
    <definedName name="_xlnm._FilterDatabase" localSheetId="1" hidden="1">'001 - Mosty a tunely'!$C$146:$K$2852</definedName>
    <definedName name="_xlnm._FilterDatabase" localSheetId="2" hidden="1">'002 - Traťové hospodářství'!$C$118:$K$263</definedName>
    <definedName name="_xlnm._FilterDatabase" localSheetId="3" hidden="1">'003 - VRN - Vedlejší rozp...'!$C$121:$K$149</definedName>
    <definedName name="_xlnm.Print_Titles" localSheetId="1">'001 - Mosty a tunely'!$146:$146</definedName>
    <definedName name="_xlnm.Print_Titles" localSheetId="2">'002 - Traťové hospodářství'!$118:$118</definedName>
    <definedName name="_xlnm.Print_Titles" localSheetId="3">'003 - VRN - Vedlejší rozp...'!$121:$121</definedName>
    <definedName name="_xlnm.Print_Titles" localSheetId="0">'Rekapitulace zakázky'!$92:$92</definedName>
    <definedName name="_xlnm.Print_Area" localSheetId="1">'001 - Mosty a tunely'!$C$4:$J$76,'001 - Mosty a tunely'!$C$82:$J$128,'001 - Mosty a tunely'!$C$134:$K$2852</definedName>
    <definedName name="_xlnm.Print_Area" localSheetId="2">'002 - Traťové hospodářství'!$C$4:$J$76,'002 - Traťové hospodářství'!$C$82:$J$100,'002 - Traťové hospodářství'!$C$106:$K$263</definedName>
    <definedName name="_xlnm.Print_Area" localSheetId="3">'003 - VRN - Vedlejší rozp...'!$C$4:$J$76,'003 - VRN - Vedlejší rozp...'!$C$82:$J$103,'003 - VRN - Vedlejší rozp...'!$C$109:$K$149</definedName>
    <definedName name="_xlnm.Print_Area" localSheetId="0">'Rekapitulace zakázky'!$D$4:$AO$76,'Rekapitulace zakázky'!$C$82:$AQ$98</definedName>
  </definedNames>
  <calcPr calcId="145621"/>
</workbook>
</file>

<file path=xl/calcChain.xml><?xml version="1.0" encoding="utf-8"?>
<calcChain xmlns="http://schemas.openxmlformats.org/spreadsheetml/2006/main">
  <c r="J37" i="4" l="1"/>
  <c r="J36" i="4"/>
  <c r="AY97" i="1"/>
  <c r="J35" i="4"/>
  <c r="AX97" i="1"/>
  <c r="BI147" i="4"/>
  <c r="BH147" i="4"/>
  <c r="BG147" i="4"/>
  <c r="BF147" i="4"/>
  <c r="T147" i="4"/>
  <c r="T146" i="4"/>
  <c r="R147" i="4"/>
  <c r="R146" i="4"/>
  <c r="P147" i="4"/>
  <c r="P146" i="4"/>
  <c r="BI143" i="4"/>
  <c r="BH143" i="4"/>
  <c r="BG143" i="4"/>
  <c r="BF143" i="4"/>
  <c r="T143" i="4"/>
  <c r="T142" i="4"/>
  <c r="R143" i="4"/>
  <c r="R142" i="4" s="1"/>
  <c r="P143" i="4"/>
  <c r="P142" i="4"/>
  <c r="BI139" i="4"/>
  <c r="BH139" i="4"/>
  <c r="BG139" i="4"/>
  <c r="BF139" i="4"/>
  <c r="T139" i="4"/>
  <c r="R139" i="4"/>
  <c r="P139" i="4"/>
  <c r="BI136" i="4"/>
  <c r="BH136" i="4"/>
  <c r="BG136" i="4"/>
  <c r="BF136" i="4"/>
  <c r="T136" i="4"/>
  <c r="R136" i="4"/>
  <c r="P136" i="4"/>
  <c r="BI132" i="4"/>
  <c r="BH132" i="4"/>
  <c r="BG132" i="4"/>
  <c r="BF132" i="4"/>
  <c r="T132" i="4"/>
  <c r="T131" i="4" s="1"/>
  <c r="R132" i="4"/>
  <c r="R131" i="4"/>
  <c r="P132" i="4"/>
  <c r="P131" i="4" s="1"/>
  <c r="BI128" i="4"/>
  <c r="BH128" i="4"/>
  <c r="BG128" i="4"/>
  <c r="BF128" i="4"/>
  <c r="T128" i="4"/>
  <c r="R128" i="4"/>
  <c r="P128" i="4"/>
  <c r="BI125" i="4"/>
  <c r="BH125" i="4"/>
  <c r="BG125" i="4"/>
  <c r="BF125" i="4"/>
  <c r="T125" i="4"/>
  <c r="R125" i="4"/>
  <c r="P125" i="4"/>
  <c r="F116" i="4"/>
  <c r="E114" i="4"/>
  <c r="F89" i="4"/>
  <c r="E87" i="4"/>
  <c r="J24" i="4"/>
  <c r="E24" i="4"/>
  <c r="J119" i="4"/>
  <c r="J23" i="4"/>
  <c r="J21" i="4"/>
  <c r="E21" i="4"/>
  <c r="J91" i="4"/>
  <c r="J20" i="4"/>
  <c r="J18" i="4"/>
  <c r="E18" i="4"/>
  <c r="F92" i="4"/>
  <c r="J17" i="4"/>
  <c r="J15" i="4"/>
  <c r="E15" i="4"/>
  <c r="F91" i="4"/>
  <c r="J14" i="4"/>
  <c r="J12" i="4"/>
  <c r="J89" i="4" s="1"/>
  <c r="E7" i="4"/>
  <c r="E112" i="4" s="1"/>
  <c r="J37" i="3"/>
  <c r="J36" i="3"/>
  <c r="AY96" i="1"/>
  <c r="J35" i="3"/>
  <c r="AX96" i="1" s="1"/>
  <c r="BI260" i="3"/>
  <c r="BH260" i="3"/>
  <c r="BG260" i="3"/>
  <c r="BF260" i="3"/>
  <c r="T260" i="3"/>
  <c r="R260" i="3"/>
  <c r="P260" i="3"/>
  <c r="BI256" i="3"/>
  <c r="BH256" i="3"/>
  <c r="BG256" i="3"/>
  <c r="BF256" i="3"/>
  <c r="T256" i="3"/>
  <c r="R256" i="3"/>
  <c r="P256" i="3"/>
  <c r="BI252" i="3"/>
  <c r="BH252" i="3"/>
  <c r="BG252" i="3"/>
  <c r="BF252" i="3"/>
  <c r="T252" i="3"/>
  <c r="R252" i="3"/>
  <c r="P252" i="3"/>
  <c r="BI248" i="3"/>
  <c r="BH248" i="3"/>
  <c r="BG248" i="3"/>
  <c r="BF248" i="3"/>
  <c r="T248" i="3"/>
  <c r="R248" i="3"/>
  <c r="P248" i="3"/>
  <c r="BI244" i="3"/>
  <c r="BH244" i="3"/>
  <c r="BG244" i="3"/>
  <c r="BF244" i="3"/>
  <c r="T244" i="3"/>
  <c r="R244" i="3"/>
  <c r="P244" i="3"/>
  <c r="BI240" i="3"/>
  <c r="BH240" i="3"/>
  <c r="BG240" i="3"/>
  <c r="BF240" i="3"/>
  <c r="T240" i="3"/>
  <c r="R240" i="3"/>
  <c r="P240" i="3"/>
  <c r="BI238" i="3"/>
  <c r="BH238" i="3"/>
  <c r="BG238" i="3"/>
  <c r="BF238" i="3"/>
  <c r="T238" i="3"/>
  <c r="R238" i="3"/>
  <c r="P238" i="3"/>
  <c r="BI236" i="3"/>
  <c r="BH236" i="3"/>
  <c r="BG236" i="3"/>
  <c r="BF236" i="3"/>
  <c r="T236" i="3"/>
  <c r="R236" i="3"/>
  <c r="P236" i="3"/>
  <c r="BI231" i="3"/>
  <c r="BH231" i="3"/>
  <c r="BG231" i="3"/>
  <c r="BF231" i="3"/>
  <c r="T231" i="3"/>
  <c r="R231" i="3"/>
  <c r="P231" i="3"/>
  <c r="BI227" i="3"/>
  <c r="BH227" i="3"/>
  <c r="BG227" i="3"/>
  <c r="BF227" i="3"/>
  <c r="T227" i="3"/>
  <c r="R227" i="3"/>
  <c r="P227" i="3"/>
  <c r="BI225" i="3"/>
  <c r="BH225" i="3"/>
  <c r="BG225" i="3"/>
  <c r="BF225" i="3"/>
  <c r="T225" i="3"/>
  <c r="R225" i="3"/>
  <c r="P225" i="3"/>
  <c r="BI223" i="3"/>
  <c r="BH223" i="3"/>
  <c r="BG223" i="3"/>
  <c r="BF223" i="3"/>
  <c r="T223" i="3"/>
  <c r="R223" i="3"/>
  <c r="P223" i="3"/>
  <c r="BI221" i="3"/>
  <c r="BH221" i="3"/>
  <c r="BG221" i="3"/>
  <c r="BF221" i="3"/>
  <c r="T221" i="3"/>
  <c r="R221" i="3"/>
  <c r="P221" i="3"/>
  <c r="BI218" i="3"/>
  <c r="BH218" i="3"/>
  <c r="BG218" i="3"/>
  <c r="BF218" i="3"/>
  <c r="T218" i="3"/>
  <c r="R218" i="3"/>
  <c r="P218" i="3"/>
  <c r="BI215" i="3"/>
  <c r="BH215" i="3"/>
  <c r="BG215" i="3"/>
  <c r="BF215" i="3"/>
  <c r="T215" i="3"/>
  <c r="R215" i="3"/>
  <c r="P215" i="3"/>
  <c r="BI212" i="3"/>
  <c r="BH212" i="3"/>
  <c r="BG212" i="3"/>
  <c r="BF212" i="3"/>
  <c r="T212" i="3"/>
  <c r="R212" i="3"/>
  <c r="P212" i="3"/>
  <c r="BI210" i="3"/>
  <c r="BH210" i="3"/>
  <c r="BG210" i="3"/>
  <c r="BF210" i="3"/>
  <c r="T210" i="3"/>
  <c r="R210" i="3"/>
  <c r="P210" i="3"/>
  <c r="BI207" i="3"/>
  <c r="BH207" i="3"/>
  <c r="BG207" i="3"/>
  <c r="BF207" i="3"/>
  <c r="T207" i="3"/>
  <c r="R207" i="3"/>
  <c r="P207" i="3"/>
  <c r="BI204" i="3"/>
  <c r="BH204" i="3"/>
  <c r="BG204" i="3"/>
  <c r="BF204" i="3"/>
  <c r="T204" i="3"/>
  <c r="R204" i="3"/>
  <c r="P204" i="3"/>
  <c r="BI200" i="3"/>
  <c r="BH200" i="3"/>
  <c r="BG200" i="3"/>
  <c r="BF200" i="3"/>
  <c r="T200" i="3"/>
  <c r="R200" i="3"/>
  <c r="P200" i="3"/>
  <c r="BI196" i="3"/>
  <c r="BH196" i="3"/>
  <c r="BG196" i="3"/>
  <c r="BF196" i="3"/>
  <c r="T196" i="3"/>
  <c r="R196" i="3"/>
  <c r="P196" i="3"/>
  <c r="BI193" i="3"/>
  <c r="BH193" i="3"/>
  <c r="BG193" i="3"/>
  <c r="BF193" i="3"/>
  <c r="T193" i="3"/>
  <c r="R193" i="3"/>
  <c r="P193" i="3"/>
  <c r="BI190" i="3"/>
  <c r="BH190" i="3"/>
  <c r="BG190" i="3"/>
  <c r="BF190" i="3"/>
  <c r="T190" i="3"/>
  <c r="R190" i="3"/>
  <c r="P190" i="3"/>
  <c r="BI186" i="3"/>
  <c r="BH186" i="3"/>
  <c r="BG186" i="3"/>
  <c r="BF186" i="3"/>
  <c r="T186" i="3"/>
  <c r="R186" i="3"/>
  <c r="P186" i="3"/>
  <c r="BI182" i="3"/>
  <c r="BH182" i="3"/>
  <c r="BG182" i="3"/>
  <c r="BF182" i="3"/>
  <c r="T182" i="3"/>
  <c r="R182" i="3"/>
  <c r="P182" i="3"/>
  <c r="BI178" i="3"/>
  <c r="BH178" i="3"/>
  <c r="BG178" i="3"/>
  <c r="BF178" i="3"/>
  <c r="T178" i="3"/>
  <c r="R178" i="3"/>
  <c r="P178" i="3"/>
  <c r="BI174" i="3"/>
  <c r="BH174" i="3"/>
  <c r="BG174" i="3"/>
  <c r="BF174" i="3"/>
  <c r="T174" i="3"/>
  <c r="R174" i="3"/>
  <c r="P174" i="3"/>
  <c r="BI170" i="3"/>
  <c r="BH170" i="3"/>
  <c r="BG170" i="3"/>
  <c r="BF170" i="3"/>
  <c r="T170" i="3"/>
  <c r="R170" i="3"/>
  <c r="P170" i="3"/>
  <c r="BI166" i="3"/>
  <c r="BH166" i="3"/>
  <c r="BG166" i="3"/>
  <c r="BF166" i="3"/>
  <c r="T166" i="3"/>
  <c r="R166" i="3"/>
  <c r="P166" i="3"/>
  <c r="BI162" i="3"/>
  <c r="BH162" i="3"/>
  <c r="BG162" i="3"/>
  <c r="BF162" i="3"/>
  <c r="T162" i="3"/>
  <c r="R162" i="3"/>
  <c r="P162" i="3"/>
  <c r="BI158" i="3"/>
  <c r="BH158" i="3"/>
  <c r="BG158" i="3"/>
  <c r="BF158" i="3"/>
  <c r="T158" i="3"/>
  <c r="R158" i="3"/>
  <c r="P158" i="3"/>
  <c r="BI156" i="3"/>
  <c r="BH156" i="3"/>
  <c r="BG156" i="3"/>
  <c r="BF156" i="3"/>
  <c r="T156" i="3"/>
  <c r="R156" i="3"/>
  <c r="P156" i="3"/>
  <c r="BI154" i="3"/>
  <c r="BH154" i="3"/>
  <c r="BG154" i="3"/>
  <c r="BF154" i="3"/>
  <c r="T154" i="3"/>
  <c r="R154" i="3"/>
  <c r="P154" i="3"/>
  <c r="BI150" i="3"/>
  <c r="BH150" i="3"/>
  <c r="BG150" i="3"/>
  <c r="BF150" i="3"/>
  <c r="T150" i="3"/>
  <c r="R150" i="3"/>
  <c r="P150" i="3"/>
  <c r="BI146" i="3"/>
  <c r="BH146" i="3"/>
  <c r="BG146" i="3"/>
  <c r="BF146" i="3"/>
  <c r="T146" i="3"/>
  <c r="R146" i="3"/>
  <c r="P146" i="3"/>
  <c r="BI143" i="3"/>
  <c r="BH143" i="3"/>
  <c r="BG143" i="3"/>
  <c r="BF143" i="3"/>
  <c r="T143" i="3"/>
  <c r="R143" i="3"/>
  <c r="P143" i="3"/>
  <c r="BI140" i="3"/>
  <c r="BH140" i="3"/>
  <c r="BG140" i="3"/>
  <c r="BF140" i="3"/>
  <c r="T140" i="3"/>
  <c r="R140" i="3"/>
  <c r="P140" i="3"/>
  <c r="BI136" i="3"/>
  <c r="BH136" i="3"/>
  <c r="BG136" i="3"/>
  <c r="BF136" i="3"/>
  <c r="T136" i="3"/>
  <c r="R136" i="3"/>
  <c r="P136" i="3"/>
  <c r="BI133" i="3"/>
  <c r="BH133" i="3"/>
  <c r="BG133" i="3"/>
  <c r="BF133" i="3"/>
  <c r="T133" i="3"/>
  <c r="R133" i="3"/>
  <c r="P133" i="3"/>
  <c r="BI131" i="3"/>
  <c r="BH131" i="3"/>
  <c r="BG131" i="3"/>
  <c r="BF131" i="3"/>
  <c r="T131" i="3"/>
  <c r="R131" i="3"/>
  <c r="P131" i="3"/>
  <c r="BI128" i="3"/>
  <c r="BH128" i="3"/>
  <c r="BG128" i="3"/>
  <c r="BF128" i="3"/>
  <c r="T128" i="3"/>
  <c r="R128" i="3"/>
  <c r="P128" i="3"/>
  <c r="BI125" i="3"/>
  <c r="BH125" i="3"/>
  <c r="BG125" i="3"/>
  <c r="BF125" i="3"/>
  <c r="T125" i="3"/>
  <c r="R125" i="3"/>
  <c r="P125" i="3"/>
  <c r="BI122" i="3"/>
  <c r="BH122" i="3"/>
  <c r="BG122" i="3"/>
  <c r="BF122" i="3"/>
  <c r="T122" i="3"/>
  <c r="R122" i="3"/>
  <c r="P122" i="3"/>
  <c r="F113" i="3"/>
  <c r="E111" i="3"/>
  <c r="F89" i="3"/>
  <c r="E87" i="3"/>
  <c r="J24" i="3"/>
  <c r="E24" i="3"/>
  <c r="J116" i="3" s="1"/>
  <c r="J23" i="3"/>
  <c r="J21" i="3"/>
  <c r="E21" i="3"/>
  <c r="J115" i="3" s="1"/>
  <c r="J20" i="3"/>
  <c r="J18" i="3"/>
  <c r="E18" i="3"/>
  <c r="F116" i="3" s="1"/>
  <c r="J17" i="3"/>
  <c r="J15" i="3"/>
  <c r="E15" i="3"/>
  <c r="F115" i="3" s="1"/>
  <c r="J14" i="3"/>
  <c r="J12" i="3"/>
  <c r="J113" i="3"/>
  <c r="E7" i="3"/>
  <c r="E109" i="3"/>
  <c r="J37" i="2"/>
  <c r="J36" i="2"/>
  <c r="AY95" i="1" s="1"/>
  <c r="J35" i="2"/>
  <c r="AX95" i="1" s="1"/>
  <c r="BI2849" i="2"/>
  <c r="BH2849" i="2"/>
  <c r="BG2849" i="2"/>
  <c r="BF2849" i="2"/>
  <c r="T2849" i="2"/>
  <c r="R2849" i="2"/>
  <c r="P2849" i="2"/>
  <c r="BI2846" i="2"/>
  <c r="BH2846" i="2"/>
  <c r="BG2846" i="2"/>
  <c r="BF2846" i="2"/>
  <c r="T2846" i="2"/>
  <c r="R2846" i="2"/>
  <c r="P2846" i="2"/>
  <c r="BI2842" i="2"/>
  <c r="BH2842" i="2"/>
  <c r="BG2842" i="2"/>
  <c r="BF2842" i="2"/>
  <c r="T2842" i="2"/>
  <c r="R2842" i="2"/>
  <c r="P2842" i="2"/>
  <c r="BI2838" i="2"/>
  <c r="BH2838" i="2"/>
  <c r="BG2838" i="2"/>
  <c r="BF2838" i="2"/>
  <c r="T2838" i="2"/>
  <c r="T2837" i="2"/>
  <c r="R2838" i="2"/>
  <c r="R2837" i="2"/>
  <c r="P2838" i="2"/>
  <c r="P2837" i="2"/>
  <c r="BI2834" i="2"/>
  <c r="BH2834" i="2"/>
  <c r="BG2834" i="2"/>
  <c r="BF2834" i="2"/>
  <c r="T2834" i="2"/>
  <c r="R2834" i="2"/>
  <c r="P2834" i="2"/>
  <c r="BI2831" i="2"/>
  <c r="BH2831" i="2"/>
  <c r="BG2831" i="2"/>
  <c r="BF2831" i="2"/>
  <c r="T2831" i="2"/>
  <c r="R2831" i="2"/>
  <c r="P2831" i="2"/>
  <c r="BI2825" i="2"/>
  <c r="BH2825" i="2"/>
  <c r="BG2825" i="2"/>
  <c r="BF2825" i="2"/>
  <c r="T2825" i="2"/>
  <c r="T2824" i="2"/>
  <c r="R2825" i="2"/>
  <c r="R2824" i="2"/>
  <c r="P2825" i="2"/>
  <c r="P2824" i="2"/>
  <c r="BI2821" i="2"/>
  <c r="BH2821" i="2"/>
  <c r="BG2821" i="2"/>
  <c r="BF2821" i="2"/>
  <c r="T2821" i="2"/>
  <c r="R2821" i="2"/>
  <c r="P2821" i="2"/>
  <c r="BI2818" i="2"/>
  <c r="BH2818" i="2"/>
  <c r="BG2818" i="2"/>
  <c r="BF2818" i="2"/>
  <c r="T2818" i="2"/>
  <c r="R2818" i="2"/>
  <c r="P2818" i="2"/>
  <c r="BI2816" i="2"/>
  <c r="BH2816" i="2"/>
  <c r="BG2816" i="2"/>
  <c r="BF2816" i="2"/>
  <c r="T2816" i="2"/>
  <c r="R2816" i="2"/>
  <c r="P2816" i="2"/>
  <c r="BI2813" i="2"/>
  <c r="BH2813" i="2"/>
  <c r="BG2813" i="2"/>
  <c r="BF2813" i="2"/>
  <c r="T2813" i="2"/>
  <c r="R2813" i="2"/>
  <c r="P2813" i="2"/>
  <c r="BI2810" i="2"/>
  <c r="BH2810" i="2"/>
  <c r="BG2810" i="2"/>
  <c r="BF2810" i="2"/>
  <c r="T2810" i="2"/>
  <c r="R2810" i="2"/>
  <c r="P2810" i="2"/>
  <c r="BI2806" i="2"/>
  <c r="BH2806" i="2"/>
  <c r="BG2806" i="2"/>
  <c r="BF2806" i="2"/>
  <c r="T2806" i="2"/>
  <c r="R2806" i="2"/>
  <c r="P2806" i="2"/>
  <c r="BI2804" i="2"/>
  <c r="BH2804" i="2"/>
  <c r="BG2804" i="2"/>
  <c r="BF2804" i="2"/>
  <c r="T2804" i="2"/>
  <c r="R2804" i="2"/>
  <c r="P2804" i="2"/>
  <c r="BI2802" i="2"/>
  <c r="BH2802" i="2"/>
  <c r="BG2802" i="2"/>
  <c r="BF2802" i="2"/>
  <c r="T2802" i="2"/>
  <c r="R2802" i="2"/>
  <c r="P2802" i="2"/>
  <c r="BI2799" i="2"/>
  <c r="BH2799" i="2"/>
  <c r="BG2799" i="2"/>
  <c r="BF2799" i="2"/>
  <c r="T2799" i="2"/>
  <c r="R2799" i="2"/>
  <c r="P2799" i="2"/>
  <c r="BI2796" i="2"/>
  <c r="BH2796" i="2"/>
  <c r="BG2796" i="2"/>
  <c r="BF2796" i="2"/>
  <c r="T2796" i="2"/>
  <c r="R2796" i="2"/>
  <c r="P2796" i="2"/>
  <c r="BI2793" i="2"/>
  <c r="BH2793" i="2"/>
  <c r="BG2793" i="2"/>
  <c r="BF2793" i="2"/>
  <c r="T2793" i="2"/>
  <c r="R2793" i="2"/>
  <c r="P2793" i="2"/>
  <c r="BI2788" i="2"/>
  <c r="BH2788" i="2"/>
  <c r="BG2788" i="2"/>
  <c r="BF2788" i="2"/>
  <c r="T2788" i="2"/>
  <c r="R2788" i="2"/>
  <c r="P2788" i="2"/>
  <c r="BI2784" i="2"/>
  <c r="BH2784" i="2"/>
  <c r="BG2784" i="2"/>
  <c r="BF2784" i="2"/>
  <c r="T2784" i="2"/>
  <c r="R2784" i="2"/>
  <c r="P2784" i="2"/>
  <c r="BI2780" i="2"/>
  <c r="BH2780" i="2"/>
  <c r="BG2780" i="2"/>
  <c r="BF2780" i="2"/>
  <c r="T2780" i="2"/>
  <c r="R2780" i="2"/>
  <c r="P2780" i="2"/>
  <c r="BI2777" i="2"/>
  <c r="BH2777" i="2"/>
  <c r="BG2777" i="2"/>
  <c r="BF2777" i="2"/>
  <c r="T2777" i="2"/>
  <c r="T2776" i="2" s="1"/>
  <c r="R2777" i="2"/>
  <c r="R2776" i="2"/>
  <c r="P2777" i="2"/>
  <c r="P2776" i="2" s="1"/>
  <c r="BI2773" i="2"/>
  <c r="BH2773" i="2"/>
  <c r="BG2773" i="2"/>
  <c r="BF2773" i="2"/>
  <c r="T2773" i="2"/>
  <c r="R2773" i="2"/>
  <c r="P2773" i="2"/>
  <c r="BI2770" i="2"/>
  <c r="BH2770" i="2"/>
  <c r="BG2770" i="2"/>
  <c r="BF2770" i="2"/>
  <c r="T2770" i="2"/>
  <c r="R2770" i="2"/>
  <c r="P2770" i="2"/>
  <c r="BI2766" i="2"/>
  <c r="BH2766" i="2"/>
  <c r="BG2766" i="2"/>
  <c r="BF2766" i="2"/>
  <c r="T2766" i="2"/>
  <c r="R2766" i="2"/>
  <c r="P2766" i="2"/>
  <c r="BI2763" i="2"/>
  <c r="BH2763" i="2"/>
  <c r="BG2763" i="2"/>
  <c r="BF2763" i="2"/>
  <c r="T2763" i="2"/>
  <c r="R2763" i="2"/>
  <c r="P2763" i="2"/>
  <c r="BI2759" i="2"/>
  <c r="BH2759" i="2"/>
  <c r="BG2759" i="2"/>
  <c r="BF2759" i="2"/>
  <c r="T2759" i="2"/>
  <c r="R2759" i="2"/>
  <c r="P2759" i="2"/>
  <c r="BI2757" i="2"/>
  <c r="BH2757" i="2"/>
  <c r="BG2757" i="2"/>
  <c r="BF2757" i="2"/>
  <c r="T2757" i="2"/>
  <c r="R2757" i="2"/>
  <c r="P2757" i="2"/>
  <c r="BI2754" i="2"/>
  <c r="BH2754" i="2"/>
  <c r="BG2754" i="2"/>
  <c r="BF2754" i="2"/>
  <c r="T2754" i="2"/>
  <c r="R2754" i="2"/>
  <c r="P2754" i="2"/>
  <c r="BI2751" i="2"/>
  <c r="BH2751" i="2"/>
  <c r="BG2751" i="2"/>
  <c r="BF2751" i="2"/>
  <c r="T2751" i="2"/>
  <c r="R2751" i="2"/>
  <c r="P2751" i="2"/>
  <c r="BI2748" i="2"/>
  <c r="BH2748" i="2"/>
  <c r="BG2748" i="2"/>
  <c r="BF2748" i="2"/>
  <c r="T2748" i="2"/>
  <c r="R2748" i="2"/>
  <c r="P2748" i="2"/>
  <c r="BI2744" i="2"/>
  <c r="BH2744" i="2"/>
  <c r="BG2744" i="2"/>
  <c r="BF2744" i="2"/>
  <c r="T2744" i="2"/>
  <c r="R2744" i="2"/>
  <c r="P2744" i="2"/>
  <c r="BI2742" i="2"/>
  <c r="BH2742" i="2"/>
  <c r="BG2742" i="2"/>
  <c r="BF2742" i="2"/>
  <c r="T2742" i="2"/>
  <c r="R2742" i="2"/>
  <c r="P2742" i="2"/>
  <c r="BI2739" i="2"/>
  <c r="BH2739" i="2"/>
  <c r="BG2739" i="2"/>
  <c r="BF2739" i="2"/>
  <c r="T2739" i="2"/>
  <c r="R2739" i="2"/>
  <c r="P2739" i="2"/>
  <c r="BI2734" i="2"/>
  <c r="BH2734" i="2"/>
  <c r="BG2734" i="2"/>
  <c r="BF2734" i="2"/>
  <c r="T2734" i="2"/>
  <c r="R2734" i="2"/>
  <c r="P2734" i="2"/>
  <c r="BI2731" i="2"/>
  <c r="BH2731" i="2"/>
  <c r="BG2731" i="2"/>
  <c r="BF2731" i="2"/>
  <c r="T2731" i="2"/>
  <c r="R2731" i="2"/>
  <c r="P2731" i="2"/>
  <c r="BI2728" i="2"/>
  <c r="BH2728" i="2"/>
  <c r="BG2728" i="2"/>
  <c r="BF2728" i="2"/>
  <c r="T2728" i="2"/>
  <c r="R2728" i="2"/>
  <c r="P2728" i="2"/>
  <c r="BI2726" i="2"/>
  <c r="BH2726" i="2"/>
  <c r="BG2726" i="2"/>
  <c r="BF2726" i="2"/>
  <c r="T2726" i="2"/>
  <c r="R2726" i="2"/>
  <c r="P2726" i="2"/>
  <c r="BI2724" i="2"/>
  <c r="BH2724" i="2"/>
  <c r="BG2724" i="2"/>
  <c r="BF2724" i="2"/>
  <c r="T2724" i="2"/>
  <c r="R2724" i="2"/>
  <c r="P2724" i="2"/>
  <c r="BI2722" i="2"/>
  <c r="BH2722" i="2"/>
  <c r="BG2722" i="2"/>
  <c r="BF2722" i="2"/>
  <c r="T2722" i="2"/>
  <c r="R2722" i="2"/>
  <c r="P2722" i="2"/>
  <c r="BI2720" i="2"/>
  <c r="BH2720" i="2"/>
  <c r="BG2720" i="2"/>
  <c r="BF2720" i="2"/>
  <c r="T2720" i="2"/>
  <c r="R2720" i="2"/>
  <c r="P2720" i="2"/>
  <c r="BI2717" i="2"/>
  <c r="BH2717" i="2"/>
  <c r="BG2717" i="2"/>
  <c r="BF2717" i="2"/>
  <c r="T2717" i="2"/>
  <c r="R2717" i="2"/>
  <c r="P2717" i="2"/>
  <c r="BI2715" i="2"/>
  <c r="BH2715" i="2"/>
  <c r="BG2715" i="2"/>
  <c r="BF2715" i="2"/>
  <c r="T2715" i="2"/>
  <c r="R2715" i="2"/>
  <c r="P2715" i="2"/>
  <c r="BI2713" i="2"/>
  <c r="BH2713" i="2"/>
  <c r="BG2713" i="2"/>
  <c r="BF2713" i="2"/>
  <c r="T2713" i="2"/>
  <c r="R2713" i="2"/>
  <c r="P2713" i="2"/>
  <c r="BI2711" i="2"/>
  <c r="BH2711" i="2"/>
  <c r="BG2711" i="2"/>
  <c r="BF2711" i="2"/>
  <c r="T2711" i="2"/>
  <c r="R2711" i="2"/>
  <c r="P2711" i="2"/>
  <c r="BI2709" i="2"/>
  <c r="BH2709" i="2"/>
  <c r="BG2709" i="2"/>
  <c r="BF2709" i="2"/>
  <c r="T2709" i="2"/>
  <c r="R2709" i="2"/>
  <c r="P2709" i="2"/>
  <c r="BI2707" i="2"/>
  <c r="BH2707" i="2"/>
  <c r="BG2707" i="2"/>
  <c r="BF2707" i="2"/>
  <c r="T2707" i="2"/>
  <c r="R2707" i="2"/>
  <c r="P2707" i="2"/>
  <c r="BI2705" i="2"/>
  <c r="BH2705" i="2"/>
  <c r="BG2705" i="2"/>
  <c r="BF2705" i="2"/>
  <c r="T2705" i="2"/>
  <c r="R2705" i="2"/>
  <c r="P2705" i="2"/>
  <c r="BI2703" i="2"/>
  <c r="BH2703" i="2"/>
  <c r="BG2703" i="2"/>
  <c r="BF2703" i="2"/>
  <c r="T2703" i="2"/>
  <c r="R2703" i="2"/>
  <c r="P2703" i="2"/>
  <c r="BI2701" i="2"/>
  <c r="BH2701" i="2"/>
  <c r="BG2701" i="2"/>
  <c r="BF2701" i="2"/>
  <c r="T2701" i="2"/>
  <c r="R2701" i="2"/>
  <c r="P2701" i="2"/>
  <c r="BI2698" i="2"/>
  <c r="BH2698" i="2"/>
  <c r="BG2698" i="2"/>
  <c r="BF2698" i="2"/>
  <c r="T2698" i="2"/>
  <c r="R2698" i="2"/>
  <c r="P2698" i="2"/>
  <c r="BI2696" i="2"/>
  <c r="BH2696" i="2"/>
  <c r="BG2696" i="2"/>
  <c r="BF2696" i="2"/>
  <c r="T2696" i="2"/>
  <c r="R2696" i="2"/>
  <c r="P2696" i="2"/>
  <c r="BI2694" i="2"/>
  <c r="BH2694" i="2"/>
  <c r="BG2694" i="2"/>
  <c r="BF2694" i="2"/>
  <c r="T2694" i="2"/>
  <c r="R2694" i="2"/>
  <c r="P2694" i="2"/>
  <c r="BI2692" i="2"/>
  <c r="BH2692" i="2"/>
  <c r="BG2692" i="2"/>
  <c r="BF2692" i="2"/>
  <c r="T2692" i="2"/>
  <c r="R2692" i="2"/>
  <c r="P2692" i="2"/>
  <c r="BI2689" i="2"/>
  <c r="BH2689" i="2"/>
  <c r="BG2689" i="2"/>
  <c r="BF2689" i="2"/>
  <c r="T2689" i="2"/>
  <c r="R2689" i="2"/>
  <c r="P2689" i="2"/>
  <c r="BI2685" i="2"/>
  <c r="BH2685" i="2"/>
  <c r="BG2685" i="2"/>
  <c r="BF2685" i="2"/>
  <c r="T2685" i="2"/>
  <c r="R2685" i="2"/>
  <c r="P2685" i="2"/>
  <c r="BI2681" i="2"/>
  <c r="BH2681" i="2"/>
  <c r="BG2681" i="2"/>
  <c r="BF2681" i="2"/>
  <c r="T2681" i="2"/>
  <c r="R2681" i="2"/>
  <c r="P2681" i="2"/>
  <c r="BI2678" i="2"/>
  <c r="BH2678" i="2"/>
  <c r="BG2678" i="2"/>
  <c r="BF2678" i="2"/>
  <c r="T2678" i="2"/>
  <c r="R2678" i="2"/>
  <c r="P2678" i="2"/>
  <c r="BI2675" i="2"/>
  <c r="BH2675" i="2"/>
  <c r="BG2675" i="2"/>
  <c r="BF2675" i="2"/>
  <c r="T2675" i="2"/>
  <c r="R2675" i="2"/>
  <c r="P2675" i="2"/>
  <c r="BI2672" i="2"/>
  <c r="BH2672" i="2"/>
  <c r="BG2672" i="2"/>
  <c r="BF2672" i="2"/>
  <c r="T2672" i="2"/>
  <c r="R2672" i="2"/>
  <c r="P2672" i="2"/>
  <c r="BI2669" i="2"/>
  <c r="BH2669" i="2"/>
  <c r="BG2669" i="2"/>
  <c r="BF2669" i="2"/>
  <c r="T2669" i="2"/>
  <c r="R2669" i="2"/>
  <c r="P2669" i="2"/>
  <c r="BI2666" i="2"/>
  <c r="BH2666" i="2"/>
  <c r="BG2666" i="2"/>
  <c r="BF2666" i="2"/>
  <c r="T2666" i="2"/>
  <c r="R2666" i="2"/>
  <c r="P2666" i="2"/>
  <c r="BI2663" i="2"/>
  <c r="BH2663" i="2"/>
  <c r="BG2663" i="2"/>
  <c r="BF2663" i="2"/>
  <c r="T2663" i="2"/>
  <c r="R2663" i="2"/>
  <c r="P2663" i="2"/>
  <c r="BI2659" i="2"/>
  <c r="BH2659" i="2"/>
  <c r="BG2659" i="2"/>
  <c r="BF2659" i="2"/>
  <c r="T2659" i="2"/>
  <c r="R2659" i="2"/>
  <c r="P2659" i="2"/>
  <c r="BI2657" i="2"/>
  <c r="BH2657" i="2"/>
  <c r="BG2657" i="2"/>
  <c r="BF2657" i="2"/>
  <c r="T2657" i="2"/>
  <c r="R2657" i="2"/>
  <c r="P2657" i="2"/>
  <c r="BI2654" i="2"/>
  <c r="BH2654" i="2"/>
  <c r="BG2654" i="2"/>
  <c r="BF2654" i="2"/>
  <c r="T2654" i="2"/>
  <c r="R2654" i="2"/>
  <c r="P2654" i="2"/>
  <c r="BI2651" i="2"/>
  <c r="BH2651" i="2"/>
  <c r="BG2651" i="2"/>
  <c r="BF2651" i="2"/>
  <c r="T2651" i="2"/>
  <c r="R2651" i="2"/>
  <c r="P2651" i="2"/>
  <c r="BI2648" i="2"/>
  <c r="BH2648" i="2"/>
  <c r="BG2648" i="2"/>
  <c r="BF2648" i="2"/>
  <c r="T2648" i="2"/>
  <c r="R2648" i="2"/>
  <c r="P2648" i="2"/>
  <c r="BI2646" i="2"/>
  <c r="BH2646" i="2"/>
  <c r="BG2646" i="2"/>
  <c r="BF2646" i="2"/>
  <c r="T2646" i="2"/>
  <c r="R2646" i="2"/>
  <c r="P2646" i="2"/>
  <c r="BI2644" i="2"/>
  <c r="BH2644" i="2"/>
  <c r="BG2644" i="2"/>
  <c r="BF2644" i="2"/>
  <c r="T2644" i="2"/>
  <c r="R2644" i="2"/>
  <c r="P2644" i="2"/>
  <c r="BI2641" i="2"/>
  <c r="BH2641" i="2"/>
  <c r="BG2641" i="2"/>
  <c r="BF2641" i="2"/>
  <c r="T2641" i="2"/>
  <c r="R2641" i="2"/>
  <c r="P2641" i="2"/>
  <c r="BI2637" i="2"/>
  <c r="BH2637" i="2"/>
  <c r="BG2637" i="2"/>
  <c r="BF2637" i="2"/>
  <c r="T2637" i="2"/>
  <c r="R2637" i="2"/>
  <c r="P2637" i="2"/>
  <c r="BI2635" i="2"/>
  <c r="BH2635" i="2"/>
  <c r="BG2635" i="2"/>
  <c r="BF2635" i="2"/>
  <c r="T2635" i="2"/>
  <c r="R2635" i="2"/>
  <c r="P2635" i="2"/>
  <c r="BI2632" i="2"/>
  <c r="BH2632" i="2"/>
  <c r="BG2632" i="2"/>
  <c r="BF2632" i="2"/>
  <c r="T2632" i="2"/>
  <c r="R2632" i="2"/>
  <c r="P2632" i="2"/>
  <c r="BI2629" i="2"/>
  <c r="BH2629" i="2"/>
  <c r="BG2629" i="2"/>
  <c r="BF2629" i="2"/>
  <c r="T2629" i="2"/>
  <c r="R2629" i="2"/>
  <c r="P2629" i="2"/>
  <c r="BI2627" i="2"/>
  <c r="BH2627" i="2"/>
  <c r="BG2627" i="2"/>
  <c r="BF2627" i="2"/>
  <c r="T2627" i="2"/>
  <c r="R2627" i="2"/>
  <c r="P2627" i="2"/>
  <c r="BI2625" i="2"/>
  <c r="BH2625" i="2"/>
  <c r="BG2625" i="2"/>
  <c r="BF2625" i="2"/>
  <c r="T2625" i="2"/>
  <c r="R2625" i="2"/>
  <c r="P2625" i="2"/>
  <c r="BI2623" i="2"/>
  <c r="BH2623" i="2"/>
  <c r="BG2623" i="2"/>
  <c r="BF2623" i="2"/>
  <c r="T2623" i="2"/>
  <c r="R2623" i="2"/>
  <c r="P2623" i="2"/>
  <c r="BI2621" i="2"/>
  <c r="BH2621" i="2"/>
  <c r="BG2621" i="2"/>
  <c r="BF2621" i="2"/>
  <c r="T2621" i="2"/>
  <c r="R2621" i="2"/>
  <c r="P2621" i="2"/>
  <c r="BI2617" i="2"/>
  <c r="BH2617" i="2"/>
  <c r="BG2617" i="2"/>
  <c r="BF2617" i="2"/>
  <c r="T2617" i="2"/>
  <c r="R2617" i="2"/>
  <c r="P2617" i="2"/>
  <c r="BI2614" i="2"/>
  <c r="BH2614" i="2"/>
  <c r="BG2614" i="2"/>
  <c r="BF2614" i="2"/>
  <c r="T2614" i="2"/>
  <c r="R2614" i="2"/>
  <c r="P2614" i="2"/>
  <c r="BI2610" i="2"/>
  <c r="BH2610" i="2"/>
  <c r="BG2610" i="2"/>
  <c r="BF2610" i="2"/>
  <c r="T2610" i="2"/>
  <c r="R2610" i="2"/>
  <c r="P2610" i="2"/>
  <c r="BI2607" i="2"/>
  <c r="BH2607" i="2"/>
  <c r="BG2607" i="2"/>
  <c r="BF2607" i="2"/>
  <c r="T2607" i="2"/>
  <c r="R2607" i="2"/>
  <c r="P2607" i="2"/>
  <c r="BI2603" i="2"/>
  <c r="BH2603" i="2"/>
  <c r="BG2603" i="2"/>
  <c r="BF2603" i="2"/>
  <c r="T2603" i="2"/>
  <c r="R2603" i="2"/>
  <c r="P2603" i="2"/>
  <c r="BI2600" i="2"/>
  <c r="BH2600" i="2"/>
  <c r="BG2600" i="2"/>
  <c r="BF2600" i="2"/>
  <c r="T2600" i="2"/>
  <c r="R2600" i="2"/>
  <c r="P2600" i="2"/>
  <c r="BI2596" i="2"/>
  <c r="BH2596" i="2"/>
  <c r="BG2596" i="2"/>
  <c r="BF2596" i="2"/>
  <c r="T2596" i="2"/>
  <c r="R2596" i="2"/>
  <c r="P2596" i="2"/>
  <c r="BI2593" i="2"/>
  <c r="BH2593" i="2"/>
  <c r="BG2593" i="2"/>
  <c r="BF2593" i="2"/>
  <c r="T2593" i="2"/>
  <c r="R2593" i="2"/>
  <c r="P2593" i="2"/>
  <c r="BI2589" i="2"/>
  <c r="BH2589" i="2"/>
  <c r="BG2589" i="2"/>
  <c r="BF2589" i="2"/>
  <c r="T2589" i="2"/>
  <c r="R2589" i="2"/>
  <c r="P2589" i="2"/>
  <c r="BI2586" i="2"/>
  <c r="BH2586" i="2"/>
  <c r="BG2586" i="2"/>
  <c r="BF2586" i="2"/>
  <c r="T2586" i="2"/>
  <c r="R2586" i="2"/>
  <c r="P2586" i="2"/>
  <c r="BI2583" i="2"/>
  <c r="BH2583" i="2"/>
  <c r="BG2583" i="2"/>
  <c r="BF2583" i="2"/>
  <c r="T2583" i="2"/>
  <c r="R2583" i="2"/>
  <c r="P2583" i="2"/>
  <c r="BI2580" i="2"/>
  <c r="BH2580" i="2"/>
  <c r="BG2580" i="2"/>
  <c r="BF2580" i="2"/>
  <c r="T2580" i="2"/>
  <c r="R2580" i="2"/>
  <c r="P2580" i="2"/>
  <c r="BI2576" i="2"/>
  <c r="BH2576" i="2"/>
  <c r="BG2576" i="2"/>
  <c r="BF2576" i="2"/>
  <c r="T2576" i="2"/>
  <c r="R2576" i="2"/>
  <c r="P2576" i="2"/>
  <c r="BI2572" i="2"/>
  <c r="BH2572" i="2"/>
  <c r="BG2572" i="2"/>
  <c r="BF2572" i="2"/>
  <c r="T2572" i="2"/>
  <c r="R2572" i="2"/>
  <c r="P2572" i="2"/>
  <c r="BI2569" i="2"/>
  <c r="BH2569" i="2"/>
  <c r="BG2569" i="2"/>
  <c r="BF2569" i="2"/>
  <c r="T2569" i="2"/>
  <c r="R2569" i="2"/>
  <c r="P2569" i="2"/>
  <c r="BI2566" i="2"/>
  <c r="BH2566" i="2"/>
  <c r="BG2566" i="2"/>
  <c r="BF2566" i="2"/>
  <c r="T2566" i="2"/>
  <c r="R2566" i="2"/>
  <c r="P2566" i="2"/>
  <c r="BI2563" i="2"/>
  <c r="BH2563" i="2"/>
  <c r="BG2563" i="2"/>
  <c r="BF2563" i="2"/>
  <c r="T2563" i="2"/>
  <c r="R2563" i="2"/>
  <c r="P2563" i="2"/>
  <c r="BI2560" i="2"/>
  <c r="BH2560" i="2"/>
  <c r="BG2560" i="2"/>
  <c r="BF2560" i="2"/>
  <c r="T2560" i="2"/>
  <c r="R2560" i="2"/>
  <c r="P2560" i="2"/>
  <c r="BI2557" i="2"/>
  <c r="BH2557" i="2"/>
  <c r="BG2557" i="2"/>
  <c r="BF2557" i="2"/>
  <c r="T2557" i="2"/>
  <c r="R2557" i="2"/>
  <c r="P2557" i="2"/>
  <c r="BI2554" i="2"/>
  <c r="BH2554" i="2"/>
  <c r="BG2554" i="2"/>
  <c r="BF2554" i="2"/>
  <c r="T2554" i="2"/>
  <c r="R2554" i="2"/>
  <c r="P2554" i="2"/>
  <c r="BI2551" i="2"/>
  <c r="BH2551" i="2"/>
  <c r="BG2551" i="2"/>
  <c r="BF2551" i="2"/>
  <c r="T2551" i="2"/>
  <c r="R2551" i="2"/>
  <c r="P2551" i="2"/>
  <c r="BI2549" i="2"/>
  <c r="BH2549" i="2"/>
  <c r="BG2549" i="2"/>
  <c r="BF2549" i="2"/>
  <c r="T2549" i="2"/>
  <c r="R2549" i="2"/>
  <c r="P2549" i="2"/>
  <c r="BI2547" i="2"/>
  <c r="BH2547" i="2"/>
  <c r="BG2547" i="2"/>
  <c r="BF2547" i="2"/>
  <c r="T2547" i="2"/>
  <c r="R2547" i="2"/>
  <c r="P2547" i="2"/>
  <c r="BI2545" i="2"/>
  <c r="BH2545" i="2"/>
  <c r="BG2545" i="2"/>
  <c r="BF2545" i="2"/>
  <c r="T2545" i="2"/>
  <c r="R2545" i="2"/>
  <c r="P2545" i="2"/>
  <c r="BI2543" i="2"/>
  <c r="BH2543" i="2"/>
  <c r="BG2543" i="2"/>
  <c r="BF2543" i="2"/>
  <c r="T2543" i="2"/>
  <c r="R2543" i="2"/>
  <c r="P2543" i="2"/>
  <c r="BI2539" i="2"/>
  <c r="BH2539" i="2"/>
  <c r="BG2539" i="2"/>
  <c r="BF2539" i="2"/>
  <c r="T2539" i="2"/>
  <c r="R2539" i="2"/>
  <c r="P2539" i="2"/>
  <c r="BI2536" i="2"/>
  <c r="BH2536" i="2"/>
  <c r="BG2536" i="2"/>
  <c r="BF2536" i="2"/>
  <c r="T2536" i="2"/>
  <c r="R2536" i="2"/>
  <c r="P2536" i="2"/>
  <c r="BI2534" i="2"/>
  <c r="BH2534" i="2"/>
  <c r="BG2534" i="2"/>
  <c r="BF2534" i="2"/>
  <c r="T2534" i="2"/>
  <c r="R2534" i="2"/>
  <c r="P2534" i="2"/>
  <c r="BI2531" i="2"/>
  <c r="BH2531" i="2"/>
  <c r="BG2531" i="2"/>
  <c r="BF2531" i="2"/>
  <c r="T2531" i="2"/>
  <c r="R2531" i="2"/>
  <c r="P2531" i="2"/>
  <c r="BI2529" i="2"/>
  <c r="BH2529" i="2"/>
  <c r="BG2529" i="2"/>
  <c r="BF2529" i="2"/>
  <c r="T2529" i="2"/>
  <c r="R2529" i="2"/>
  <c r="P2529" i="2"/>
  <c r="BI2527" i="2"/>
  <c r="BH2527" i="2"/>
  <c r="BG2527" i="2"/>
  <c r="BF2527" i="2"/>
  <c r="T2527" i="2"/>
  <c r="R2527" i="2"/>
  <c r="P2527" i="2"/>
  <c r="BI2524" i="2"/>
  <c r="BH2524" i="2"/>
  <c r="BG2524" i="2"/>
  <c r="BF2524" i="2"/>
  <c r="T2524" i="2"/>
  <c r="R2524" i="2"/>
  <c r="P2524" i="2"/>
  <c r="BI2520" i="2"/>
  <c r="BH2520" i="2"/>
  <c r="BG2520" i="2"/>
  <c r="BF2520" i="2"/>
  <c r="T2520" i="2"/>
  <c r="R2520" i="2"/>
  <c r="P2520" i="2"/>
  <c r="BI2516" i="2"/>
  <c r="BH2516" i="2"/>
  <c r="BG2516" i="2"/>
  <c r="BF2516" i="2"/>
  <c r="T2516" i="2"/>
  <c r="R2516" i="2"/>
  <c r="P2516" i="2"/>
  <c r="BI2513" i="2"/>
  <c r="BH2513" i="2"/>
  <c r="BG2513" i="2"/>
  <c r="BF2513" i="2"/>
  <c r="T2513" i="2"/>
  <c r="R2513" i="2"/>
  <c r="P2513" i="2"/>
  <c r="BI2510" i="2"/>
  <c r="BH2510" i="2"/>
  <c r="BG2510" i="2"/>
  <c r="BF2510" i="2"/>
  <c r="T2510" i="2"/>
  <c r="R2510" i="2"/>
  <c r="P2510" i="2"/>
  <c r="BI2505" i="2"/>
  <c r="BH2505" i="2"/>
  <c r="BG2505" i="2"/>
  <c r="BF2505" i="2"/>
  <c r="T2505" i="2"/>
  <c r="R2505" i="2"/>
  <c r="P2505" i="2"/>
  <c r="BI2501" i="2"/>
  <c r="BH2501" i="2"/>
  <c r="BG2501" i="2"/>
  <c r="BF2501" i="2"/>
  <c r="T2501" i="2"/>
  <c r="R2501" i="2"/>
  <c r="P2501" i="2"/>
  <c r="BI2498" i="2"/>
  <c r="BH2498" i="2"/>
  <c r="BG2498" i="2"/>
  <c r="BF2498" i="2"/>
  <c r="T2498" i="2"/>
  <c r="R2498" i="2"/>
  <c r="P2498" i="2"/>
  <c r="BI2495" i="2"/>
  <c r="BH2495" i="2"/>
  <c r="BG2495" i="2"/>
  <c r="BF2495" i="2"/>
  <c r="T2495" i="2"/>
  <c r="R2495" i="2"/>
  <c r="P2495" i="2"/>
  <c r="BI2491" i="2"/>
  <c r="BH2491" i="2"/>
  <c r="BG2491" i="2"/>
  <c r="BF2491" i="2"/>
  <c r="T2491" i="2"/>
  <c r="R2491" i="2"/>
  <c r="P2491" i="2"/>
  <c r="BI2488" i="2"/>
  <c r="BH2488" i="2"/>
  <c r="BG2488" i="2"/>
  <c r="BF2488" i="2"/>
  <c r="T2488" i="2"/>
  <c r="R2488" i="2"/>
  <c r="P2488" i="2"/>
  <c r="BI2485" i="2"/>
  <c r="BH2485" i="2"/>
  <c r="BG2485" i="2"/>
  <c r="BF2485" i="2"/>
  <c r="T2485" i="2"/>
  <c r="R2485" i="2"/>
  <c r="P2485" i="2"/>
  <c r="BI2483" i="2"/>
  <c r="BH2483" i="2"/>
  <c r="BG2483" i="2"/>
  <c r="BF2483" i="2"/>
  <c r="T2483" i="2"/>
  <c r="R2483" i="2"/>
  <c r="P2483" i="2"/>
  <c r="BI2481" i="2"/>
  <c r="BH2481" i="2"/>
  <c r="BG2481" i="2"/>
  <c r="BF2481" i="2"/>
  <c r="T2481" i="2"/>
  <c r="R2481" i="2"/>
  <c r="P2481" i="2"/>
  <c r="BI2478" i="2"/>
  <c r="BH2478" i="2"/>
  <c r="BG2478" i="2"/>
  <c r="BF2478" i="2"/>
  <c r="T2478" i="2"/>
  <c r="R2478" i="2"/>
  <c r="P2478" i="2"/>
  <c r="BI2476" i="2"/>
  <c r="BH2476" i="2"/>
  <c r="BG2476" i="2"/>
  <c r="BF2476" i="2"/>
  <c r="T2476" i="2"/>
  <c r="R2476" i="2"/>
  <c r="P2476" i="2"/>
  <c r="BI2473" i="2"/>
  <c r="BH2473" i="2"/>
  <c r="BG2473" i="2"/>
  <c r="BF2473" i="2"/>
  <c r="T2473" i="2"/>
  <c r="R2473" i="2"/>
  <c r="P2473" i="2"/>
  <c r="BI2470" i="2"/>
  <c r="BH2470" i="2"/>
  <c r="BG2470" i="2"/>
  <c r="BF2470" i="2"/>
  <c r="T2470" i="2"/>
  <c r="R2470" i="2"/>
  <c r="P2470" i="2"/>
  <c r="BI2466" i="2"/>
  <c r="BH2466" i="2"/>
  <c r="BG2466" i="2"/>
  <c r="BF2466" i="2"/>
  <c r="T2466" i="2"/>
  <c r="R2466" i="2"/>
  <c r="P2466" i="2"/>
  <c r="BI2462" i="2"/>
  <c r="BH2462" i="2"/>
  <c r="BG2462" i="2"/>
  <c r="BF2462" i="2"/>
  <c r="T2462" i="2"/>
  <c r="R2462" i="2"/>
  <c r="P2462" i="2"/>
  <c r="BI2459" i="2"/>
  <c r="BH2459" i="2"/>
  <c r="BG2459" i="2"/>
  <c r="BF2459" i="2"/>
  <c r="T2459" i="2"/>
  <c r="R2459" i="2"/>
  <c r="P2459" i="2"/>
  <c r="BI2456" i="2"/>
  <c r="BH2456" i="2"/>
  <c r="BG2456" i="2"/>
  <c r="BF2456" i="2"/>
  <c r="T2456" i="2"/>
  <c r="R2456" i="2"/>
  <c r="P2456" i="2"/>
  <c r="BI2453" i="2"/>
  <c r="BH2453" i="2"/>
  <c r="BG2453" i="2"/>
  <c r="BF2453" i="2"/>
  <c r="T2453" i="2"/>
  <c r="R2453" i="2"/>
  <c r="P2453" i="2"/>
  <c r="BI2450" i="2"/>
  <c r="BH2450" i="2"/>
  <c r="BG2450" i="2"/>
  <c r="BF2450" i="2"/>
  <c r="T2450" i="2"/>
  <c r="R2450" i="2"/>
  <c r="P2450" i="2"/>
  <c r="BI2446" i="2"/>
  <c r="BH2446" i="2"/>
  <c r="BG2446" i="2"/>
  <c r="BF2446" i="2"/>
  <c r="T2446" i="2"/>
  <c r="R2446" i="2"/>
  <c r="P2446" i="2"/>
  <c r="BI2443" i="2"/>
  <c r="BH2443" i="2"/>
  <c r="BG2443" i="2"/>
  <c r="BF2443" i="2"/>
  <c r="T2443" i="2"/>
  <c r="R2443" i="2"/>
  <c r="P2443" i="2"/>
  <c r="BI2439" i="2"/>
  <c r="BH2439" i="2"/>
  <c r="BG2439" i="2"/>
  <c r="BF2439" i="2"/>
  <c r="T2439" i="2"/>
  <c r="R2439" i="2"/>
  <c r="P2439" i="2"/>
  <c r="BI2434" i="2"/>
  <c r="BH2434" i="2"/>
  <c r="BG2434" i="2"/>
  <c r="BF2434" i="2"/>
  <c r="T2434" i="2"/>
  <c r="R2434" i="2"/>
  <c r="P2434" i="2"/>
  <c r="BI2431" i="2"/>
  <c r="BH2431" i="2"/>
  <c r="BG2431" i="2"/>
  <c r="BF2431" i="2"/>
  <c r="T2431" i="2"/>
  <c r="R2431" i="2"/>
  <c r="P2431" i="2"/>
  <c r="BI2428" i="2"/>
  <c r="BH2428" i="2"/>
  <c r="BG2428" i="2"/>
  <c r="BF2428" i="2"/>
  <c r="T2428" i="2"/>
  <c r="R2428" i="2"/>
  <c r="P2428" i="2"/>
  <c r="BI2423" i="2"/>
  <c r="BH2423" i="2"/>
  <c r="BG2423" i="2"/>
  <c r="BF2423" i="2"/>
  <c r="T2423" i="2"/>
  <c r="R2423" i="2"/>
  <c r="P2423" i="2"/>
  <c r="BI2420" i="2"/>
  <c r="BH2420" i="2"/>
  <c r="BG2420" i="2"/>
  <c r="BF2420" i="2"/>
  <c r="T2420" i="2"/>
  <c r="R2420" i="2"/>
  <c r="P2420" i="2"/>
  <c r="BI2416" i="2"/>
  <c r="BH2416" i="2"/>
  <c r="BG2416" i="2"/>
  <c r="BF2416" i="2"/>
  <c r="T2416" i="2"/>
  <c r="R2416" i="2"/>
  <c r="P2416" i="2"/>
  <c r="BI2412" i="2"/>
  <c r="BH2412" i="2"/>
  <c r="BG2412" i="2"/>
  <c r="BF2412" i="2"/>
  <c r="T2412" i="2"/>
  <c r="R2412" i="2"/>
  <c r="P2412" i="2"/>
  <c r="BI2408" i="2"/>
  <c r="BH2408" i="2"/>
  <c r="BG2408" i="2"/>
  <c r="BF2408" i="2"/>
  <c r="T2408" i="2"/>
  <c r="R2408" i="2"/>
  <c r="P2408" i="2"/>
  <c r="BI2404" i="2"/>
  <c r="BH2404" i="2"/>
  <c r="BG2404" i="2"/>
  <c r="BF2404" i="2"/>
  <c r="T2404" i="2"/>
  <c r="R2404" i="2"/>
  <c r="P2404" i="2"/>
  <c r="BI2400" i="2"/>
  <c r="BH2400" i="2"/>
  <c r="BG2400" i="2"/>
  <c r="BF2400" i="2"/>
  <c r="T2400" i="2"/>
  <c r="R2400" i="2"/>
  <c r="P2400" i="2"/>
  <c r="BI2396" i="2"/>
  <c r="BH2396" i="2"/>
  <c r="BG2396" i="2"/>
  <c r="BF2396" i="2"/>
  <c r="T2396" i="2"/>
  <c r="R2396" i="2"/>
  <c r="P2396" i="2"/>
  <c r="BI2392" i="2"/>
  <c r="BH2392" i="2"/>
  <c r="BG2392" i="2"/>
  <c r="BF2392" i="2"/>
  <c r="T2392" i="2"/>
  <c r="R2392" i="2"/>
  <c r="P2392" i="2"/>
  <c r="BI2388" i="2"/>
  <c r="BH2388" i="2"/>
  <c r="BG2388" i="2"/>
  <c r="BF2388" i="2"/>
  <c r="T2388" i="2"/>
  <c r="R2388" i="2"/>
  <c r="P2388" i="2"/>
  <c r="BI2384" i="2"/>
  <c r="BH2384" i="2"/>
  <c r="BG2384" i="2"/>
  <c r="BF2384" i="2"/>
  <c r="T2384" i="2"/>
  <c r="R2384" i="2"/>
  <c r="P2384" i="2"/>
  <c r="BI2381" i="2"/>
  <c r="BH2381" i="2"/>
  <c r="BG2381" i="2"/>
  <c r="BF2381" i="2"/>
  <c r="T2381" i="2"/>
  <c r="R2381" i="2"/>
  <c r="P2381" i="2"/>
  <c r="BI2378" i="2"/>
  <c r="BH2378" i="2"/>
  <c r="BG2378" i="2"/>
  <c r="BF2378" i="2"/>
  <c r="T2378" i="2"/>
  <c r="R2378" i="2"/>
  <c r="P2378" i="2"/>
  <c r="BI2374" i="2"/>
  <c r="BH2374" i="2"/>
  <c r="BG2374" i="2"/>
  <c r="BF2374" i="2"/>
  <c r="T2374" i="2"/>
  <c r="R2374" i="2"/>
  <c r="P2374" i="2"/>
  <c r="BI2370" i="2"/>
  <c r="BH2370" i="2"/>
  <c r="BG2370" i="2"/>
  <c r="BF2370" i="2"/>
  <c r="T2370" i="2"/>
  <c r="R2370" i="2"/>
  <c r="P2370" i="2"/>
  <c r="BI2367" i="2"/>
  <c r="BH2367" i="2"/>
  <c r="BG2367" i="2"/>
  <c r="BF2367" i="2"/>
  <c r="T2367" i="2"/>
  <c r="R2367" i="2"/>
  <c r="P2367" i="2"/>
  <c r="BI2365" i="2"/>
  <c r="BH2365" i="2"/>
  <c r="BG2365" i="2"/>
  <c r="BF2365" i="2"/>
  <c r="T2365" i="2"/>
  <c r="R2365" i="2"/>
  <c r="P2365" i="2"/>
  <c r="BI2362" i="2"/>
  <c r="BH2362" i="2"/>
  <c r="BG2362" i="2"/>
  <c r="BF2362" i="2"/>
  <c r="T2362" i="2"/>
  <c r="R2362" i="2"/>
  <c r="P2362" i="2"/>
  <c r="BI2359" i="2"/>
  <c r="BH2359" i="2"/>
  <c r="BG2359" i="2"/>
  <c r="BF2359" i="2"/>
  <c r="T2359" i="2"/>
  <c r="R2359" i="2"/>
  <c r="P2359" i="2"/>
  <c r="BI2356" i="2"/>
  <c r="BH2356" i="2"/>
  <c r="BG2356" i="2"/>
  <c r="BF2356" i="2"/>
  <c r="T2356" i="2"/>
  <c r="R2356" i="2"/>
  <c r="P2356" i="2"/>
  <c r="BI2353" i="2"/>
  <c r="BH2353" i="2"/>
  <c r="BG2353" i="2"/>
  <c r="BF2353" i="2"/>
  <c r="T2353" i="2"/>
  <c r="R2353" i="2"/>
  <c r="P2353" i="2"/>
  <c r="BI2350" i="2"/>
  <c r="BH2350" i="2"/>
  <c r="BG2350" i="2"/>
  <c r="BF2350" i="2"/>
  <c r="T2350" i="2"/>
  <c r="R2350" i="2"/>
  <c r="P2350" i="2"/>
  <c r="BI2347" i="2"/>
  <c r="BH2347" i="2"/>
  <c r="BG2347" i="2"/>
  <c r="BF2347" i="2"/>
  <c r="T2347" i="2"/>
  <c r="R2347" i="2"/>
  <c r="P2347" i="2"/>
  <c r="BI2344" i="2"/>
  <c r="BH2344" i="2"/>
  <c r="BG2344" i="2"/>
  <c r="BF2344" i="2"/>
  <c r="T2344" i="2"/>
  <c r="R2344" i="2"/>
  <c r="P2344" i="2"/>
  <c r="BI2340" i="2"/>
  <c r="BH2340" i="2"/>
  <c r="BG2340" i="2"/>
  <c r="BF2340" i="2"/>
  <c r="T2340" i="2"/>
  <c r="R2340" i="2"/>
  <c r="P2340" i="2"/>
  <c r="BI2337" i="2"/>
  <c r="BH2337" i="2"/>
  <c r="BG2337" i="2"/>
  <c r="BF2337" i="2"/>
  <c r="T2337" i="2"/>
  <c r="R2337" i="2"/>
  <c r="P2337" i="2"/>
  <c r="BI2333" i="2"/>
  <c r="BH2333" i="2"/>
  <c r="BG2333" i="2"/>
  <c r="BF2333" i="2"/>
  <c r="T2333" i="2"/>
  <c r="R2333" i="2"/>
  <c r="P2333" i="2"/>
  <c r="BI2329" i="2"/>
  <c r="BH2329" i="2"/>
  <c r="BG2329" i="2"/>
  <c r="BF2329" i="2"/>
  <c r="T2329" i="2"/>
  <c r="R2329" i="2"/>
  <c r="P2329" i="2"/>
  <c r="BI2326" i="2"/>
  <c r="BH2326" i="2"/>
  <c r="BG2326" i="2"/>
  <c r="BF2326" i="2"/>
  <c r="T2326" i="2"/>
  <c r="R2326" i="2"/>
  <c r="P2326" i="2"/>
  <c r="BI2323" i="2"/>
  <c r="BH2323" i="2"/>
  <c r="BG2323" i="2"/>
  <c r="BF2323" i="2"/>
  <c r="T2323" i="2"/>
  <c r="R2323" i="2"/>
  <c r="P2323" i="2"/>
  <c r="BI2319" i="2"/>
  <c r="BH2319" i="2"/>
  <c r="BG2319" i="2"/>
  <c r="BF2319" i="2"/>
  <c r="T2319" i="2"/>
  <c r="R2319" i="2"/>
  <c r="P2319" i="2"/>
  <c r="BI2315" i="2"/>
  <c r="BH2315" i="2"/>
  <c r="BG2315" i="2"/>
  <c r="BF2315" i="2"/>
  <c r="T2315" i="2"/>
  <c r="R2315" i="2"/>
  <c r="P2315" i="2"/>
  <c r="BI2311" i="2"/>
  <c r="BH2311" i="2"/>
  <c r="BG2311" i="2"/>
  <c r="BF2311" i="2"/>
  <c r="T2311" i="2"/>
  <c r="R2311" i="2"/>
  <c r="P2311" i="2"/>
  <c r="BI2308" i="2"/>
  <c r="BH2308" i="2"/>
  <c r="BG2308" i="2"/>
  <c r="BF2308" i="2"/>
  <c r="T2308" i="2"/>
  <c r="R2308" i="2"/>
  <c r="P2308" i="2"/>
  <c r="BI2303" i="2"/>
  <c r="BH2303" i="2"/>
  <c r="BG2303" i="2"/>
  <c r="BF2303" i="2"/>
  <c r="T2303" i="2"/>
  <c r="R2303" i="2"/>
  <c r="P2303" i="2"/>
  <c r="BI2300" i="2"/>
  <c r="BH2300" i="2"/>
  <c r="BG2300" i="2"/>
  <c r="BF2300" i="2"/>
  <c r="T2300" i="2"/>
  <c r="R2300" i="2"/>
  <c r="P2300" i="2"/>
  <c r="BI2296" i="2"/>
  <c r="BH2296" i="2"/>
  <c r="BG2296" i="2"/>
  <c r="BF2296" i="2"/>
  <c r="T2296" i="2"/>
  <c r="R2296" i="2"/>
  <c r="P2296" i="2"/>
  <c r="BI2293" i="2"/>
  <c r="BH2293" i="2"/>
  <c r="BG2293" i="2"/>
  <c r="BF2293" i="2"/>
  <c r="T2293" i="2"/>
  <c r="R2293" i="2"/>
  <c r="P2293" i="2"/>
  <c r="BI2290" i="2"/>
  <c r="BH2290" i="2"/>
  <c r="BG2290" i="2"/>
  <c r="BF2290" i="2"/>
  <c r="T2290" i="2"/>
  <c r="R2290" i="2"/>
  <c r="P2290" i="2"/>
  <c r="BI2287" i="2"/>
  <c r="BH2287" i="2"/>
  <c r="BG2287" i="2"/>
  <c r="BF2287" i="2"/>
  <c r="T2287" i="2"/>
  <c r="R2287" i="2"/>
  <c r="P2287" i="2"/>
  <c r="BI2284" i="2"/>
  <c r="BH2284" i="2"/>
  <c r="BG2284" i="2"/>
  <c r="BF2284" i="2"/>
  <c r="T2284" i="2"/>
  <c r="R2284" i="2"/>
  <c r="P2284" i="2"/>
  <c r="BI2280" i="2"/>
  <c r="BH2280" i="2"/>
  <c r="BG2280" i="2"/>
  <c r="BF2280" i="2"/>
  <c r="T2280" i="2"/>
  <c r="R2280" i="2"/>
  <c r="P2280" i="2"/>
  <c r="BI2277" i="2"/>
  <c r="BH2277" i="2"/>
  <c r="BG2277" i="2"/>
  <c r="BF2277" i="2"/>
  <c r="T2277" i="2"/>
  <c r="R2277" i="2"/>
  <c r="P2277" i="2"/>
  <c r="BI2274" i="2"/>
  <c r="BH2274" i="2"/>
  <c r="BG2274" i="2"/>
  <c r="BF2274" i="2"/>
  <c r="T2274" i="2"/>
  <c r="R2274" i="2"/>
  <c r="P2274" i="2"/>
  <c r="BI2271" i="2"/>
  <c r="BH2271" i="2"/>
  <c r="BG2271" i="2"/>
  <c r="BF2271" i="2"/>
  <c r="T2271" i="2"/>
  <c r="R2271" i="2"/>
  <c r="P2271" i="2"/>
  <c r="BI2268" i="2"/>
  <c r="BH2268" i="2"/>
  <c r="BG2268" i="2"/>
  <c r="BF2268" i="2"/>
  <c r="T2268" i="2"/>
  <c r="R2268" i="2"/>
  <c r="P2268" i="2"/>
  <c r="BI2265" i="2"/>
  <c r="BH2265" i="2"/>
  <c r="BG2265" i="2"/>
  <c r="BF2265" i="2"/>
  <c r="T2265" i="2"/>
  <c r="R2265" i="2"/>
  <c r="P2265" i="2"/>
  <c r="BI2262" i="2"/>
  <c r="BH2262" i="2"/>
  <c r="BG2262" i="2"/>
  <c r="BF2262" i="2"/>
  <c r="T2262" i="2"/>
  <c r="R2262" i="2"/>
  <c r="P2262" i="2"/>
  <c r="BI2259" i="2"/>
  <c r="BH2259" i="2"/>
  <c r="BG2259" i="2"/>
  <c r="BF2259" i="2"/>
  <c r="T2259" i="2"/>
  <c r="R2259" i="2"/>
  <c r="P2259" i="2"/>
  <c r="BI2255" i="2"/>
  <c r="BH2255" i="2"/>
  <c r="BG2255" i="2"/>
  <c r="BF2255" i="2"/>
  <c r="T2255" i="2"/>
  <c r="R2255" i="2"/>
  <c r="P2255" i="2"/>
  <c r="BI2252" i="2"/>
  <c r="BH2252" i="2"/>
  <c r="BG2252" i="2"/>
  <c r="BF2252" i="2"/>
  <c r="T2252" i="2"/>
  <c r="R2252" i="2"/>
  <c r="P2252" i="2"/>
  <c r="BI2248" i="2"/>
  <c r="BH2248" i="2"/>
  <c r="BG2248" i="2"/>
  <c r="BF2248" i="2"/>
  <c r="T2248" i="2"/>
  <c r="R2248" i="2"/>
  <c r="P2248" i="2"/>
  <c r="BI2245" i="2"/>
  <c r="BH2245" i="2"/>
  <c r="BG2245" i="2"/>
  <c r="BF2245" i="2"/>
  <c r="T2245" i="2"/>
  <c r="R2245" i="2"/>
  <c r="P2245" i="2"/>
  <c r="BI2241" i="2"/>
  <c r="BH2241" i="2"/>
  <c r="BG2241" i="2"/>
  <c r="BF2241" i="2"/>
  <c r="T2241" i="2"/>
  <c r="R2241" i="2"/>
  <c r="P2241" i="2"/>
  <c r="BI2239" i="2"/>
  <c r="BH2239" i="2"/>
  <c r="BG2239" i="2"/>
  <c r="BF2239" i="2"/>
  <c r="T2239" i="2"/>
  <c r="R2239" i="2"/>
  <c r="P2239" i="2"/>
  <c r="BI2237" i="2"/>
  <c r="BH2237" i="2"/>
  <c r="BG2237" i="2"/>
  <c r="BF2237" i="2"/>
  <c r="T2237" i="2"/>
  <c r="R2237" i="2"/>
  <c r="P2237" i="2"/>
  <c r="BI2235" i="2"/>
  <c r="BH2235" i="2"/>
  <c r="BG2235" i="2"/>
  <c r="BF2235" i="2"/>
  <c r="T2235" i="2"/>
  <c r="R2235" i="2"/>
  <c r="P2235" i="2"/>
  <c r="BI2233" i="2"/>
  <c r="BH2233" i="2"/>
  <c r="BG2233" i="2"/>
  <c r="BF2233" i="2"/>
  <c r="T2233" i="2"/>
  <c r="R2233" i="2"/>
  <c r="P2233" i="2"/>
  <c r="BI2230" i="2"/>
  <c r="BH2230" i="2"/>
  <c r="BG2230" i="2"/>
  <c r="BF2230" i="2"/>
  <c r="T2230" i="2"/>
  <c r="R2230" i="2"/>
  <c r="P2230" i="2"/>
  <c r="BI2227" i="2"/>
  <c r="BH2227" i="2"/>
  <c r="BG2227" i="2"/>
  <c r="BF2227" i="2"/>
  <c r="T2227" i="2"/>
  <c r="R2227" i="2"/>
  <c r="P2227" i="2"/>
  <c r="BI2224" i="2"/>
  <c r="BH2224" i="2"/>
  <c r="BG2224" i="2"/>
  <c r="BF2224" i="2"/>
  <c r="T2224" i="2"/>
  <c r="R2224" i="2"/>
  <c r="P2224" i="2"/>
  <c r="BI2221" i="2"/>
  <c r="BH2221" i="2"/>
  <c r="BG2221" i="2"/>
  <c r="BF2221" i="2"/>
  <c r="T2221" i="2"/>
  <c r="R2221" i="2"/>
  <c r="P2221" i="2"/>
  <c r="BI2218" i="2"/>
  <c r="BH2218" i="2"/>
  <c r="BG2218" i="2"/>
  <c r="BF2218" i="2"/>
  <c r="T2218" i="2"/>
  <c r="R2218" i="2"/>
  <c r="P2218" i="2"/>
  <c r="BI2215" i="2"/>
  <c r="BH2215" i="2"/>
  <c r="BG2215" i="2"/>
  <c r="BF2215" i="2"/>
  <c r="T2215" i="2"/>
  <c r="R2215" i="2"/>
  <c r="P2215" i="2"/>
  <c r="BI2212" i="2"/>
  <c r="BH2212" i="2"/>
  <c r="BG2212" i="2"/>
  <c r="BF2212" i="2"/>
  <c r="T2212" i="2"/>
  <c r="R2212" i="2"/>
  <c r="P2212" i="2"/>
  <c r="BI2209" i="2"/>
  <c r="BH2209" i="2"/>
  <c r="BG2209" i="2"/>
  <c r="BF2209" i="2"/>
  <c r="T2209" i="2"/>
  <c r="R2209" i="2"/>
  <c r="P2209" i="2"/>
  <c r="BI2206" i="2"/>
  <c r="BH2206" i="2"/>
  <c r="BG2206" i="2"/>
  <c r="BF2206" i="2"/>
  <c r="T2206" i="2"/>
  <c r="R2206" i="2"/>
  <c r="P2206" i="2"/>
  <c r="BI2203" i="2"/>
  <c r="BH2203" i="2"/>
  <c r="BG2203" i="2"/>
  <c r="BF2203" i="2"/>
  <c r="T2203" i="2"/>
  <c r="R2203" i="2"/>
  <c r="P2203" i="2"/>
  <c r="BI2200" i="2"/>
  <c r="BH2200" i="2"/>
  <c r="BG2200" i="2"/>
  <c r="BF2200" i="2"/>
  <c r="T2200" i="2"/>
  <c r="R2200" i="2"/>
  <c r="P2200" i="2"/>
  <c r="BI2197" i="2"/>
  <c r="BH2197" i="2"/>
  <c r="BG2197" i="2"/>
  <c r="BF2197" i="2"/>
  <c r="T2197" i="2"/>
  <c r="R2197" i="2"/>
  <c r="P2197" i="2"/>
  <c r="BI2194" i="2"/>
  <c r="BH2194" i="2"/>
  <c r="BG2194" i="2"/>
  <c r="BF2194" i="2"/>
  <c r="T2194" i="2"/>
  <c r="R2194" i="2"/>
  <c r="P2194" i="2"/>
  <c r="BI2191" i="2"/>
  <c r="BH2191" i="2"/>
  <c r="BG2191" i="2"/>
  <c r="BF2191" i="2"/>
  <c r="T2191" i="2"/>
  <c r="R2191" i="2"/>
  <c r="P2191" i="2"/>
  <c r="BI2188" i="2"/>
  <c r="BH2188" i="2"/>
  <c r="BG2188" i="2"/>
  <c r="BF2188" i="2"/>
  <c r="T2188" i="2"/>
  <c r="R2188" i="2"/>
  <c r="P2188" i="2"/>
  <c r="BI2185" i="2"/>
  <c r="BH2185" i="2"/>
  <c r="BG2185" i="2"/>
  <c r="BF2185" i="2"/>
  <c r="T2185" i="2"/>
  <c r="R2185" i="2"/>
  <c r="P2185" i="2"/>
  <c r="BI2181" i="2"/>
  <c r="BH2181" i="2"/>
  <c r="BG2181" i="2"/>
  <c r="BF2181" i="2"/>
  <c r="T2181" i="2"/>
  <c r="R2181" i="2"/>
  <c r="P2181" i="2"/>
  <c r="BI2178" i="2"/>
  <c r="BH2178" i="2"/>
  <c r="BG2178" i="2"/>
  <c r="BF2178" i="2"/>
  <c r="T2178" i="2"/>
  <c r="R2178" i="2"/>
  <c r="P2178" i="2"/>
  <c r="BI2175" i="2"/>
  <c r="BH2175" i="2"/>
  <c r="BG2175" i="2"/>
  <c r="BF2175" i="2"/>
  <c r="T2175" i="2"/>
  <c r="R2175" i="2"/>
  <c r="P2175" i="2"/>
  <c r="BI2172" i="2"/>
  <c r="BH2172" i="2"/>
  <c r="BG2172" i="2"/>
  <c r="BF2172" i="2"/>
  <c r="T2172" i="2"/>
  <c r="R2172" i="2"/>
  <c r="P2172" i="2"/>
  <c r="BI2169" i="2"/>
  <c r="BH2169" i="2"/>
  <c r="BG2169" i="2"/>
  <c r="BF2169" i="2"/>
  <c r="T2169" i="2"/>
  <c r="R2169" i="2"/>
  <c r="P2169" i="2"/>
  <c r="BI2166" i="2"/>
  <c r="BH2166" i="2"/>
  <c r="BG2166" i="2"/>
  <c r="BF2166" i="2"/>
  <c r="T2166" i="2"/>
  <c r="R2166" i="2"/>
  <c r="P2166" i="2"/>
  <c r="BI2162" i="2"/>
  <c r="BH2162" i="2"/>
  <c r="BG2162" i="2"/>
  <c r="BF2162" i="2"/>
  <c r="T2162" i="2"/>
  <c r="R2162" i="2"/>
  <c r="P2162" i="2"/>
  <c r="BI2159" i="2"/>
  <c r="BH2159" i="2"/>
  <c r="BG2159" i="2"/>
  <c r="BF2159" i="2"/>
  <c r="T2159" i="2"/>
  <c r="R2159" i="2"/>
  <c r="P2159" i="2"/>
  <c r="BI2156" i="2"/>
  <c r="BH2156" i="2"/>
  <c r="BG2156" i="2"/>
  <c r="BF2156" i="2"/>
  <c r="T2156" i="2"/>
  <c r="R2156" i="2"/>
  <c r="P2156" i="2"/>
  <c r="BI2153" i="2"/>
  <c r="BH2153" i="2"/>
  <c r="BG2153" i="2"/>
  <c r="BF2153" i="2"/>
  <c r="T2153" i="2"/>
  <c r="R2153" i="2"/>
  <c r="P2153" i="2"/>
  <c r="BI2150" i="2"/>
  <c r="BH2150" i="2"/>
  <c r="BG2150" i="2"/>
  <c r="BF2150" i="2"/>
  <c r="T2150" i="2"/>
  <c r="R2150" i="2"/>
  <c r="P2150" i="2"/>
  <c r="BI2147" i="2"/>
  <c r="BH2147" i="2"/>
  <c r="BG2147" i="2"/>
  <c r="BF2147" i="2"/>
  <c r="T2147" i="2"/>
  <c r="R2147" i="2"/>
  <c r="P2147" i="2"/>
  <c r="BI2143" i="2"/>
  <c r="BH2143" i="2"/>
  <c r="BG2143" i="2"/>
  <c r="BF2143" i="2"/>
  <c r="T2143" i="2"/>
  <c r="R2143" i="2"/>
  <c r="P2143" i="2"/>
  <c r="BI2140" i="2"/>
  <c r="BH2140" i="2"/>
  <c r="BG2140" i="2"/>
  <c r="BF2140" i="2"/>
  <c r="T2140" i="2"/>
  <c r="R2140" i="2"/>
  <c r="P2140" i="2"/>
  <c r="BI2137" i="2"/>
  <c r="BH2137" i="2"/>
  <c r="BG2137" i="2"/>
  <c r="BF2137" i="2"/>
  <c r="T2137" i="2"/>
  <c r="R2137" i="2"/>
  <c r="P2137" i="2"/>
  <c r="BI2134" i="2"/>
  <c r="BH2134" i="2"/>
  <c r="BG2134" i="2"/>
  <c r="BF2134" i="2"/>
  <c r="T2134" i="2"/>
  <c r="R2134" i="2"/>
  <c r="P2134" i="2"/>
  <c r="BI2131" i="2"/>
  <c r="BH2131" i="2"/>
  <c r="BG2131" i="2"/>
  <c r="BF2131" i="2"/>
  <c r="T2131" i="2"/>
  <c r="R2131" i="2"/>
  <c r="P2131" i="2"/>
  <c r="BI2127" i="2"/>
  <c r="BH2127" i="2"/>
  <c r="BG2127" i="2"/>
  <c r="BF2127" i="2"/>
  <c r="T2127" i="2"/>
  <c r="R2127" i="2"/>
  <c r="P2127" i="2"/>
  <c r="BI2124" i="2"/>
  <c r="BH2124" i="2"/>
  <c r="BG2124" i="2"/>
  <c r="BF2124" i="2"/>
  <c r="T2124" i="2"/>
  <c r="R2124" i="2"/>
  <c r="P2124" i="2"/>
  <c r="BI2121" i="2"/>
  <c r="BH2121" i="2"/>
  <c r="BG2121" i="2"/>
  <c r="BF2121" i="2"/>
  <c r="T2121" i="2"/>
  <c r="R2121" i="2"/>
  <c r="P2121" i="2"/>
  <c r="BI2118" i="2"/>
  <c r="BH2118" i="2"/>
  <c r="BG2118" i="2"/>
  <c r="BF2118" i="2"/>
  <c r="T2118" i="2"/>
  <c r="R2118" i="2"/>
  <c r="P2118" i="2"/>
  <c r="BI2115" i="2"/>
  <c r="BH2115" i="2"/>
  <c r="BG2115" i="2"/>
  <c r="BF2115" i="2"/>
  <c r="T2115" i="2"/>
  <c r="R2115" i="2"/>
  <c r="P2115" i="2"/>
  <c r="BI2111" i="2"/>
  <c r="BH2111" i="2"/>
  <c r="BG2111" i="2"/>
  <c r="BF2111" i="2"/>
  <c r="T2111" i="2"/>
  <c r="R2111" i="2"/>
  <c r="P2111" i="2"/>
  <c r="BI2107" i="2"/>
  <c r="BH2107" i="2"/>
  <c r="BG2107" i="2"/>
  <c r="BF2107" i="2"/>
  <c r="T2107" i="2"/>
  <c r="R2107" i="2"/>
  <c r="P2107" i="2"/>
  <c r="BI2103" i="2"/>
  <c r="BH2103" i="2"/>
  <c r="BG2103" i="2"/>
  <c r="BF2103" i="2"/>
  <c r="T2103" i="2"/>
  <c r="R2103" i="2"/>
  <c r="P2103" i="2"/>
  <c r="BI2099" i="2"/>
  <c r="BH2099" i="2"/>
  <c r="BG2099" i="2"/>
  <c r="BF2099" i="2"/>
  <c r="T2099" i="2"/>
  <c r="R2099" i="2"/>
  <c r="P2099" i="2"/>
  <c r="BI2096" i="2"/>
  <c r="BH2096" i="2"/>
  <c r="BG2096" i="2"/>
  <c r="BF2096" i="2"/>
  <c r="T2096" i="2"/>
  <c r="R2096" i="2"/>
  <c r="P2096" i="2"/>
  <c r="BI2092" i="2"/>
  <c r="BH2092" i="2"/>
  <c r="BG2092" i="2"/>
  <c r="BF2092" i="2"/>
  <c r="T2092" i="2"/>
  <c r="R2092" i="2"/>
  <c r="P2092" i="2"/>
  <c r="BI2088" i="2"/>
  <c r="BH2088" i="2"/>
  <c r="BG2088" i="2"/>
  <c r="BF2088" i="2"/>
  <c r="T2088" i="2"/>
  <c r="R2088" i="2"/>
  <c r="P2088" i="2"/>
  <c r="BI2084" i="2"/>
  <c r="BH2084" i="2"/>
  <c r="BG2084" i="2"/>
  <c r="BF2084" i="2"/>
  <c r="T2084" i="2"/>
  <c r="R2084" i="2"/>
  <c r="P2084" i="2"/>
  <c r="BI2082" i="2"/>
  <c r="BH2082" i="2"/>
  <c r="BG2082" i="2"/>
  <c r="BF2082" i="2"/>
  <c r="T2082" i="2"/>
  <c r="R2082" i="2"/>
  <c r="P2082" i="2"/>
  <c r="BI2078" i="2"/>
  <c r="BH2078" i="2"/>
  <c r="BG2078" i="2"/>
  <c r="BF2078" i="2"/>
  <c r="T2078" i="2"/>
  <c r="R2078" i="2"/>
  <c r="P2078" i="2"/>
  <c r="BI2075" i="2"/>
  <c r="BH2075" i="2"/>
  <c r="BG2075" i="2"/>
  <c r="BF2075" i="2"/>
  <c r="T2075" i="2"/>
  <c r="R2075" i="2"/>
  <c r="P2075" i="2"/>
  <c r="BI2072" i="2"/>
  <c r="BH2072" i="2"/>
  <c r="BG2072" i="2"/>
  <c r="BF2072" i="2"/>
  <c r="T2072" i="2"/>
  <c r="R2072" i="2"/>
  <c r="P2072" i="2"/>
  <c r="BI2069" i="2"/>
  <c r="BH2069" i="2"/>
  <c r="BG2069" i="2"/>
  <c r="BF2069" i="2"/>
  <c r="T2069" i="2"/>
  <c r="R2069" i="2"/>
  <c r="P2069" i="2"/>
  <c r="BI2066" i="2"/>
  <c r="BH2066" i="2"/>
  <c r="BG2066" i="2"/>
  <c r="BF2066" i="2"/>
  <c r="T2066" i="2"/>
  <c r="R2066" i="2"/>
  <c r="P2066" i="2"/>
  <c r="BI2063" i="2"/>
  <c r="BH2063" i="2"/>
  <c r="BG2063" i="2"/>
  <c r="BF2063" i="2"/>
  <c r="T2063" i="2"/>
  <c r="R2063" i="2"/>
  <c r="P2063" i="2"/>
  <c r="BI2060" i="2"/>
  <c r="BH2060" i="2"/>
  <c r="BG2060" i="2"/>
  <c r="BF2060" i="2"/>
  <c r="T2060" i="2"/>
  <c r="R2060" i="2"/>
  <c r="P2060" i="2"/>
  <c r="BI2056" i="2"/>
  <c r="BH2056" i="2"/>
  <c r="BG2056" i="2"/>
  <c r="BF2056" i="2"/>
  <c r="T2056" i="2"/>
  <c r="R2056" i="2"/>
  <c r="P2056" i="2"/>
  <c r="BI2053" i="2"/>
  <c r="BH2053" i="2"/>
  <c r="BG2053" i="2"/>
  <c r="BF2053" i="2"/>
  <c r="T2053" i="2"/>
  <c r="R2053" i="2"/>
  <c r="P2053" i="2"/>
  <c r="BI2050" i="2"/>
  <c r="BH2050" i="2"/>
  <c r="BG2050" i="2"/>
  <c r="BF2050" i="2"/>
  <c r="T2050" i="2"/>
  <c r="R2050" i="2"/>
  <c r="P2050" i="2"/>
  <c r="BI2047" i="2"/>
  <c r="BH2047" i="2"/>
  <c r="BG2047" i="2"/>
  <c r="BF2047" i="2"/>
  <c r="T2047" i="2"/>
  <c r="R2047" i="2"/>
  <c r="P2047" i="2"/>
  <c r="BI2044" i="2"/>
  <c r="BH2044" i="2"/>
  <c r="BG2044" i="2"/>
  <c r="BF2044" i="2"/>
  <c r="T2044" i="2"/>
  <c r="R2044" i="2"/>
  <c r="P2044" i="2"/>
  <c r="BI2041" i="2"/>
  <c r="BH2041" i="2"/>
  <c r="BG2041" i="2"/>
  <c r="BF2041" i="2"/>
  <c r="T2041" i="2"/>
  <c r="R2041" i="2"/>
  <c r="P2041" i="2"/>
  <c r="BI2037" i="2"/>
  <c r="BH2037" i="2"/>
  <c r="BG2037" i="2"/>
  <c r="BF2037" i="2"/>
  <c r="T2037" i="2"/>
  <c r="R2037" i="2"/>
  <c r="P2037" i="2"/>
  <c r="BI2034" i="2"/>
  <c r="BH2034" i="2"/>
  <c r="BG2034" i="2"/>
  <c r="BF2034" i="2"/>
  <c r="T2034" i="2"/>
  <c r="R2034" i="2"/>
  <c r="P2034" i="2"/>
  <c r="BI2031" i="2"/>
  <c r="BH2031" i="2"/>
  <c r="BG2031" i="2"/>
  <c r="BF2031" i="2"/>
  <c r="T2031" i="2"/>
  <c r="R2031" i="2"/>
  <c r="P2031" i="2"/>
  <c r="BI2028" i="2"/>
  <c r="BH2028" i="2"/>
  <c r="BG2028" i="2"/>
  <c r="BF2028" i="2"/>
  <c r="T2028" i="2"/>
  <c r="R2028" i="2"/>
  <c r="P2028" i="2"/>
  <c r="BI2025" i="2"/>
  <c r="BH2025" i="2"/>
  <c r="BG2025" i="2"/>
  <c r="BF2025" i="2"/>
  <c r="T2025" i="2"/>
  <c r="R2025" i="2"/>
  <c r="P2025" i="2"/>
  <c r="BI2022" i="2"/>
  <c r="BH2022" i="2"/>
  <c r="BG2022" i="2"/>
  <c r="BF2022" i="2"/>
  <c r="T2022" i="2"/>
  <c r="R2022" i="2"/>
  <c r="P2022" i="2"/>
  <c r="BI2018" i="2"/>
  <c r="BH2018" i="2"/>
  <c r="BG2018" i="2"/>
  <c r="BF2018" i="2"/>
  <c r="T2018" i="2"/>
  <c r="R2018" i="2"/>
  <c r="P2018" i="2"/>
  <c r="BI2015" i="2"/>
  <c r="BH2015" i="2"/>
  <c r="BG2015" i="2"/>
  <c r="BF2015" i="2"/>
  <c r="T2015" i="2"/>
  <c r="R2015" i="2"/>
  <c r="P2015" i="2"/>
  <c r="BI2012" i="2"/>
  <c r="BH2012" i="2"/>
  <c r="BG2012" i="2"/>
  <c r="BF2012" i="2"/>
  <c r="T2012" i="2"/>
  <c r="R2012" i="2"/>
  <c r="P2012" i="2"/>
  <c r="BI2009" i="2"/>
  <c r="BH2009" i="2"/>
  <c r="BG2009" i="2"/>
  <c r="BF2009" i="2"/>
  <c r="T2009" i="2"/>
  <c r="R2009" i="2"/>
  <c r="P2009" i="2"/>
  <c r="BI2005" i="2"/>
  <c r="BH2005" i="2"/>
  <c r="BG2005" i="2"/>
  <c r="BF2005" i="2"/>
  <c r="T2005" i="2"/>
  <c r="R2005" i="2"/>
  <c r="P2005" i="2"/>
  <c r="BI2001" i="2"/>
  <c r="BH2001" i="2"/>
  <c r="BG2001" i="2"/>
  <c r="BF2001" i="2"/>
  <c r="T2001" i="2"/>
  <c r="R2001" i="2"/>
  <c r="P2001" i="2"/>
  <c r="BI1997" i="2"/>
  <c r="BH1997" i="2"/>
  <c r="BG1997" i="2"/>
  <c r="BF1997" i="2"/>
  <c r="T1997" i="2"/>
  <c r="R1997" i="2"/>
  <c r="P1997" i="2"/>
  <c r="BI1993" i="2"/>
  <c r="BH1993" i="2"/>
  <c r="BG1993" i="2"/>
  <c r="BF1993" i="2"/>
  <c r="T1993" i="2"/>
  <c r="R1993" i="2"/>
  <c r="P1993" i="2"/>
  <c r="BI1989" i="2"/>
  <c r="BH1989" i="2"/>
  <c r="BG1989" i="2"/>
  <c r="BF1989" i="2"/>
  <c r="T1989" i="2"/>
  <c r="R1989" i="2"/>
  <c r="P1989" i="2"/>
  <c r="BI1985" i="2"/>
  <c r="BH1985" i="2"/>
  <c r="BG1985" i="2"/>
  <c r="BF1985" i="2"/>
  <c r="T1985" i="2"/>
  <c r="R1985" i="2"/>
  <c r="P1985" i="2"/>
  <c r="BI1982" i="2"/>
  <c r="BH1982" i="2"/>
  <c r="BG1982" i="2"/>
  <c r="BF1982" i="2"/>
  <c r="T1982" i="2"/>
  <c r="R1982" i="2"/>
  <c r="P1982" i="2"/>
  <c r="BI1979" i="2"/>
  <c r="BH1979" i="2"/>
  <c r="BG1979" i="2"/>
  <c r="BF1979" i="2"/>
  <c r="T1979" i="2"/>
  <c r="R1979" i="2"/>
  <c r="P1979" i="2"/>
  <c r="BI1976" i="2"/>
  <c r="BH1976" i="2"/>
  <c r="BG1976" i="2"/>
  <c r="BF1976" i="2"/>
  <c r="T1976" i="2"/>
  <c r="R1976" i="2"/>
  <c r="P1976" i="2"/>
  <c r="BI1973" i="2"/>
  <c r="BH1973" i="2"/>
  <c r="BG1973" i="2"/>
  <c r="BF1973" i="2"/>
  <c r="T1973" i="2"/>
  <c r="R1973" i="2"/>
  <c r="P1973" i="2"/>
  <c r="BI1970" i="2"/>
  <c r="BH1970" i="2"/>
  <c r="BG1970" i="2"/>
  <c r="BF1970" i="2"/>
  <c r="T1970" i="2"/>
  <c r="R1970" i="2"/>
  <c r="P1970" i="2"/>
  <c r="BI1966" i="2"/>
  <c r="BH1966" i="2"/>
  <c r="BG1966" i="2"/>
  <c r="BF1966" i="2"/>
  <c r="T1966" i="2"/>
  <c r="R1966" i="2"/>
  <c r="P1966" i="2"/>
  <c r="BI1963" i="2"/>
  <c r="BH1963" i="2"/>
  <c r="BG1963" i="2"/>
  <c r="BF1963" i="2"/>
  <c r="T1963" i="2"/>
  <c r="R1963" i="2"/>
  <c r="P1963" i="2"/>
  <c r="BI1959" i="2"/>
  <c r="BH1959" i="2"/>
  <c r="BG1959" i="2"/>
  <c r="BF1959" i="2"/>
  <c r="T1959" i="2"/>
  <c r="R1959" i="2"/>
  <c r="P1959" i="2"/>
  <c r="BI1955" i="2"/>
  <c r="BH1955" i="2"/>
  <c r="BG1955" i="2"/>
  <c r="BF1955" i="2"/>
  <c r="T1955" i="2"/>
  <c r="R1955" i="2"/>
  <c r="P1955" i="2"/>
  <c r="BI1953" i="2"/>
  <c r="BH1953" i="2"/>
  <c r="BG1953" i="2"/>
  <c r="BF1953" i="2"/>
  <c r="T1953" i="2"/>
  <c r="R1953" i="2"/>
  <c r="P1953" i="2"/>
  <c r="BI1951" i="2"/>
  <c r="BH1951" i="2"/>
  <c r="BG1951" i="2"/>
  <c r="BF1951" i="2"/>
  <c r="T1951" i="2"/>
  <c r="R1951" i="2"/>
  <c r="P1951" i="2"/>
  <c r="BI1948" i="2"/>
  <c r="BH1948" i="2"/>
  <c r="BG1948" i="2"/>
  <c r="BF1948" i="2"/>
  <c r="T1948" i="2"/>
  <c r="R1948" i="2"/>
  <c r="P1948" i="2"/>
  <c r="BI1945" i="2"/>
  <c r="BH1945" i="2"/>
  <c r="BG1945" i="2"/>
  <c r="BF1945" i="2"/>
  <c r="T1945" i="2"/>
  <c r="R1945" i="2"/>
  <c r="P1945" i="2"/>
  <c r="BI1942" i="2"/>
  <c r="BH1942" i="2"/>
  <c r="BG1942" i="2"/>
  <c r="BF1942" i="2"/>
  <c r="T1942" i="2"/>
  <c r="R1942" i="2"/>
  <c r="P1942" i="2"/>
  <c r="BI1940" i="2"/>
  <c r="BH1940" i="2"/>
  <c r="BG1940" i="2"/>
  <c r="BF1940" i="2"/>
  <c r="T1940" i="2"/>
  <c r="R1940" i="2"/>
  <c r="P1940" i="2"/>
  <c r="BI1937" i="2"/>
  <c r="BH1937" i="2"/>
  <c r="BG1937" i="2"/>
  <c r="BF1937" i="2"/>
  <c r="T1937" i="2"/>
  <c r="R1937" i="2"/>
  <c r="P1937" i="2"/>
  <c r="BI1934" i="2"/>
  <c r="BH1934" i="2"/>
  <c r="BG1934" i="2"/>
  <c r="BF1934" i="2"/>
  <c r="T1934" i="2"/>
  <c r="R1934" i="2"/>
  <c r="P1934" i="2"/>
  <c r="BI1931" i="2"/>
  <c r="BH1931" i="2"/>
  <c r="BG1931" i="2"/>
  <c r="BF1931" i="2"/>
  <c r="T1931" i="2"/>
  <c r="R1931" i="2"/>
  <c r="P1931" i="2"/>
  <c r="BI1927" i="2"/>
  <c r="BH1927" i="2"/>
  <c r="BG1927" i="2"/>
  <c r="BF1927" i="2"/>
  <c r="T1927" i="2"/>
  <c r="R1927" i="2"/>
  <c r="P1927" i="2"/>
  <c r="BI1923" i="2"/>
  <c r="BH1923" i="2"/>
  <c r="BG1923" i="2"/>
  <c r="BF1923" i="2"/>
  <c r="T1923" i="2"/>
  <c r="R1923" i="2"/>
  <c r="P1923" i="2"/>
  <c r="BI1919" i="2"/>
  <c r="BH1919" i="2"/>
  <c r="BG1919" i="2"/>
  <c r="BF1919" i="2"/>
  <c r="T1919" i="2"/>
  <c r="R1919" i="2"/>
  <c r="P1919" i="2"/>
  <c r="BI1917" i="2"/>
  <c r="BH1917" i="2"/>
  <c r="BG1917" i="2"/>
  <c r="BF1917" i="2"/>
  <c r="T1917" i="2"/>
  <c r="R1917" i="2"/>
  <c r="P1917" i="2"/>
  <c r="BI1914" i="2"/>
  <c r="BH1914" i="2"/>
  <c r="BG1914" i="2"/>
  <c r="BF1914" i="2"/>
  <c r="T1914" i="2"/>
  <c r="R1914" i="2"/>
  <c r="P1914" i="2"/>
  <c r="BI1911" i="2"/>
  <c r="BH1911" i="2"/>
  <c r="BG1911" i="2"/>
  <c r="BF1911" i="2"/>
  <c r="T1911" i="2"/>
  <c r="R1911" i="2"/>
  <c r="P1911" i="2"/>
  <c r="BI1908" i="2"/>
  <c r="BH1908" i="2"/>
  <c r="BG1908" i="2"/>
  <c r="BF1908" i="2"/>
  <c r="T1908" i="2"/>
  <c r="R1908" i="2"/>
  <c r="P1908" i="2"/>
  <c r="BI1904" i="2"/>
  <c r="BH1904" i="2"/>
  <c r="BG1904" i="2"/>
  <c r="BF1904" i="2"/>
  <c r="T1904" i="2"/>
  <c r="R1904" i="2"/>
  <c r="P1904" i="2"/>
  <c r="BI1902" i="2"/>
  <c r="BH1902" i="2"/>
  <c r="BG1902" i="2"/>
  <c r="BF1902" i="2"/>
  <c r="T1902" i="2"/>
  <c r="R1902" i="2"/>
  <c r="P1902" i="2"/>
  <c r="BI1900" i="2"/>
  <c r="BH1900" i="2"/>
  <c r="BG1900" i="2"/>
  <c r="BF1900" i="2"/>
  <c r="T1900" i="2"/>
  <c r="R1900" i="2"/>
  <c r="P1900" i="2"/>
  <c r="BI1898" i="2"/>
  <c r="BH1898" i="2"/>
  <c r="BG1898" i="2"/>
  <c r="BF1898" i="2"/>
  <c r="T1898" i="2"/>
  <c r="R1898" i="2"/>
  <c r="P1898" i="2"/>
  <c r="BI1895" i="2"/>
  <c r="BH1895" i="2"/>
  <c r="BG1895" i="2"/>
  <c r="BF1895" i="2"/>
  <c r="T1895" i="2"/>
  <c r="R1895" i="2"/>
  <c r="P1895" i="2"/>
  <c r="BI1891" i="2"/>
  <c r="BH1891" i="2"/>
  <c r="BG1891" i="2"/>
  <c r="BF1891" i="2"/>
  <c r="T1891" i="2"/>
  <c r="R1891" i="2"/>
  <c r="P1891" i="2"/>
  <c r="BI1888" i="2"/>
  <c r="BH1888" i="2"/>
  <c r="BG1888" i="2"/>
  <c r="BF1888" i="2"/>
  <c r="T1888" i="2"/>
  <c r="R1888" i="2"/>
  <c r="P1888" i="2"/>
  <c r="BI1885" i="2"/>
  <c r="BH1885" i="2"/>
  <c r="BG1885" i="2"/>
  <c r="BF1885" i="2"/>
  <c r="T1885" i="2"/>
  <c r="R1885" i="2"/>
  <c r="P1885" i="2"/>
  <c r="BI1882" i="2"/>
  <c r="BH1882" i="2"/>
  <c r="BG1882" i="2"/>
  <c r="BF1882" i="2"/>
  <c r="T1882" i="2"/>
  <c r="R1882" i="2"/>
  <c r="P1882" i="2"/>
  <c r="BI1879" i="2"/>
  <c r="BH1879" i="2"/>
  <c r="BG1879" i="2"/>
  <c r="BF1879" i="2"/>
  <c r="T1879" i="2"/>
  <c r="R1879" i="2"/>
  <c r="P1879" i="2"/>
  <c r="BI1876" i="2"/>
  <c r="BH1876" i="2"/>
  <c r="BG1876" i="2"/>
  <c r="BF1876" i="2"/>
  <c r="T1876" i="2"/>
  <c r="R1876" i="2"/>
  <c r="P1876" i="2"/>
  <c r="BI1873" i="2"/>
  <c r="BH1873" i="2"/>
  <c r="BG1873" i="2"/>
  <c r="BF1873" i="2"/>
  <c r="T1873" i="2"/>
  <c r="R1873" i="2"/>
  <c r="P1873" i="2"/>
  <c r="BI1870" i="2"/>
  <c r="BH1870" i="2"/>
  <c r="BG1870" i="2"/>
  <c r="BF1870" i="2"/>
  <c r="T1870" i="2"/>
  <c r="R1870" i="2"/>
  <c r="P1870" i="2"/>
  <c r="BI1866" i="2"/>
  <c r="BH1866" i="2"/>
  <c r="BG1866" i="2"/>
  <c r="BF1866" i="2"/>
  <c r="T1866" i="2"/>
  <c r="R1866" i="2"/>
  <c r="P1866" i="2"/>
  <c r="BI1863" i="2"/>
  <c r="BH1863" i="2"/>
  <c r="BG1863" i="2"/>
  <c r="BF1863" i="2"/>
  <c r="T1863" i="2"/>
  <c r="R1863" i="2"/>
  <c r="P1863" i="2"/>
  <c r="BI1860" i="2"/>
  <c r="BH1860" i="2"/>
  <c r="BG1860" i="2"/>
  <c r="BF1860" i="2"/>
  <c r="T1860" i="2"/>
  <c r="R1860" i="2"/>
  <c r="P1860" i="2"/>
  <c r="BI1857" i="2"/>
  <c r="BH1857" i="2"/>
  <c r="BG1857" i="2"/>
  <c r="BF1857" i="2"/>
  <c r="T1857" i="2"/>
  <c r="R1857" i="2"/>
  <c r="P1857" i="2"/>
  <c r="BI1854" i="2"/>
  <c r="BH1854" i="2"/>
  <c r="BG1854" i="2"/>
  <c r="BF1854" i="2"/>
  <c r="T1854" i="2"/>
  <c r="R1854" i="2"/>
  <c r="P1854" i="2"/>
  <c r="BI1851" i="2"/>
  <c r="BH1851" i="2"/>
  <c r="BG1851" i="2"/>
  <c r="BF1851" i="2"/>
  <c r="T1851" i="2"/>
  <c r="R1851" i="2"/>
  <c r="P1851" i="2"/>
  <c r="BI1848" i="2"/>
  <c r="BH1848" i="2"/>
  <c r="BG1848" i="2"/>
  <c r="BF1848" i="2"/>
  <c r="T1848" i="2"/>
  <c r="R1848" i="2"/>
  <c r="P1848" i="2"/>
  <c r="BI1845" i="2"/>
  <c r="BH1845" i="2"/>
  <c r="BG1845" i="2"/>
  <c r="BF1845" i="2"/>
  <c r="T1845" i="2"/>
  <c r="R1845" i="2"/>
  <c r="P1845" i="2"/>
  <c r="BI1841" i="2"/>
  <c r="BH1841" i="2"/>
  <c r="BG1841" i="2"/>
  <c r="BF1841" i="2"/>
  <c r="T1841" i="2"/>
  <c r="R1841" i="2"/>
  <c r="P1841" i="2"/>
  <c r="BI1838" i="2"/>
  <c r="BH1838" i="2"/>
  <c r="BG1838" i="2"/>
  <c r="BF1838" i="2"/>
  <c r="T1838" i="2"/>
  <c r="R1838" i="2"/>
  <c r="P1838" i="2"/>
  <c r="BI1834" i="2"/>
  <c r="BH1834" i="2"/>
  <c r="BG1834" i="2"/>
  <c r="BF1834" i="2"/>
  <c r="T1834" i="2"/>
  <c r="R1834" i="2"/>
  <c r="P1834" i="2"/>
  <c r="BI1831" i="2"/>
  <c r="BH1831" i="2"/>
  <c r="BG1831" i="2"/>
  <c r="BF1831" i="2"/>
  <c r="T1831" i="2"/>
  <c r="R1831" i="2"/>
  <c r="P1831" i="2"/>
  <c r="BI1828" i="2"/>
  <c r="BH1828" i="2"/>
  <c r="BG1828" i="2"/>
  <c r="BF1828" i="2"/>
  <c r="T1828" i="2"/>
  <c r="R1828" i="2"/>
  <c r="P1828" i="2"/>
  <c r="BI1825" i="2"/>
  <c r="BH1825" i="2"/>
  <c r="BG1825" i="2"/>
  <c r="BF1825" i="2"/>
  <c r="T1825" i="2"/>
  <c r="R1825" i="2"/>
  <c r="P1825" i="2"/>
  <c r="BI1822" i="2"/>
  <c r="BH1822" i="2"/>
  <c r="BG1822" i="2"/>
  <c r="BF1822" i="2"/>
  <c r="T1822" i="2"/>
  <c r="R1822" i="2"/>
  <c r="P1822" i="2"/>
  <c r="BI1819" i="2"/>
  <c r="BH1819" i="2"/>
  <c r="BG1819" i="2"/>
  <c r="BF1819" i="2"/>
  <c r="T1819" i="2"/>
  <c r="R1819" i="2"/>
  <c r="P1819" i="2"/>
  <c r="BI1815" i="2"/>
  <c r="BH1815" i="2"/>
  <c r="BG1815" i="2"/>
  <c r="BF1815" i="2"/>
  <c r="T1815" i="2"/>
  <c r="R1815" i="2"/>
  <c r="P1815" i="2"/>
  <c r="BI1812" i="2"/>
  <c r="BH1812" i="2"/>
  <c r="BG1812" i="2"/>
  <c r="BF1812" i="2"/>
  <c r="T1812" i="2"/>
  <c r="R1812" i="2"/>
  <c r="P1812" i="2"/>
  <c r="BI1809" i="2"/>
  <c r="BH1809" i="2"/>
  <c r="BG1809" i="2"/>
  <c r="BF1809" i="2"/>
  <c r="T1809" i="2"/>
  <c r="R1809" i="2"/>
  <c r="P1809" i="2"/>
  <c r="BI1806" i="2"/>
  <c r="BH1806" i="2"/>
  <c r="BG1806" i="2"/>
  <c r="BF1806" i="2"/>
  <c r="T1806" i="2"/>
  <c r="R1806" i="2"/>
  <c r="P1806" i="2"/>
  <c r="BI1803" i="2"/>
  <c r="BH1803" i="2"/>
  <c r="BG1803" i="2"/>
  <c r="BF1803" i="2"/>
  <c r="T1803" i="2"/>
  <c r="R1803" i="2"/>
  <c r="P1803" i="2"/>
  <c r="BI1799" i="2"/>
  <c r="BH1799" i="2"/>
  <c r="BG1799" i="2"/>
  <c r="BF1799" i="2"/>
  <c r="T1799" i="2"/>
  <c r="R1799" i="2"/>
  <c r="P1799" i="2"/>
  <c r="BI1795" i="2"/>
  <c r="BH1795" i="2"/>
  <c r="BG1795" i="2"/>
  <c r="BF1795" i="2"/>
  <c r="T1795" i="2"/>
  <c r="R1795" i="2"/>
  <c r="P1795" i="2"/>
  <c r="BI1792" i="2"/>
  <c r="BH1792" i="2"/>
  <c r="BG1792" i="2"/>
  <c r="BF1792" i="2"/>
  <c r="T1792" i="2"/>
  <c r="R1792" i="2"/>
  <c r="P1792" i="2"/>
  <c r="BI1789" i="2"/>
  <c r="BH1789" i="2"/>
  <c r="BG1789" i="2"/>
  <c r="BF1789" i="2"/>
  <c r="T1789" i="2"/>
  <c r="R1789" i="2"/>
  <c r="P1789" i="2"/>
  <c r="BI1786" i="2"/>
  <c r="BH1786" i="2"/>
  <c r="BG1786" i="2"/>
  <c r="BF1786" i="2"/>
  <c r="T1786" i="2"/>
  <c r="R1786" i="2"/>
  <c r="P1786" i="2"/>
  <c r="BI1782" i="2"/>
  <c r="BH1782" i="2"/>
  <c r="BG1782" i="2"/>
  <c r="BF1782" i="2"/>
  <c r="T1782" i="2"/>
  <c r="R1782" i="2"/>
  <c r="P1782" i="2"/>
  <c r="BI1780" i="2"/>
  <c r="BH1780" i="2"/>
  <c r="BG1780" i="2"/>
  <c r="BF1780" i="2"/>
  <c r="T1780" i="2"/>
  <c r="R1780" i="2"/>
  <c r="P1780" i="2"/>
  <c r="BI1777" i="2"/>
  <c r="BH1777" i="2"/>
  <c r="BG1777" i="2"/>
  <c r="BF1777" i="2"/>
  <c r="T1777" i="2"/>
  <c r="R1777" i="2"/>
  <c r="P1777" i="2"/>
  <c r="BI1774" i="2"/>
  <c r="BH1774" i="2"/>
  <c r="BG1774" i="2"/>
  <c r="BF1774" i="2"/>
  <c r="T1774" i="2"/>
  <c r="R1774" i="2"/>
  <c r="P1774" i="2"/>
  <c r="BI1770" i="2"/>
  <c r="BH1770" i="2"/>
  <c r="BG1770" i="2"/>
  <c r="BF1770" i="2"/>
  <c r="T1770" i="2"/>
  <c r="R1770" i="2"/>
  <c r="P1770" i="2"/>
  <c r="BI1767" i="2"/>
  <c r="BH1767" i="2"/>
  <c r="BG1767" i="2"/>
  <c r="BF1767" i="2"/>
  <c r="T1767" i="2"/>
  <c r="R1767" i="2"/>
  <c r="P1767" i="2"/>
  <c r="BI1764" i="2"/>
  <c r="BH1764" i="2"/>
  <c r="BG1764" i="2"/>
  <c r="BF1764" i="2"/>
  <c r="T1764" i="2"/>
  <c r="R1764" i="2"/>
  <c r="P1764" i="2"/>
  <c r="BI1761" i="2"/>
  <c r="BH1761" i="2"/>
  <c r="BG1761" i="2"/>
  <c r="BF1761" i="2"/>
  <c r="T1761" i="2"/>
  <c r="R1761" i="2"/>
  <c r="P1761" i="2"/>
  <c r="BI1758" i="2"/>
  <c r="BH1758" i="2"/>
  <c r="BG1758" i="2"/>
  <c r="BF1758" i="2"/>
  <c r="T1758" i="2"/>
  <c r="R1758" i="2"/>
  <c r="P1758" i="2"/>
  <c r="BI1755" i="2"/>
  <c r="BH1755" i="2"/>
  <c r="BG1755" i="2"/>
  <c r="BF1755" i="2"/>
  <c r="T1755" i="2"/>
  <c r="R1755" i="2"/>
  <c r="P1755" i="2"/>
  <c r="BI1752" i="2"/>
  <c r="BH1752" i="2"/>
  <c r="BG1752" i="2"/>
  <c r="BF1752" i="2"/>
  <c r="T1752" i="2"/>
  <c r="R1752" i="2"/>
  <c r="P1752" i="2"/>
  <c r="BI1749" i="2"/>
  <c r="BH1749" i="2"/>
  <c r="BG1749" i="2"/>
  <c r="BF1749" i="2"/>
  <c r="T1749" i="2"/>
  <c r="R1749" i="2"/>
  <c r="P1749" i="2"/>
  <c r="BI1745" i="2"/>
  <c r="BH1745" i="2"/>
  <c r="BG1745" i="2"/>
  <c r="BF1745" i="2"/>
  <c r="T1745" i="2"/>
  <c r="R1745" i="2"/>
  <c r="P1745" i="2"/>
  <c r="BI1741" i="2"/>
  <c r="BH1741" i="2"/>
  <c r="BG1741" i="2"/>
  <c r="BF1741" i="2"/>
  <c r="T1741" i="2"/>
  <c r="R1741" i="2"/>
  <c r="P1741" i="2"/>
  <c r="BI1738" i="2"/>
  <c r="BH1738" i="2"/>
  <c r="BG1738" i="2"/>
  <c r="BF1738" i="2"/>
  <c r="T1738" i="2"/>
  <c r="R1738" i="2"/>
  <c r="P1738" i="2"/>
  <c r="BI1735" i="2"/>
  <c r="BH1735" i="2"/>
  <c r="BG1735" i="2"/>
  <c r="BF1735" i="2"/>
  <c r="T1735" i="2"/>
  <c r="R1735" i="2"/>
  <c r="P1735" i="2"/>
  <c r="BI1731" i="2"/>
  <c r="BH1731" i="2"/>
  <c r="BG1731" i="2"/>
  <c r="BF1731" i="2"/>
  <c r="T1731" i="2"/>
  <c r="R1731" i="2"/>
  <c r="P1731" i="2"/>
  <c r="BI1729" i="2"/>
  <c r="BH1729" i="2"/>
  <c r="BG1729" i="2"/>
  <c r="BF1729" i="2"/>
  <c r="T1729" i="2"/>
  <c r="R1729" i="2"/>
  <c r="P1729" i="2"/>
  <c r="BI1725" i="2"/>
  <c r="BH1725" i="2"/>
  <c r="BG1725" i="2"/>
  <c r="BF1725" i="2"/>
  <c r="T1725" i="2"/>
  <c r="R1725" i="2"/>
  <c r="P1725" i="2"/>
  <c r="BI1721" i="2"/>
  <c r="BH1721" i="2"/>
  <c r="BG1721" i="2"/>
  <c r="BF1721" i="2"/>
  <c r="T1721" i="2"/>
  <c r="R1721" i="2"/>
  <c r="P1721" i="2"/>
  <c r="BI1718" i="2"/>
  <c r="BH1718" i="2"/>
  <c r="BG1718" i="2"/>
  <c r="BF1718" i="2"/>
  <c r="T1718" i="2"/>
  <c r="R1718" i="2"/>
  <c r="P1718" i="2"/>
  <c r="BI1715" i="2"/>
  <c r="BH1715" i="2"/>
  <c r="BG1715" i="2"/>
  <c r="BF1715" i="2"/>
  <c r="T1715" i="2"/>
  <c r="R1715" i="2"/>
  <c r="P1715" i="2"/>
  <c r="BI1712" i="2"/>
  <c r="BH1712" i="2"/>
  <c r="BG1712" i="2"/>
  <c r="BF1712" i="2"/>
  <c r="T1712" i="2"/>
  <c r="R1712" i="2"/>
  <c r="P1712" i="2"/>
  <c r="BI1709" i="2"/>
  <c r="BH1709" i="2"/>
  <c r="BG1709" i="2"/>
  <c r="BF1709" i="2"/>
  <c r="T1709" i="2"/>
  <c r="R1709" i="2"/>
  <c r="P1709" i="2"/>
  <c r="BI1706" i="2"/>
  <c r="BH1706" i="2"/>
  <c r="BG1706" i="2"/>
  <c r="BF1706" i="2"/>
  <c r="T1706" i="2"/>
  <c r="R1706" i="2"/>
  <c r="P1706" i="2"/>
  <c r="BI1703" i="2"/>
  <c r="BH1703" i="2"/>
  <c r="BG1703" i="2"/>
  <c r="BF1703" i="2"/>
  <c r="T1703" i="2"/>
  <c r="R1703" i="2"/>
  <c r="P1703" i="2"/>
  <c r="BI1700" i="2"/>
  <c r="BH1700" i="2"/>
  <c r="BG1700" i="2"/>
  <c r="BF1700" i="2"/>
  <c r="T1700" i="2"/>
  <c r="R1700" i="2"/>
  <c r="P1700" i="2"/>
  <c r="BI1697" i="2"/>
  <c r="BH1697" i="2"/>
  <c r="BG1697" i="2"/>
  <c r="BF1697" i="2"/>
  <c r="T1697" i="2"/>
  <c r="R1697" i="2"/>
  <c r="P1697" i="2"/>
  <c r="BI1694" i="2"/>
  <c r="BH1694" i="2"/>
  <c r="BG1694" i="2"/>
  <c r="BF1694" i="2"/>
  <c r="T1694" i="2"/>
  <c r="R1694" i="2"/>
  <c r="P1694" i="2"/>
  <c r="BI1691" i="2"/>
  <c r="BH1691" i="2"/>
  <c r="BG1691" i="2"/>
  <c r="BF1691" i="2"/>
  <c r="T1691" i="2"/>
  <c r="R1691" i="2"/>
  <c r="P1691" i="2"/>
  <c r="BI1687" i="2"/>
  <c r="BH1687" i="2"/>
  <c r="BG1687" i="2"/>
  <c r="BF1687" i="2"/>
  <c r="T1687" i="2"/>
  <c r="R1687" i="2"/>
  <c r="P1687" i="2"/>
  <c r="BI1683" i="2"/>
  <c r="BH1683" i="2"/>
  <c r="BG1683" i="2"/>
  <c r="BF1683" i="2"/>
  <c r="T1683" i="2"/>
  <c r="R1683" i="2"/>
  <c r="P1683" i="2"/>
  <c r="BI1679" i="2"/>
  <c r="BH1679" i="2"/>
  <c r="BG1679" i="2"/>
  <c r="BF1679" i="2"/>
  <c r="T1679" i="2"/>
  <c r="R1679" i="2"/>
  <c r="P1679" i="2"/>
  <c r="BI1675" i="2"/>
  <c r="BH1675" i="2"/>
  <c r="BG1675" i="2"/>
  <c r="BF1675" i="2"/>
  <c r="T1675" i="2"/>
  <c r="R1675" i="2"/>
  <c r="P1675" i="2"/>
  <c r="BI1671" i="2"/>
  <c r="BH1671" i="2"/>
  <c r="BG1671" i="2"/>
  <c r="BF1671" i="2"/>
  <c r="T1671" i="2"/>
  <c r="R1671" i="2"/>
  <c r="P1671" i="2"/>
  <c r="BI1667" i="2"/>
  <c r="BH1667" i="2"/>
  <c r="BG1667" i="2"/>
  <c r="BF1667" i="2"/>
  <c r="T1667" i="2"/>
  <c r="R1667" i="2"/>
  <c r="P1667" i="2"/>
  <c r="BI1663" i="2"/>
  <c r="BH1663" i="2"/>
  <c r="BG1663" i="2"/>
  <c r="BF1663" i="2"/>
  <c r="T1663" i="2"/>
  <c r="R1663" i="2"/>
  <c r="P1663" i="2"/>
  <c r="BI1659" i="2"/>
  <c r="BH1659" i="2"/>
  <c r="BG1659" i="2"/>
  <c r="BF1659" i="2"/>
  <c r="T1659" i="2"/>
  <c r="R1659" i="2"/>
  <c r="P1659" i="2"/>
  <c r="BI1655" i="2"/>
  <c r="BH1655" i="2"/>
  <c r="BG1655" i="2"/>
  <c r="BF1655" i="2"/>
  <c r="T1655" i="2"/>
  <c r="R1655" i="2"/>
  <c r="P1655" i="2"/>
  <c r="BI1651" i="2"/>
  <c r="BH1651" i="2"/>
  <c r="BG1651" i="2"/>
  <c r="BF1651" i="2"/>
  <c r="T1651" i="2"/>
  <c r="R1651" i="2"/>
  <c r="P1651" i="2"/>
  <c r="BI1649" i="2"/>
  <c r="BH1649" i="2"/>
  <c r="BG1649" i="2"/>
  <c r="BF1649" i="2"/>
  <c r="T1649" i="2"/>
  <c r="R1649" i="2"/>
  <c r="P1649" i="2"/>
  <c r="BI1647" i="2"/>
  <c r="BH1647" i="2"/>
  <c r="BG1647" i="2"/>
  <c r="BF1647" i="2"/>
  <c r="T1647" i="2"/>
  <c r="R1647" i="2"/>
  <c r="P1647" i="2"/>
  <c r="BI1645" i="2"/>
  <c r="BH1645" i="2"/>
  <c r="BG1645" i="2"/>
  <c r="BF1645" i="2"/>
  <c r="T1645" i="2"/>
  <c r="R1645" i="2"/>
  <c r="P1645" i="2"/>
  <c r="BI1643" i="2"/>
  <c r="BH1643" i="2"/>
  <c r="BG1643" i="2"/>
  <c r="BF1643" i="2"/>
  <c r="T1643" i="2"/>
  <c r="R1643" i="2"/>
  <c r="P1643" i="2"/>
  <c r="BI1641" i="2"/>
  <c r="BH1641" i="2"/>
  <c r="BG1641" i="2"/>
  <c r="BF1641" i="2"/>
  <c r="T1641" i="2"/>
  <c r="R1641" i="2"/>
  <c r="P1641" i="2"/>
  <c r="BI1638" i="2"/>
  <c r="BH1638" i="2"/>
  <c r="BG1638" i="2"/>
  <c r="BF1638" i="2"/>
  <c r="T1638" i="2"/>
  <c r="R1638" i="2"/>
  <c r="P1638" i="2"/>
  <c r="BI1635" i="2"/>
  <c r="BH1635" i="2"/>
  <c r="BG1635" i="2"/>
  <c r="BF1635" i="2"/>
  <c r="T1635" i="2"/>
  <c r="R1635" i="2"/>
  <c r="P1635" i="2"/>
  <c r="BI1631" i="2"/>
  <c r="BH1631" i="2"/>
  <c r="BG1631" i="2"/>
  <c r="BF1631" i="2"/>
  <c r="T1631" i="2"/>
  <c r="R1631" i="2"/>
  <c r="P1631" i="2"/>
  <c r="BI1628" i="2"/>
  <c r="BH1628" i="2"/>
  <c r="BG1628" i="2"/>
  <c r="BF1628" i="2"/>
  <c r="T1628" i="2"/>
  <c r="R1628" i="2"/>
  <c r="P1628" i="2"/>
  <c r="BI1625" i="2"/>
  <c r="BH1625" i="2"/>
  <c r="BG1625" i="2"/>
  <c r="BF1625" i="2"/>
  <c r="T1625" i="2"/>
  <c r="R1625" i="2"/>
  <c r="P1625" i="2"/>
  <c r="BI1622" i="2"/>
  <c r="BH1622" i="2"/>
  <c r="BG1622" i="2"/>
  <c r="BF1622" i="2"/>
  <c r="T1622" i="2"/>
  <c r="R1622" i="2"/>
  <c r="P1622" i="2"/>
  <c r="BI1618" i="2"/>
  <c r="BH1618" i="2"/>
  <c r="BG1618" i="2"/>
  <c r="BF1618" i="2"/>
  <c r="T1618" i="2"/>
  <c r="R1618" i="2"/>
  <c r="P1618" i="2"/>
  <c r="BI1615" i="2"/>
  <c r="BH1615" i="2"/>
  <c r="BG1615" i="2"/>
  <c r="BF1615" i="2"/>
  <c r="T1615" i="2"/>
  <c r="R1615" i="2"/>
  <c r="P1615" i="2"/>
  <c r="BI1612" i="2"/>
  <c r="BH1612" i="2"/>
  <c r="BG1612" i="2"/>
  <c r="BF1612" i="2"/>
  <c r="T1612" i="2"/>
  <c r="R1612" i="2"/>
  <c r="P1612" i="2"/>
  <c r="BI1610" i="2"/>
  <c r="BH1610" i="2"/>
  <c r="BG1610" i="2"/>
  <c r="BF1610" i="2"/>
  <c r="T1610" i="2"/>
  <c r="R1610" i="2"/>
  <c r="P1610" i="2"/>
  <c r="BI1607" i="2"/>
  <c r="BH1607" i="2"/>
  <c r="BG1607" i="2"/>
  <c r="BF1607" i="2"/>
  <c r="T1607" i="2"/>
  <c r="R1607" i="2"/>
  <c r="P1607" i="2"/>
  <c r="BI1604" i="2"/>
  <c r="BH1604" i="2"/>
  <c r="BG1604" i="2"/>
  <c r="BF1604" i="2"/>
  <c r="T1604" i="2"/>
  <c r="R1604" i="2"/>
  <c r="P1604" i="2"/>
  <c r="BI1601" i="2"/>
  <c r="BH1601" i="2"/>
  <c r="BG1601" i="2"/>
  <c r="BF1601" i="2"/>
  <c r="T1601" i="2"/>
  <c r="R1601" i="2"/>
  <c r="P1601" i="2"/>
  <c r="BI1599" i="2"/>
  <c r="BH1599" i="2"/>
  <c r="BG1599" i="2"/>
  <c r="BF1599" i="2"/>
  <c r="T1599" i="2"/>
  <c r="R1599" i="2"/>
  <c r="P1599" i="2"/>
  <c r="BI1597" i="2"/>
  <c r="BH1597" i="2"/>
  <c r="BG1597" i="2"/>
  <c r="BF1597" i="2"/>
  <c r="T1597" i="2"/>
  <c r="R1597" i="2"/>
  <c r="P1597" i="2"/>
  <c r="BI1594" i="2"/>
  <c r="BH1594" i="2"/>
  <c r="BG1594" i="2"/>
  <c r="BF1594" i="2"/>
  <c r="T1594" i="2"/>
  <c r="R1594" i="2"/>
  <c r="P1594" i="2"/>
  <c r="BI1590" i="2"/>
  <c r="BH1590" i="2"/>
  <c r="BG1590" i="2"/>
  <c r="BF1590" i="2"/>
  <c r="T1590" i="2"/>
  <c r="R1590" i="2"/>
  <c r="P1590" i="2"/>
  <c r="BI1586" i="2"/>
  <c r="BH1586" i="2"/>
  <c r="BG1586" i="2"/>
  <c r="BF1586" i="2"/>
  <c r="T1586" i="2"/>
  <c r="R1586" i="2"/>
  <c r="P1586" i="2"/>
  <c r="BI1582" i="2"/>
  <c r="BH1582" i="2"/>
  <c r="BG1582" i="2"/>
  <c r="BF1582" i="2"/>
  <c r="T1582" i="2"/>
  <c r="R1582" i="2"/>
  <c r="P1582" i="2"/>
  <c r="BI1579" i="2"/>
  <c r="BH1579" i="2"/>
  <c r="BG1579" i="2"/>
  <c r="BF1579" i="2"/>
  <c r="T1579" i="2"/>
  <c r="R1579" i="2"/>
  <c r="P1579" i="2"/>
  <c r="BI1576" i="2"/>
  <c r="BH1576" i="2"/>
  <c r="BG1576" i="2"/>
  <c r="BF1576" i="2"/>
  <c r="T1576" i="2"/>
  <c r="R1576" i="2"/>
  <c r="P1576" i="2"/>
  <c r="BI1573" i="2"/>
  <c r="BH1573" i="2"/>
  <c r="BG1573" i="2"/>
  <c r="BF1573" i="2"/>
  <c r="T1573" i="2"/>
  <c r="R1573" i="2"/>
  <c r="P1573" i="2"/>
  <c r="BI1570" i="2"/>
  <c r="BH1570" i="2"/>
  <c r="BG1570" i="2"/>
  <c r="BF1570" i="2"/>
  <c r="T1570" i="2"/>
  <c r="R1570" i="2"/>
  <c r="P1570" i="2"/>
  <c r="BI1567" i="2"/>
  <c r="BH1567" i="2"/>
  <c r="BG1567" i="2"/>
  <c r="BF1567" i="2"/>
  <c r="T1567" i="2"/>
  <c r="R1567" i="2"/>
  <c r="P1567" i="2"/>
  <c r="BI1565" i="2"/>
  <c r="BH1565" i="2"/>
  <c r="BG1565" i="2"/>
  <c r="BF1565" i="2"/>
  <c r="T1565" i="2"/>
  <c r="R1565" i="2"/>
  <c r="P1565" i="2"/>
  <c r="BI1563" i="2"/>
  <c r="BH1563" i="2"/>
  <c r="BG1563" i="2"/>
  <c r="BF1563" i="2"/>
  <c r="T1563" i="2"/>
  <c r="R1563" i="2"/>
  <c r="P1563" i="2"/>
  <c r="BI1561" i="2"/>
  <c r="BH1561" i="2"/>
  <c r="BG1561" i="2"/>
  <c r="BF1561" i="2"/>
  <c r="T1561" i="2"/>
  <c r="R1561" i="2"/>
  <c r="P1561" i="2"/>
  <c r="BI1559" i="2"/>
  <c r="BH1559" i="2"/>
  <c r="BG1559" i="2"/>
  <c r="BF1559" i="2"/>
  <c r="T1559" i="2"/>
  <c r="R1559" i="2"/>
  <c r="P1559" i="2"/>
  <c r="BI1556" i="2"/>
  <c r="BH1556" i="2"/>
  <c r="BG1556" i="2"/>
  <c r="BF1556" i="2"/>
  <c r="T1556" i="2"/>
  <c r="R1556" i="2"/>
  <c r="P1556" i="2"/>
  <c r="BI1553" i="2"/>
  <c r="BH1553" i="2"/>
  <c r="BG1553" i="2"/>
  <c r="BF1553" i="2"/>
  <c r="T1553" i="2"/>
  <c r="R1553" i="2"/>
  <c r="P1553" i="2"/>
  <c r="BI1550" i="2"/>
  <c r="BH1550" i="2"/>
  <c r="BG1550" i="2"/>
  <c r="BF1550" i="2"/>
  <c r="T1550" i="2"/>
  <c r="R1550" i="2"/>
  <c r="P1550" i="2"/>
  <c r="BI1546" i="2"/>
  <c r="BH1546" i="2"/>
  <c r="BG1546" i="2"/>
  <c r="BF1546" i="2"/>
  <c r="T1546" i="2"/>
  <c r="R1546" i="2"/>
  <c r="P1546" i="2"/>
  <c r="BI1544" i="2"/>
  <c r="BH1544" i="2"/>
  <c r="BG1544" i="2"/>
  <c r="BF1544" i="2"/>
  <c r="T1544" i="2"/>
  <c r="R1544" i="2"/>
  <c r="P1544" i="2"/>
  <c r="BI1542" i="2"/>
  <c r="BH1542" i="2"/>
  <c r="BG1542" i="2"/>
  <c r="BF1542" i="2"/>
  <c r="T1542" i="2"/>
  <c r="R1542" i="2"/>
  <c r="P1542" i="2"/>
  <c r="BI1538" i="2"/>
  <c r="BH1538" i="2"/>
  <c r="BG1538" i="2"/>
  <c r="BF1538" i="2"/>
  <c r="T1538" i="2"/>
  <c r="R1538" i="2"/>
  <c r="P1538" i="2"/>
  <c r="BI1535" i="2"/>
  <c r="BH1535" i="2"/>
  <c r="BG1535" i="2"/>
  <c r="BF1535" i="2"/>
  <c r="T1535" i="2"/>
  <c r="R1535" i="2"/>
  <c r="P1535" i="2"/>
  <c r="BI1532" i="2"/>
  <c r="BH1532" i="2"/>
  <c r="BG1532" i="2"/>
  <c r="BF1532" i="2"/>
  <c r="T1532" i="2"/>
  <c r="R1532" i="2"/>
  <c r="P1532" i="2"/>
  <c r="BI1530" i="2"/>
  <c r="BH1530" i="2"/>
  <c r="BG1530" i="2"/>
  <c r="BF1530" i="2"/>
  <c r="T1530" i="2"/>
  <c r="R1530" i="2"/>
  <c r="P1530" i="2"/>
  <c r="BI1527" i="2"/>
  <c r="BH1527" i="2"/>
  <c r="BG1527" i="2"/>
  <c r="BF1527" i="2"/>
  <c r="T1527" i="2"/>
  <c r="R1527" i="2"/>
  <c r="P1527" i="2"/>
  <c r="BI1525" i="2"/>
  <c r="BH1525" i="2"/>
  <c r="BG1525" i="2"/>
  <c r="BF1525" i="2"/>
  <c r="T1525" i="2"/>
  <c r="R1525" i="2"/>
  <c r="P1525" i="2"/>
  <c r="BI1523" i="2"/>
  <c r="BH1523" i="2"/>
  <c r="BG1523" i="2"/>
  <c r="BF1523" i="2"/>
  <c r="T1523" i="2"/>
  <c r="R1523" i="2"/>
  <c r="P1523" i="2"/>
  <c r="BI1520" i="2"/>
  <c r="BH1520" i="2"/>
  <c r="BG1520" i="2"/>
  <c r="BF1520" i="2"/>
  <c r="T1520" i="2"/>
  <c r="R1520" i="2"/>
  <c r="P1520" i="2"/>
  <c r="BI1518" i="2"/>
  <c r="BH1518" i="2"/>
  <c r="BG1518" i="2"/>
  <c r="BF1518" i="2"/>
  <c r="T1518" i="2"/>
  <c r="R1518" i="2"/>
  <c r="P1518" i="2"/>
  <c r="BI1515" i="2"/>
  <c r="BH1515" i="2"/>
  <c r="BG1515" i="2"/>
  <c r="BF1515" i="2"/>
  <c r="T1515" i="2"/>
  <c r="R1515" i="2"/>
  <c r="P1515" i="2"/>
  <c r="BI1512" i="2"/>
  <c r="BH1512" i="2"/>
  <c r="BG1512" i="2"/>
  <c r="BF1512" i="2"/>
  <c r="T1512" i="2"/>
  <c r="R1512" i="2"/>
  <c r="P1512" i="2"/>
  <c r="BI1510" i="2"/>
  <c r="BH1510" i="2"/>
  <c r="BG1510" i="2"/>
  <c r="BF1510" i="2"/>
  <c r="T1510" i="2"/>
  <c r="R1510" i="2"/>
  <c r="P1510" i="2"/>
  <c r="BI1506" i="2"/>
  <c r="BH1506" i="2"/>
  <c r="BG1506" i="2"/>
  <c r="BF1506" i="2"/>
  <c r="T1506" i="2"/>
  <c r="R1506" i="2"/>
  <c r="P1506" i="2"/>
  <c r="BI1502" i="2"/>
  <c r="BH1502" i="2"/>
  <c r="BG1502" i="2"/>
  <c r="BF1502" i="2"/>
  <c r="T1502" i="2"/>
  <c r="R1502" i="2"/>
  <c r="P1502" i="2"/>
  <c r="BI1499" i="2"/>
  <c r="BH1499" i="2"/>
  <c r="BG1499" i="2"/>
  <c r="BF1499" i="2"/>
  <c r="T1499" i="2"/>
  <c r="R1499" i="2"/>
  <c r="P1499" i="2"/>
  <c r="BI1496" i="2"/>
  <c r="BH1496" i="2"/>
  <c r="BG1496" i="2"/>
  <c r="BF1496" i="2"/>
  <c r="T1496" i="2"/>
  <c r="R1496" i="2"/>
  <c r="P1496" i="2"/>
  <c r="BI1493" i="2"/>
  <c r="BH1493" i="2"/>
  <c r="BG1493" i="2"/>
  <c r="BF1493" i="2"/>
  <c r="T1493" i="2"/>
  <c r="R1493" i="2"/>
  <c r="P1493" i="2"/>
  <c r="BI1491" i="2"/>
  <c r="BH1491" i="2"/>
  <c r="BG1491" i="2"/>
  <c r="BF1491" i="2"/>
  <c r="T1491" i="2"/>
  <c r="R1491" i="2"/>
  <c r="P1491" i="2"/>
  <c r="BI1489" i="2"/>
  <c r="BH1489" i="2"/>
  <c r="BG1489" i="2"/>
  <c r="BF1489" i="2"/>
  <c r="T1489" i="2"/>
  <c r="R1489" i="2"/>
  <c r="P1489" i="2"/>
  <c r="BI1487" i="2"/>
  <c r="BH1487" i="2"/>
  <c r="BG1487" i="2"/>
  <c r="BF1487" i="2"/>
  <c r="T1487" i="2"/>
  <c r="R1487" i="2"/>
  <c r="P1487" i="2"/>
  <c r="BI1484" i="2"/>
  <c r="BH1484" i="2"/>
  <c r="BG1484" i="2"/>
  <c r="BF1484" i="2"/>
  <c r="T1484" i="2"/>
  <c r="R1484" i="2"/>
  <c r="P1484" i="2"/>
  <c r="BI1482" i="2"/>
  <c r="BH1482" i="2"/>
  <c r="BG1482" i="2"/>
  <c r="BF1482" i="2"/>
  <c r="T1482" i="2"/>
  <c r="R1482" i="2"/>
  <c r="P1482" i="2"/>
  <c r="BI1479" i="2"/>
  <c r="BH1479" i="2"/>
  <c r="BG1479" i="2"/>
  <c r="BF1479" i="2"/>
  <c r="T1479" i="2"/>
  <c r="R1479" i="2"/>
  <c r="P1479" i="2"/>
  <c r="BI1477" i="2"/>
  <c r="BH1477" i="2"/>
  <c r="BG1477" i="2"/>
  <c r="BF1477" i="2"/>
  <c r="T1477" i="2"/>
  <c r="R1477" i="2"/>
  <c r="P1477" i="2"/>
  <c r="BI1474" i="2"/>
  <c r="BH1474" i="2"/>
  <c r="BG1474" i="2"/>
  <c r="BF1474" i="2"/>
  <c r="T1474" i="2"/>
  <c r="R1474" i="2"/>
  <c r="P1474" i="2"/>
  <c r="BI1471" i="2"/>
  <c r="BH1471" i="2"/>
  <c r="BG1471" i="2"/>
  <c r="BF1471" i="2"/>
  <c r="T1471" i="2"/>
  <c r="R1471" i="2"/>
  <c r="P1471" i="2"/>
  <c r="BI1468" i="2"/>
  <c r="BH1468" i="2"/>
  <c r="BG1468" i="2"/>
  <c r="BF1468" i="2"/>
  <c r="T1468" i="2"/>
  <c r="R1468" i="2"/>
  <c r="P1468" i="2"/>
  <c r="BI1466" i="2"/>
  <c r="BH1466" i="2"/>
  <c r="BG1466" i="2"/>
  <c r="BF1466" i="2"/>
  <c r="T1466" i="2"/>
  <c r="R1466" i="2"/>
  <c r="P1466" i="2"/>
  <c r="BI1464" i="2"/>
  <c r="BH1464" i="2"/>
  <c r="BG1464" i="2"/>
  <c r="BF1464" i="2"/>
  <c r="T1464" i="2"/>
  <c r="R1464" i="2"/>
  <c r="P1464" i="2"/>
  <c r="BI1462" i="2"/>
  <c r="BH1462" i="2"/>
  <c r="BG1462" i="2"/>
  <c r="BF1462" i="2"/>
  <c r="T1462" i="2"/>
  <c r="R1462" i="2"/>
  <c r="P1462" i="2"/>
  <c r="BI1459" i="2"/>
  <c r="BH1459" i="2"/>
  <c r="BG1459" i="2"/>
  <c r="BF1459" i="2"/>
  <c r="T1459" i="2"/>
  <c r="R1459" i="2"/>
  <c r="P1459" i="2"/>
  <c r="BI1456" i="2"/>
  <c r="BH1456" i="2"/>
  <c r="BG1456" i="2"/>
  <c r="BF1456" i="2"/>
  <c r="T1456" i="2"/>
  <c r="R1456" i="2"/>
  <c r="P1456" i="2"/>
  <c r="BI1453" i="2"/>
  <c r="BH1453" i="2"/>
  <c r="BG1453" i="2"/>
  <c r="BF1453" i="2"/>
  <c r="T1453" i="2"/>
  <c r="R1453" i="2"/>
  <c r="P1453" i="2"/>
  <c r="BI1450" i="2"/>
  <c r="BH1450" i="2"/>
  <c r="BG1450" i="2"/>
  <c r="BF1450" i="2"/>
  <c r="T1450" i="2"/>
  <c r="R1450" i="2"/>
  <c r="P1450" i="2"/>
  <c r="BI1447" i="2"/>
  <c r="BH1447" i="2"/>
  <c r="BG1447" i="2"/>
  <c r="BF1447" i="2"/>
  <c r="T1447" i="2"/>
  <c r="R1447" i="2"/>
  <c r="P1447" i="2"/>
  <c r="BI1444" i="2"/>
  <c r="BH1444" i="2"/>
  <c r="BG1444" i="2"/>
  <c r="BF1444" i="2"/>
  <c r="T1444" i="2"/>
  <c r="R1444" i="2"/>
  <c r="P1444" i="2"/>
  <c r="BI1441" i="2"/>
  <c r="BH1441" i="2"/>
  <c r="BG1441" i="2"/>
  <c r="BF1441" i="2"/>
  <c r="T1441" i="2"/>
  <c r="R1441" i="2"/>
  <c r="P1441" i="2"/>
  <c r="BI1437" i="2"/>
  <c r="BH1437" i="2"/>
  <c r="BG1437" i="2"/>
  <c r="BF1437" i="2"/>
  <c r="T1437" i="2"/>
  <c r="R1437" i="2"/>
  <c r="P1437" i="2"/>
  <c r="BI1433" i="2"/>
  <c r="BH1433" i="2"/>
  <c r="BG1433" i="2"/>
  <c r="BF1433" i="2"/>
  <c r="T1433" i="2"/>
  <c r="R1433" i="2"/>
  <c r="P1433" i="2"/>
  <c r="BI1429" i="2"/>
  <c r="BH1429" i="2"/>
  <c r="BG1429" i="2"/>
  <c r="BF1429" i="2"/>
  <c r="T1429" i="2"/>
  <c r="R1429" i="2"/>
  <c r="P1429" i="2"/>
  <c r="BI1426" i="2"/>
  <c r="BH1426" i="2"/>
  <c r="BG1426" i="2"/>
  <c r="BF1426" i="2"/>
  <c r="T1426" i="2"/>
  <c r="R1426" i="2"/>
  <c r="P1426" i="2"/>
  <c r="BI1423" i="2"/>
  <c r="BH1423" i="2"/>
  <c r="BG1423" i="2"/>
  <c r="BF1423" i="2"/>
  <c r="T1423" i="2"/>
  <c r="R1423" i="2"/>
  <c r="P1423" i="2"/>
  <c r="BI1419" i="2"/>
  <c r="BH1419" i="2"/>
  <c r="BG1419" i="2"/>
  <c r="BF1419" i="2"/>
  <c r="T1419" i="2"/>
  <c r="R1419" i="2"/>
  <c r="P1419" i="2"/>
  <c r="BI1416" i="2"/>
  <c r="BH1416" i="2"/>
  <c r="BG1416" i="2"/>
  <c r="BF1416" i="2"/>
  <c r="T1416" i="2"/>
  <c r="R1416" i="2"/>
  <c r="P1416" i="2"/>
  <c r="BI1413" i="2"/>
  <c r="BH1413" i="2"/>
  <c r="BG1413" i="2"/>
  <c r="BF1413" i="2"/>
  <c r="T1413" i="2"/>
  <c r="R1413" i="2"/>
  <c r="P1413" i="2"/>
  <c r="BI1410" i="2"/>
  <c r="BH1410" i="2"/>
  <c r="BG1410" i="2"/>
  <c r="BF1410" i="2"/>
  <c r="T1410" i="2"/>
  <c r="R1410" i="2"/>
  <c r="P1410" i="2"/>
  <c r="BI1407" i="2"/>
  <c r="BH1407" i="2"/>
  <c r="BG1407" i="2"/>
  <c r="BF1407" i="2"/>
  <c r="T1407" i="2"/>
  <c r="R1407" i="2"/>
  <c r="P1407" i="2"/>
  <c r="BI1404" i="2"/>
  <c r="BH1404" i="2"/>
  <c r="BG1404" i="2"/>
  <c r="BF1404" i="2"/>
  <c r="T1404" i="2"/>
  <c r="R1404" i="2"/>
  <c r="P1404" i="2"/>
  <c r="BI1401" i="2"/>
  <c r="BH1401" i="2"/>
  <c r="BG1401" i="2"/>
  <c r="BF1401" i="2"/>
  <c r="T1401" i="2"/>
  <c r="R1401" i="2"/>
  <c r="P1401" i="2"/>
  <c r="BI1399" i="2"/>
  <c r="BH1399" i="2"/>
  <c r="BG1399" i="2"/>
  <c r="BF1399" i="2"/>
  <c r="T1399" i="2"/>
  <c r="R1399" i="2"/>
  <c r="P1399" i="2"/>
  <c r="BI1397" i="2"/>
  <c r="BH1397" i="2"/>
  <c r="BG1397" i="2"/>
  <c r="BF1397" i="2"/>
  <c r="T1397" i="2"/>
  <c r="R1397" i="2"/>
  <c r="P1397" i="2"/>
  <c r="BI1395" i="2"/>
  <c r="BH1395" i="2"/>
  <c r="BG1395" i="2"/>
  <c r="BF1395" i="2"/>
  <c r="T1395" i="2"/>
  <c r="R1395" i="2"/>
  <c r="P1395" i="2"/>
  <c r="BI1393" i="2"/>
  <c r="BH1393" i="2"/>
  <c r="BG1393" i="2"/>
  <c r="BF1393" i="2"/>
  <c r="T1393" i="2"/>
  <c r="R1393" i="2"/>
  <c r="P1393" i="2"/>
  <c r="BI1390" i="2"/>
  <c r="BH1390" i="2"/>
  <c r="BG1390" i="2"/>
  <c r="BF1390" i="2"/>
  <c r="T1390" i="2"/>
  <c r="R1390" i="2"/>
  <c r="P1390" i="2"/>
  <c r="BI1387" i="2"/>
  <c r="BH1387" i="2"/>
  <c r="BG1387" i="2"/>
  <c r="BF1387" i="2"/>
  <c r="T1387" i="2"/>
  <c r="R1387" i="2"/>
  <c r="P1387" i="2"/>
  <c r="BI1382" i="2"/>
  <c r="BH1382" i="2"/>
  <c r="BG1382" i="2"/>
  <c r="BF1382" i="2"/>
  <c r="T1382" i="2"/>
  <c r="R1382" i="2"/>
  <c r="P1382" i="2"/>
  <c r="BI1377" i="2"/>
  <c r="BH1377" i="2"/>
  <c r="BG1377" i="2"/>
  <c r="BF1377" i="2"/>
  <c r="T1377" i="2"/>
  <c r="R1377" i="2"/>
  <c r="P1377" i="2"/>
  <c r="BI1374" i="2"/>
  <c r="BH1374" i="2"/>
  <c r="BG1374" i="2"/>
  <c r="BF1374" i="2"/>
  <c r="T1374" i="2"/>
  <c r="R1374" i="2"/>
  <c r="P1374" i="2"/>
  <c r="BI1371" i="2"/>
  <c r="BH1371" i="2"/>
  <c r="BG1371" i="2"/>
  <c r="BF1371" i="2"/>
  <c r="T1371" i="2"/>
  <c r="R1371" i="2"/>
  <c r="P1371" i="2"/>
  <c r="BI1368" i="2"/>
  <c r="BH1368" i="2"/>
  <c r="BG1368" i="2"/>
  <c r="BF1368" i="2"/>
  <c r="T1368" i="2"/>
  <c r="R1368" i="2"/>
  <c r="P1368" i="2"/>
  <c r="BI1365" i="2"/>
  <c r="BH1365" i="2"/>
  <c r="BG1365" i="2"/>
  <c r="BF1365" i="2"/>
  <c r="T1365" i="2"/>
  <c r="R1365" i="2"/>
  <c r="P1365" i="2"/>
  <c r="BI1360" i="2"/>
  <c r="BH1360" i="2"/>
  <c r="BG1360" i="2"/>
  <c r="BF1360" i="2"/>
  <c r="T1360" i="2"/>
  <c r="R1360" i="2"/>
  <c r="P1360" i="2"/>
  <c r="BI1357" i="2"/>
  <c r="BH1357" i="2"/>
  <c r="BG1357" i="2"/>
  <c r="BF1357" i="2"/>
  <c r="T1357" i="2"/>
  <c r="R1357" i="2"/>
  <c r="P1357" i="2"/>
  <c r="BI1354" i="2"/>
  <c r="BH1354" i="2"/>
  <c r="BG1354" i="2"/>
  <c r="BF1354" i="2"/>
  <c r="T1354" i="2"/>
  <c r="R1354" i="2"/>
  <c r="P1354" i="2"/>
  <c r="BI1351" i="2"/>
  <c r="BH1351" i="2"/>
  <c r="BG1351" i="2"/>
  <c r="BF1351" i="2"/>
  <c r="T1351" i="2"/>
  <c r="R1351" i="2"/>
  <c r="P1351" i="2"/>
  <c r="BI1348" i="2"/>
  <c r="BH1348" i="2"/>
  <c r="BG1348" i="2"/>
  <c r="BF1348" i="2"/>
  <c r="T1348" i="2"/>
  <c r="R1348" i="2"/>
  <c r="P1348" i="2"/>
  <c r="BI1345" i="2"/>
  <c r="BH1345" i="2"/>
  <c r="BG1345" i="2"/>
  <c r="BF1345" i="2"/>
  <c r="T1345" i="2"/>
  <c r="R1345" i="2"/>
  <c r="P1345" i="2"/>
  <c r="BI1342" i="2"/>
  <c r="BH1342" i="2"/>
  <c r="BG1342" i="2"/>
  <c r="BF1342" i="2"/>
  <c r="T1342" i="2"/>
  <c r="R1342" i="2"/>
  <c r="P1342" i="2"/>
  <c r="BI1339" i="2"/>
  <c r="BH1339" i="2"/>
  <c r="BG1339" i="2"/>
  <c r="BF1339" i="2"/>
  <c r="T1339" i="2"/>
  <c r="R1339" i="2"/>
  <c r="P1339" i="2"/>
  <c r="BI1335" i="2"/>
  <c r="BH1335" i="2"/>
  <c r="BG1335" i="2"/>
  <c r="BF1335" i="2"/>
  <c r="T1335" i="2"/>
  <c r="R1335" i="2"/>
  <c r="P1335" i="2"/>
  <c r="BI1332" i="2"/>
  <c r="BH1332" i="2"/>
  <c r="BG1332" i="2"/>
  <c r="BF1332" i="2"/>
  <c r="T1332" i="2"/>
  <c r="R1332" i="2"/>
  <c r="P1332" i="2"/>
  <c r="BI1330" i="2"/>
  <c r="BH1330" i="2"/>
  <c r="BG1330" i="2"/>
  <c r="BF1330" i="2"/>
  <c r="T1330" i="2"/>
  <c r="R1330" i="2"/>
  <c r="P1330" i="2"/>
  <c r="BI1328" i="2"/>
  <c r="BH1328" i="2"/>
  <c r="BG1328" i="2"/>
  <c r="BF1328" i="2"/>
  <c r="T1328" i="2"/>
  <c r="R1328" i="2"/>
  <c r="P1328" i="2"/>
  <c r="BI1326" i="2"/>
  <c r="BH1326" i="2"/>
  <c r="BG1326" i="2"/>
  <c r="BF1326" i="2"/>
  <c r="T1326" i="2"/>
  <c r="R1326" i="2"/>
  <c r="P1326" i="2"/>
  <c r="BI1324" i="2"/>
  <c r="BH1324" i="2"/>
  <c r="BG1324" i="2"/>
  <c r="BF1324" i="2"/>
  <c r="T1324" i="2"/>
  <c r="R1324" i="2"/>
  <c r="P1324" i="2"/>
  <c r="BI1322" i="2"/>
  <c r="BH1322" i="2"/>
  <c r="BG1322" i="2"/>
  <c r="BF1322" i="2"/>
  <c r="T1322" i="2"/>
  <c r="R1322" i="2"/>
  <c r="P1322" i="2"/>
  <c r="BI1319" i="2"/>
  <c r="BH1319" i="2"/>
  <c r="BG1319" i="2"/>
  <c r="BF1319" i="2"/>
  <c r="T1319" i="2"/>
  <c r="R1319" i="2"/>
  <c r="P1319" i="2"/>
  <c r="BI1317" i="2"/>
  <c r="BH1317" i="2"/>
  <c r="BG1317" i="2"/>
  <c r="BF1317" i="2"/>
  <c r="T1317" i="2"/>
  <c r="R1317" i="2"/>
  <c r="P1317" i="2"/>
  <c r="BI1313" i="2"/>
  <c r="BH1313" i="2"/>
  <c r="BG1313" i="2"/>
  <c r="BF1313" i="2"/>
  <c r="T1313" i="2"/>
  <c r="R1313" i="2"/>
  <c r="P1313" i="2"/>
  <c r="BI1309" i="2"/>
  <c r="BH1309" i="2"/>
  <c r="BG1309" i="2"/>
  <c r="BF1309" i="2"/>
  <c r="T1309" i="2"/>
  <c r="R1309" i="2"/>
  <c r="P1309" i="2"/>
  <c r="BI1305" i="2"/>
  <c r="BH1305" i="2"/>
  <c r="BG1305" i="2"/>
  <c r="BF1305" i="2"/>
  <c r="T1305" i="2"/>
  <c r="R1305" i="2"/>
  <c r="P1305" i="2"/>
  <c r="BI1303" i="2"/>
  <c r="BH1303" i="2"/>
  <c r="BG1303" i="2"/>
  <c r="BF1303" i="2"/>
  <c r="T1303" i="2"/>
  <c r="R1303" i="2"/>
  <c r="P1303" i="2"/>
  <c r="BI1300" i="2"/>
  <c r="BH1300" i="2"/>
  <c r="BG1300" i="2"/>
  <c r="BF1300" i="2"/>
  <c r="T1300" i="2"/>
  <c r="R1300" i="2"/>
  <c r="P1300" i="2"/>
  <c r="BI1297" i="2"/>
  <c r="BH1297" i="2"/>
  <c r="BG1297" i="2"/>
  <c r="BF1297" i="2"/>
  <c r="T1297" i="2"/>
  <c r="R1297" i="2"/>
  <c r="P1297" i="2"/>
  <c r="BI1293" i="2"/>
  <c r="BH1293" i="2"/>
  <c r="BG1293" i="2"/>
  <c r="BF1293" i="2"/>
  <c r="T1293" i="2"/>
  <c r="R1293" i="2"/>
  <c r="P1293" i="2"/>
  <c r="BI1289" i="2"/>
  <c r="BH1289" i="2"/>
  <c r="BG1289" i="2"/>
  <c r="BF1289" i="2"/>
  <c r="T1289" i="2"/>
  <c r="R1289" i="2"/>
  <c r="P1289" i="2"/>
  <c r="BI1285" i="2"/>
  <c r="BH1285" i="2"/>
  <c r="BG1285" i="2"/>
  <c r="BF1285" i="2"/>
  <c r="T1285" i="2"/>
  <c r="R1285" i="2"/>
  <c r="P1285" i="2"/>
  <c r="BI1281" i="2"/>
  <c r="BH1281" i="2"/>
  <c r="BG1281" i="2"/>
  <c r="BF1281" i="2"/>
  <c r="T1281" i="2"/>
  <c r="R1281" i="2"/>
  <c r="P1281" i="2"/>
  <c r="BI1279" i="2"/>
  <c r="BH1279" i="2"/>
  <c r="BG1279" i="2"/>
  <c r="BF1279" i="2"/>
  <c r="T1279" i="2"/>
  <c r="R1279" i="2"/>
  <c r="P1279" i="2"/>
  <c r="BI1277" i="2"/>
  <c r="BH1277" i="2"/>
  <c r="BG1277" i="2"/>
  <c r="BF1277" i="2"/>
  <c r="T1277" i="2"/>
  <c r="R1277" i="2"/>
  <c r="P1277" i="2"/>
  <c r="BI1275" i="2"/>
  <c r="BH1275" i="2"/>
  <c r="BG1275" i="2"/>
  <c r="BF1275" i="2"/>
  <c r="T1275" i="2"/>
  <c r="R1275" i="2"/>
  <c r="P1275" i="2"/>
  <c r="BI1273" i="2"/>
  <c r="BH1273" i="2"/>
  <c r="BG1273" i="2"/>
  <c r="BF1273" i="2"/>
  <c r="T1273" i="2"/>
  <c r="R1273" i="2"/>
  <c r="P1273" i="2"/>
  <c r="BI1271" i="2"/>
  <c r="BH1271" i="2"/>
  <c r="BG1271" i="2"/>
  <c r="BF1271" i="2"/>
  <c r="T1271" i="2"/>
  <c r="R1271" i="2"/>
  <c r="P1271" i="2"/>
  <c r="BI1269" i="2"/>
  <c r="BH1269" i="2"/>
  <c r="BG1269" i="2"/>
  <c r="BF1269" i="2"/>
  <c r="T1269" i="2"/>
  <c r="R1269" i="2"/>
  <c r="P1269" i="2"/>
  <c r="BI1267" i="2"/>
  <c r="BH1267" i="2"/>
  <c r="BG1267" i="2"/>
  <c r="BF1267" i="2"/>
  <c r="T1267" i="2"/>
  <c r="R1267" i="2"/>
  <c r="P1267" i="2"/>
  <c r="BI1265" i="2"/>
  <c r="BH1265" i="2"/>
  <c r="BG1265" i="2"/>
  <c r="BF1265" i="2"/>
  <c r="T1265" i="2"/>
  <c r="R1265" i="2"/>
  <c r="P1265" i="2"/>
  <c r="BI1263" i="2"/>
  <c r="BH1263" i="2"/>
  <c r="BG1263" i="2"/>
  <c r="BF1263" i="2"/>
  <c r="T1263" i="2"/>
  <c r="R1263" i="2"/>
  <c r="P1263" i="2"/>
  <c r="BI1260" i="2"/>
  <c r="BH1260" i="2"/>
  <c r="BG1260" i="2"/>
  <c r="BF1260" i="2"/>
  <c r="T1260" i="2"/>
  <c r="R1260" i="2"/>
  <c r="P1260" i="2"/>
  <c r="BI1257" i="2"/>
  <c r="BH1257" i="2"/>
  <c r="BG1257" i="2"/>
  <c r="BF1257" i="2"/>
  <c r="T1257" i="2"/>
  <c r="R1257" i="2"/>
  <c r="P1257" i="2"/>
  <c r="BI1254" i="2"/>
  <c r="BH1254" i="2"/>
  <c r="BG1254" i="2"/>
  <c r="BF1254" i="2"/>
  <c r="T1254" i="2"/>
  <c r="R1254" i="2"/>
  <c r="P1254" i="2"/>
  <c r="BI1251" i="2"/>
  <c r="BH1251" i="2"/>
  <c r="BG1251" i="2"/>
  <c r="BF1251" i="2"/>
  <c r="T1251" i="2"/>
  <c r="R1251" i="2"/>
  <c r="P1251" i="2"/>
  <c r="BI1247" i="2"/>
  <c r="BH1247" i="2"/>
  <c r="BG1247" i="2"/>
  <c r="BF1247" i="2"/>
  <c r="T1247" i="2"/>
  <c r="R1247" i="2"/>
  <c r="P1247" i="2"/>
  <c r="BI1245" i="2"/>
  <c r="BH1245" i="2"/>
  <c r="BG1245" i="2"/>
  <c r="BF1245" i="2"/>
  <c r="T1245" i="2"/>
  <c r="R1245" i="2"/>
  <c r="P1245" i="2"/>
  <c r="BI1243" i="2"/>
  <c r="BH1243" i="2"/>
  <c r="BG1243" i="2"/>
  <c r="BF1243" i="2"/>
  <c r="T1243" i="2"/>
  <c r="R1243" i="2"/>
  <c r="P1243" i="2"/>
  <c r="BI1241" i="2"/>
  <c r="BH1241" i="2"/>
  <c r="BG1241" i="2"/>
  <c r="BF1241" i="2"/>
  <c r="T1241" i="2"/>
  <c r="R1241" i="2"/>
  <c r="P1241" i="2"/>
  <c r="BI1237" i="2"/>
  <c r="BH1237" i="2"/>
  <c r="BG1237" i="2"/>
  <c r="BF1237" i="2"/>
  <c r="T1237" i="2"/>
  <c r="R1237" i="2"/>
  <c r="P1237" i="2"/>
  <c r="BI1233" i="2"/>
  <c r="BH1233" i="2"/>
  <c r="BG1233" i="2"/>
  <c r="BF1233" i="2"/>
  <c r="T1233" i="2"/>
  <c r="R1233" i="2"/>
  <c r="P1233" i="2"/>
  <c r="BI1231" i="2"/>
  <c r="BH1231" i="2"/>
  <c r="BG1231" i="2"/>
  <c r="BF1231" i="2"/>
  <c r="T1231" i="2"/>
  <c r="R1231" i="2"/>
  <c r="P1231" i="2"/>
  <c r="BI1227" i="2"/>
  <c r="BH1227" i="2"/>
  <c r="BG1227" i="2"/>
  <c r="BF1227" i="2"/>
  <c r="T1227" i="2"/>
  <c r="R1227" i="2"/>
  <c r="P1227" i="2"/>
  <c r="BI1223" i="2"/>
  <c r="BH1223" i="2"/>
  <c r="BG1223" i="2"/>
  <c r="BF1223" i="2"/>
  <c r="T1223" i="2"/>
  <c r="R1223" i="2"/>
  <c r="P1223" i="2"/>
  <c r="BI1219" i="2"/>
  <c r="BH1219" i="2"/>
  <c r="BG1219" i="2"/>
  <c r="BF1219" i="2"/>
  <c r="T1219" i="2"/>
  <c r="R1219" i="2"/>
  <c r="P1219" i="2"/>
  <c r="BI1215" i="2"/>
  <c r="BH1215" i="2"/>
  <c r="BG1215" i="2"/>
  <c r="BF1215" i="2"/>
  <c r="T1215" i="2"/>
  <c r="R1215" i="2"/>
  <c r="P1215" i="2"/>
  <c r="BI1211" i="2"/>
  <c r="BH1211" i="2"/>
  <c r="BG1211" i="2"/>
  <c r="BF1211" i="2"/>
  <c r="T1211" i="2"/>
  <c r="R1211" i="2"/>
  <c r="P1211" i="2"/>
  <c r="BI1207" i="2"/>
  <c r="BH1207" i="2"/>
  <c r="BG1207" i="2"/>
  <c r="BF1207" i="2"/>
  <c r="T1207" i="2"/>
  <c r="R1207" i="2"/>
  <c r="P1207" i="2"/>
  <c r="BI1203" i="2"/>
  <c r="BH1203" i="2"/>
  <c r="BG1203" i="2"/>
  <c r="BF1203" i="2"/>
  <c r="T1203" i="2"/>
  <c r="R1203" i="2"/>
  <c r="P1203" i="2"/>
  <c r="BI1199" i="2"/>
  <c r="BH1199" i="2"/>
  <c r="BG1199" i="2"/>
  <c r="BF1199" i="2"/>
  <c r="T1199" i="2"/>
  <c r="R1199" i="2"/>
  <c r="P1199" i="2"/>
  <c r="BI1195" i="2"/>
  <c r="BH1195" i="2"/>
  <c r="BG1195" i="2"/>
  <c r="BF1195" i="2"/>
  <c r="T1195" i="2"/>
  <c r="R1195" i="2"/>
  <c r="P1195" i="2"/>
  <c r="BI1192" i="2"/>
  <c r="BH1192" i="2"/>
  <c r="BG1192" i="2"/>
  <c r="BF1192" i="2"/>
  <c r="T1192" i="2"/>
  <c r="R1192" i="2"/>
  <c r="P1192" i="2"/>
  <c r="BI1189" i="2"/>
  <c r="BH1189" i="2"/>
  <c r="BG1189" i="2"/>
  <c r="BF1189" i="2"/>
  <c r="T1189" i="2"/>
  <c r="R1189" i="2"/>
  <c r="P1189" i="2"/>
  <c r="BI1185" i="2"/>
  <c r="BH1185" i="2"/>
  <c r="BG1185" i="2"/>
  <c r="BF1185" i="2"/>
  <c r="T1185" i="2"/>
  <c r="R1185" i="2"/>
  <c r="P1185" i="2"/>
  <c r="BI1182" i="2"/>
  <c r="BH1182" i="2"/>
  <c r="BG1182" i="2"/>
  <c r="BF1182" i="2"/>
  <c r="T1182" i="2"/>
  <c r="R1182" i="2"/>
  <c r="P1182" i="2"/>
  <c r="BI1180" i="2"/>
  <c r="BH1180" i="2"/>
  <c r="BG1180" i="2"/>
  <c r="BF1180" i="2"/>
  <c r="T1180" i="2"/>
  <c r="R1180" i="2"/>
  <c r="P1180" i="2"/>
  <c r="BI1177" i="2"/>
  <c r="BH1177" i="2"/>
  <c r="BG1177" i="2"/>
  <c r="BF1177" i="2"/>
  <c r="T1177" i="2"/>
  <c r="R1177" i="2"/>
  <c r="P1177" i="2"/>
  <c r="BI1175" i="2"/>
  <c r="BH1175" i="2"/>
  <c r="BG1175" i="2"/>
  <c r="BF1175" i="2"/>
  <c r="T1175" i="2"/>
  <c r="R1175" i="2"/>
  <c r="P1175" i="2"/>
  <c r="BI1171" i="2"/>
  <c r="BH1171" i="2"/>
  <c r="BG1171" i="2"/>
  <c r="BF1171" i="2"/>
  <c r="T1171" i="2"/>
  <c r="R1171" i="2"/>
  <c r="P1171" i="2"/>
  <c r="BI1167" i="2"/>
  <c r="BH1167" i="2"/>
  <c r="BG1167" i="2"/>
  <c r="BF1167" i="2"/>
  <c r="T1167" i="2"/>
  <c r="R1167" i="2"/>
  <c r="P1167" i="2"/>
  <c r="BI1163" i="2"/>
  <c r="BH1163" i="2"/>
  <c r="BG1163" i="2"/>
  <c r="BF1163" i="2"/>
  <c r="T1163" i="2"/>
  <c r="R1163" i="2"/>
  <c r="P1163" i="2"/>
  <c r="BI1159" i="2"/>
  <c r="BH1159" i="2"/>
  <c r="BG1159" i="2"/>
  <c r="BF1159" i="2"/>
  <c r="T1159" i="2"/>
  <c r="R1159" i="2"/>
  <c r="P1159" i="2"/>
  <c r="BI1155" i="2"/>
  <c r="BH1155" i="2"/>
  <c r="BG1155" i="2"/>
  <c r="BF1155" i="2"/>
  <c r="T1155" i="2"/>
  <c r="R1155" i="2"/>
  <c r="P1155" i="2"/>
  <c r="BI1152" i="2"/>
  <c r="BH1152" i="2"/>
  <c r="BG1152" i="2"/>
  <c r="BF1152" i="2"/>
  <c r="T1152" i="2"/>
  <c r="R1152" i="2"/>
  <c r="P1152" i="2"/>
  <c r="BI1148" i="2"/>
  <c r="BH1148" i="2"/>
  <c r="BG1148" i="2"/>
  <c r="BF1148" i="2"/>
  <c r="T1148" i="2"/>
  <c r="R1148" i="2"/>
  <c r="P1148" i="2"/>
  <c r="BI1144" i="2"/>
  <c r="BH1144" i="2"/>
  <c r="BG1144" i="2"/>
  <c r="BF1144" i="2"/>
  <c r="T1144" i="2"/>
  <c r="R1144" i="2"/>
  <c r="P1144" i="2"/>
  <c r="BI1141" i="2"/>
  <c r="BH1141" i="2"/>
  <c r="BG1141" i="2"/>
  <c r="BF1141" i="2"/>
  <c r="T1141" i="2"/>
  <c r="R1141" i="2"/>
  <c r="P1141" i="2"/>
  <c r="BI1137" i="2"/>
  <c r="BH1137" i="2"/>
  <c r="BG1137" i="2"/>
  <c r="BF1137" i="2"/>
  <c r="T1137" i="2"/>
  <c r="R1137" i="2"/>
  <c r="P1137" i="2"/>
  <c r="BI1133" i="2"/>
  <c r="BH1133" i="2"/>
  <c r="BG1133" i="2"/>
  <c r="BF1133" i="2"/>
  <c r="T1133" i="2"/>
  <c r="R1133" i="2"/>
  <c r="P1133" i="2"/>
  <c r="BI1129" i="2"/>
  <c r="BH1129" i="2"/>
  <c r="BG1129" i="2"/>
  <c r="BF1129" i="2"/>
  <c r="T1129" i="2"/>
  <c r="R1129" i="2"/>
  <c r="P1129" i="2"/>
  <c r="BI1125" i="2"/>
  <c r="BH1125" i="2"/>
  <c r="BG1125" i="2"/>
  <c r="BF1125" i="2"/>
  <c r="T1125" i="2"/>
  <c r="R1125" i="2"/>
  <c r="P1125" i="2"/>
  <c r="BI1122" i="2"/>
  <c r="BH1122" i="2"/>
  <c r="BG1122" i="2"/>
  <c r="BF1122" i="2"/>
  <c r="T1122" i="2"/>
  <c r="R1122" i="2"/>
  <c r="P1122" i="2"/>
  <c r="BI1118" i="2"/>
  <c r="BH1118" i="2"/>
  <c r="BG1118" i="2"/>
  <c r="BF1118" i="2"/>
  <c r="T1118" i="2"/>
  <c r="R1118" i="2"/>
  <c r="P1118" i="2"/>
  <c r="BI1114" i="2"/>
  <c r="BH1114" i="2"/>
  <c r="BG1114" i="2"/>
  <c r="BF1114" i="2"/>
  <c r="T1114" i="2"/>
  <c r="R1114" i="2"/>
  <c r="P1114" i="2"/>
  <c r="BI1111" i="2"/>
  <c r="BH1111" i="2"/>
  <c r="BG1111" i="2"/>
  <c r="BF1111" i="2"/>
  <c r="T1111" i="2"/>
  <c r="R1111" i="2"/>
  <c r="P1111" i="2"/>
  <c r="BI1108" i="2"/>
  <c r="BH1108" i="2"/>
  <c r="BG1108" i="2"/>
  <c r="BF1108" i="2"/>
  <c r="T1108" i="2"/>
  <c r="R1108" i="2"/>
  <c r="P1108" i="2"/>
  <c r="BI1105" i="2"/>
  <c r="BH1105" i="2"/>
  <c r="BG1105" i="2"/>
  <c r="BF1105" i="2"/>
  <c r="T1105" i="2"/>
  <c r="R1105" i="2"/>
  <c r="P1105" i="2"/>
  <c r="BI1102" i="2"/>
  <c r="BH1102" i="2"/>
  <c r="BG1102" i="2"/>
  <c r="BF1102" i="2"/>
  <c r="T1102" i="2"/>
  <c r="R1102" i="2"/>
  <c r="P1102" i="2"/>
  <c r="BI1099" i="2"/>
  <c r="BH1099" i="2"/>
  <c r="BG1099" i="2"/>
  <c r="BF1099" i="2"/>
  <c r="T1099" i="2"/>
  <c r="R1099" i="2"/>
  <c r="P1099" i="2"/>
  <c r="BI1095" i="2"/>
  <c r="BH1095" i="2"/>
  <c r="BG1095" i="2"/>
  <c r="BF1095" i="2"/>
  <c r="T1095" i="2"/>
  <c r="R1095" i="2"/>
  <c r="P1095" i="2"/>
  <c r="BI1091" i="2"/>
  <c r="BH1091" i="2"/>
  <c r="BG1091" i="2"/>
  <c r="BF1091" i="2"/>
  <c r="T1091" i="2"/>
  <c r="R1091" i="2"/>
  <c r="P1091" i="2"/>
  <c r="BI1088" i="2"/>
  <c r="BH1088" i="2"/>
  <c r="BG1088" i="2"/>
  <c r="BF1088" i="2"/>
  <c r="T1088" i="2"/>
  <c r="R1088" i="2"/>
  <c r="P1088" i="2"/>
  <c r="BI1085" i="2"/>
  <c r="BH1085" i="2"/>
  <c r="BG1085" i="2"/>
  <c r="BF1085" i="2"/>
  <c r="T1085" i="2"/>
  <c r="R1085" i="2"/>
  <c r="P1085" i="2"/>
  <c r="BI1082" i="2"/>
  <c r="BH1082" i="2"/>
  <c r="BG1082" i="2"/>
  <c r="BF1082" i="2"/>
  <c r="T1082" i="2"/>
  <c r="R1082" i="2"/>
  <c r="P1082" i="2"/>
  <c r="BI1079" i="2"/>
  <c r="BH1079" i="2"/>
  <c r="BG1079" i="2"/>
  <c r="BF1079" i="2"/>
  <c r="T1079" i="2"/>
  <c r="R1079" i="2"/>
  <c r="P1079" i="2"/>
  <c r="BI1076" i="2"/>
  <c r="BH1076" i="2"/>
  <c r="BG1076" i="2"/>
  <c r="BF1076" i="2"/>
  <c r="T1076" i="2"/>
  <c r="R1076" i="2"/>
  <c r="P1076" i="2"/>
  <c r="BI1073" i="2"/>
  <c r="BH1073" i="2"/>
  <c r="BG1073" i="2"/>
  <c r="BF1073" i="2"/>
  <c r="T1073" i="2"/>
  <c r="R1073" i="2"/>
  <c r="P1073" i="2"/>
  <c r="BI1070" i="2"/>
  <c r="BH1070" i="2"/>
  <c r="BG1070" i="2"/>
  <c r="BF1070" i="2"/>
  <c r="T1070" i="2"/>
  <c r="R1070" i="2"/>
  <c r="P1070" i="2"/>
  <c r="BI1067" i="2"/>
  <c r="BH1067" i="2"/>
  <c r="BG1067" i="2"/>
  <c r="BF1067" i="2"/>
  <c r="T1067" i="2"/>
  <c r="R1067" i="2"/>
  <c r="P1067" i="2"/>
  <c r="BI1064" i="2"/>
  <c r="BH1064" i="2"/>
  <c r="BG1064" i="2"/>
  <c r="BF1064" i="2"/>
  <c r="T1064" i="2"/>
  <c r="R1064" i="2"/>
  <c r="P1064" i="2"/>
  <c r="BI1061" i="2"/>
  <c r="BH1061" i="2"/>
  <c r="BG1061" i="2"/>
  <c r="BF1061" i="2"/>
  <c r="T1061" i="2"/>
  <c r="R1061" i="2"/>
  <c r="P1061" i="2"/>
  <c r="BI1058" i="2"/>
  <c r="BH1058" i="2"/>
  <c r="BG1058" i="2"/>
  <c r="BF1058" i="2"/>
  <c r="T1058" i="2"/>
  <c r="R1058" i="2"/>
  <c r="P1058" i="2"/>
  <c r="BI1054" i="2"/>
  <c r="BH1054" i="2"/>
  <c r="BG1054" i="2"/>
  <c r="BF1054" i="2"/>
  <c r="T1054" i="2"/>
  <c r="R1054" i="2"/>
  <c r="P1054" i="2"/>
  <c r="BI1050" i="2"/>
  <c r="BH1050" i="2"/>
  <c r="BG1050" i="2"/>
  <c r="BF1050" i="2"/>
  <c r="T1050" i="2"/>
  <c r="R1050" i="2"/>
  <c r="P1050" i="2"/>
  <c r="BI1047" i="2"/>
  <c r="BH1047" i="2"/>
  <c r="BG1047" i="2"/>
  <c r="BF1047" i="2"/>
  <c r="T1047" i="2"/>
  <c r="R1047" i="2"/>
  <c r="P1047" i="2"/>
  <c r="BI1044" i="2"/>
  <c r="BH1044" i="2"/>
  <c r="BG1044" i="2"/>
  <c r="BF1044" i="2"/>
  <c r="T1044" i="2"/>
  <c r="R1044" i="2"/>
  <c r="P1044" i="2"/>
  <c r="BI1041" i="2"/>
  <c r="BH1041" i="2"/>
  <c r="BG1041" i="2"/>
  <c r="BF1041" i="2"/>
  <c r="T1041" i="2"/>
  <c r="R1041" i="2"/>
  <c r="P1041" i="2"/>
  <c r="BI1038" i="2"/>
  <c r="BH1038" i="2"/>
  <c r="BG1038" i="2"/>
  <c r="BF1038" i="2"/>
  <c r="T1038" i="2"/>
  <c r="R1038" i="2"/>
  <c r="P1038" i="2"/>
  <c r="BI1034" i="2"/>
  <c r="BH1034" i="2"/>
  <c r="BG1034" i="2"/>
  <c r="BF1034" i="2"/>
  <c r="T1034" i="2"/>
  <c r="R1034" i="2"/>
  <c r="P1034" i="2"/>
  <c r="BI1031" i="2"/>
  <c r="BH1031" i="2"/>
  <c r="BG1031" i="2"/>
  <c r="BF1031" i="2"/>
  <c r="T1031" i="2"/>
  <c r="R1031" i="2"/>
  <c r="P1031" i="2"/>
  <c r="BI1028" i="2"/>
  <c r="BH1028" i="2"/>
  <c r="BG1028" i="2"/>
  <c r="BF1028" i="2"/>
  <c r="T1028" i="2"/>
  <c r="R1028" i="2"/>
  <c r="P1028" i="2"/>
  <c r="BI1026" i="2"/>
  <c r="BH1026" i="2"/>
  <c r="BG1026" i="2"/>
  <c r="BF1026" i="2"/>
  <c r="T1026" i="2"/>
  <c r="R1026" i="2"/>
  <c r="P1026" i="2"/>
  <c r="BI1024" i="2"/>
  <c r="BH1024" i="2"/>
  <c r="BG1024" i="2"/>
  <c r="BF1024" i="2"/>
  <c r="T1024" i="2"/>
  <c r="R1024" i="2"/>
  <c r="P1024" i="2"/>
  <c r="BI1021" i="2"/>
  <c r="BH1021" i="2"/>
  <c r="BG1021" i="2"/>
  <c r="BF1021" i="2"/>
  <c r="T1021" i="2"/>
  <c r="R1021" i="2"/>
  <c r="P1021" i="2"/>
  <c r="BI1019" i="2"/>
  <c r="BH1019" i="2"/>
  <c r="BG1019" i="2"/>
  <c r="BF1019" i="2"/>
  <c r="T1019" i="2"/>
  <c r="R1019" i="2"/>
  <c r="P1019" i="2"/>
  <c r="BI1017" i="2"/>
  <c r="BH1017" i="2"/>
  <c r="BG1017" i="2"/>
  <c r="BF1017" i="2"/>
  <c r="T1017" i="2"/>
  <c r="R1017" i="2"/>
  <c r="P1017" i="2"/>
  <c r="BI1015" i="2"/>
  <c r="BH1015" i="2"/>
  <c r="BG1015" i="2"/>
  <c r="BF1015" i="2"/>
  <c r="T1015" i="2"/>
  <c r="R1015" i="2"/>
  <c r="P1015" i="2"/>
  <c r="BI1012" i="2"/>
  <c r="BH1012" i="2"/>
  <c r="BG1012" i="2"/>
  <c r="BF1012" i="2"/>
  <c r="T1012" i="2"/>
  <c r="R1012" i="2"/>
  <c r="P1012" i="2"/>
  <c r="BI1009" i="2"/>
  <c r="BH1009" i="2"/>
  <c r="BG1009" i="2"/>
  <c r="BF1009" i="2"/>
  <c r="T1009" i="2"/>
  <c r="R1009" i="2"/>
  <c r="P1009" i="2"/>
  <c r="BI1005" i="2"/>
  <c r="BH1005" i="2"/>
  <c r="BG1005" i="2"/>
  <c r="BF1005" i="2"/>
  <c r="T1005" i="2"/>
  <c r="R1005" i="2"/>
  <c r="P1005" i="2"/>
  <c r="BI1002" i="2"/>
  <c r="BH1002" i="2"/>
  <c r="BG1002" i="2"/>
  <c r="BF1002" i="2"/>
  <c r="T1002" i="2"/>
  <c r="R1002" i="2"/>
  <c r="P1002" i="2"/>
  <c r="BI999" i="2"/>
  <c r="BH999" i="2"/>
  <c r="BG999" i="2"/>
  <c r="BF999" i="2"/>
  <c r="T999" i="2"/>
  <c r="R999" i="2"/>
  <c r="P999" i="2"/>
  <c r="BI997" i="2"/>
  <c r="BH997" i="2"/>
  <c r="BG997" i="2"/>
  <c r="BF997" i="2"/>
  <c r="T997" i="2"/>
  <c r="R997" i="2"/>
  <c r="P997" i="2"/>
  <c r="BI995" i="2"/>
  <c r="BH995" i="2"/>
  <c r="BG995" i="2"/>
  <c r="BF995" i="2"/>
  <c r="T995" i="2"/>
  <c r="R995" i="2"/>
  <c r="P995" i="2"/>
  <c r="BI993" i="2"/>
  <c r="BH993" i="2"/>
  <c r="BG993" i="2"/>
  <c r="BF993" i="2"/>
  <c r="T993" i="2"/>
  <c r="R993" i="2"/>
  <c r="P993" i="2"/>
  <c r="BI990" i="2"/>
  <c r="BH990" i="2"/>
  <c r="BG990" i="2"/>
  <c r="BF990" i="2"/>
  <c r="T990" i="2"/>
  <c r="R990" i="2"/>
  <c r="P990" i="2"/>
  <c r="BI987" i="2"/>
  <c r="BH987" i="2"/>
  <c r="BG987" i="2"/>
  <c r="BF987" i="2"/>
  <c r="T987" i="2"/>
  <c r="R987" i="2"/>
  <c r="P987" i="2"/>
  <c r="BI984" i="2"/>
  <c r="BH984" i="2"/>
  <c r="BG984" i="2"/>
  <c r="BF984" i="2"/>
  <c r="T984" i="2"/>
  <c r="R984" i="2"/>
  <c r="P984" i="2"/>
  <c r="BI981" i="2"/>
  <c r="BH981" i="2"/>
  <c r="BG981" i="2"/>
  <c r="BF981" i="2"/>
  <c r="T981" i="2"/>
  <c r="R981" i="2"/>
  <c r="P981" i="2"/>
  <c r="BI977" i="2"/>
  <c r="BH977" i="2"/>
  <c r="BG977" i="2"/>
  <c r="BF977" i="2"/>
  <c r="T977" i="2"/>
  <c r="R977" i="2"/>
  <c r="P977" i="2"/>
  <c r="BI974" i="2"/>
  <c r="BH974" i="2"/>
  <c r="BG974" i="2"/>
  <c r="BF974" i="2"/>
  <c r="T974" i="2"/>
  <c r="R974" i="2"/>
  <c r="P974" i="2"/>
  <c r="BI971" i="2"/>
  <c r="BH971" i="2"/>
  <c r="BG971" i="2"/>
  <c r="BF971" i="2"/>
  <c r="T971" i="2"/>
  <c r="R971" i="2"/>
  <c r="P971" i="2"/>
  <c r="BI968" i="2"/>
  <c r="BH968" i="2"/>
  <c r="BG968" i="2"/>
  <c r="BF968" i="2"/>
  <c r="T968" i="2"/>
  <c r="R968" i="2"/>
  <c r="P968" i="2"/>
  <c r="BI966" i="2"/>
  <c r="BH966" i="2"/>
  <c r="BG966" i="2"/>
  <c r="BF966" i="2"/>
  <c r="T966" i="2"/>
  <c r="R966" i="2"/>
  <c r="P966" i="2"/>
  <c r="BI964" i="2"/>
  <c r="BH964" i="2"/>
  <c r="BG964" i="2"/>
  <c r="BF964" i="2"/>
  <c r="T964" i="2"/>
  <c r="R964" i="2"/>
  <c r="P964" i="2"/>
  <c r="BI961" i="2"/>
  <c r="BH961" i="2"/>
  <c r="BG961" i="2"/>
  <c r="BF961" i="2"/>
  <c r="T961" i="2"/>
  <c r="R961" i="2"/>
  <c r="P961" i="2"/>
  <c r="BI958" i="2"/>
  <c r="BH958" i="2"/>
  <c r="BG958" i="2"/>
  <c r="BF958" i="2"/>
  <c r="T958" i="2"/>
  <c r="R958" i="2"/>
  <c r="P958" i="2"/>
  <c r="BI955" i="2"/>
  <c r="BH955" i="2"/>
  <c r="BG955" i="2"/>
  <c r="BF955" i="2"/>
  <c r="T955" i="2"/>
  <c r="R955" i="2"/>
  <c r="P955" i="2"/>
  <c r="BI952" i="2"/>
  <c r="BH952" i="2"/>
  <c r="BG952" i="2"/>
  <c r="BF952" i="2"/>
  <c r="T952" i="2"/>
  <c r="R952" i="2"/>
  <c r="P952" i="2"/>
  <c r="BI949" i="2"/>
  <c r="BH949" i="2"/>
  <c r="BG949" i="2"/>
  <c r="BF949" i="2"/>
  <c r="T949" i="2"/>
  <c r="R949" i="2"/>
  <c r="P949" i="2"/>
  <c r="BI946" i="2"/>
  <c r="BH946" i="2"/>
  <c r="BG946" i="2"/>
  <c r="BF946" i="2"/>
  <c r="T946" i="2"/>
  <c r="R946" i="2"/>
  <c r="P946" i="2"/>
  <c r="BI943" i="2"/>
  <c r="BH943" i="2"/>
  <c r="BG943" i="2"/>
  <c r="BF943" i="2"/>
  <c r="T943" i="2"/>
  <c r="R943" i="2"/>
  <c r="P943" i="2"/>
  <c r="BI940" i="2"/>
  <c r="BH940" i="2"/>
  <c r="BG940" i="2"/>
  <c r="BF940" i="2"/>
  <c r="T940" i="2"/>
  <c r="R940" i="2"/>
  <c r="P940" i="2"/>
  <c r="BI937" i="2"/>
  <c r="BH937" i="2"/>
  <c r="BG937" i="2"/>
  <c r="BF937" i="2"/>
  <c r="T937" i="2"/>
  <c r="R937" i="2"/>
  <c r="P937" i="2"/>
  <c r="BI934" i="2"/>
  <c r="BH934" i="2"/>
  <c r="BG934" i="2"/>
  <c r="BF934" i="2"/>
  <c r="T934" i="2"/>
  <c r="R934" i="2"/>
  <c r="P934" i="2"/>
  <c r="BI930" i="2"/>
  <c r="BH930" i="2"/>
  <c r="BG930" i="2"/>
  <c r="BF930" i="2"/>
  <c r="T930" i="2"/>
  <c r="R930" i="2"/>
  <c r="P930" i="2"/>
  <c r="BI927" i="2"/>
  <c r="BH927" i="2"/>
  <c r="BG927" i="2"/>
  <c r="BF927" i="2"/>
  <c r="T927" i="2"/>
  <c r="R927" i="2"/>
  <c r="P927" i="2"/>
  <c r="BI924" i="2"/>
  <c r="BH924" i="2"/>
  <c r="BG924" i="2"/>
  <c r="BF924" i="2"/>
  <c r="T924" i="2"/>
  <c r="R924" i="2"/>
  <c r="P924" i="2"/>
  <c r="BI921" i="2"/>
  <c r="BH921" i="2"/>
  <c r="BG921" i="2"/>
  <c r="BF921" i="2"/>
  <c r="T921" i="2"/>
  <c r="R921" i="2"/>
  <c r="P921" i="2"/>
  <c r="BI919" i="2"/>
  <c r="BH919" i="2"/>
  <c r="BG919" i="2"/>
  <c r="BF919" i="2"/>
  <c r="T919" i="2"/>
  <c r="R919" i="2"/>
  <c r="P919" i="2"/>
  <c r="BI916" i="2"/>
  <c r="BH916" i="2"/>
  <c r="BG916" i="2"/>
  <c r="BF916" i="2"/>
  <c r="T916" i="2"/>
  <c r="R916" i="2"/>
  <c r="P916" i="2"/>
  <c r="BI913" i="2"/>
  <c r="BH913" i="2"/>
  <c r="BG913" i="2"/>
  <c r="BF913" i="2"/>
  <c r="T913" i="2"/>
  <c r="R913" i="2"/>
  <c r="P913" i="2"/>
  <c r="BI910" i="2"/>
  <c r="BH910" i="2"/>
  <c r="BG910" i="2"/>
  <c r="BF910" i="2"/>
  <c r="T910" i="2"/>
  <c r="R910" i="2"/>
  <c r="P910" i="2"/>
  <c r="BI907" i="2"/>
  <c r="BH907" i="2"/>
  <c r="BG907" i="2"/>
  <c r="BF907" i="2"/>
  <c r="T907" i="2"/>
  <c r="R907" i="2"/>
  <c r="P907" i="2"/>
  <c r="BI904" i="2"/>
  <c r="BH904" i="2"/>
  <c r="BG904" i="2"/>
  <c r="BF904" i="2"/>
  <c r="T904" i="2"/>
  <c r="R904" i="2"/>
  <c r="P904" i="2"/>
  <c r="BI901" i="2"/>
  <c r="BH901" i="2"/>
  <c r="BG901" i="2"/>
  <c r="BF901" i="2"/>
  <c r="T901" i="2"/>
  <c r="R901" i="2"/>
  <c r="P901" i="2"/>
  <c r="BI897" i="2"/>
  <c r="BH897" i="2"/>
  <c r="BG897" i="2"/>
  <c r="BF897" i="2"/>
  <c r="T897" i="2"/>
  <c r="R897" i="2"/>
  <c r="P897" i="2"/>
  <c r="BI893" i="2"/>
  <c r="BH893" i="2"/>
  <c r="BG893" i="2"/>
  <c r="BF893" i="2"/>
  <c r="T893" i="2"/>
  <c r="R893" i="2"/>
  <c r="P893" i="2"/>
  <c r="BI889" i="2"/>
  <c r="BH889" i="2"/>
  <c r="BG889" i="2"/>
  <c r="BF889" i="2"/>
  <c r="T889" i="2"/>
  <c r="R889" i="2"/>
  <c r="P889" i="2"/>
  <c r="BI885" i="2"/>
  <c r="BH885" i="2"/>
  <c r="BG885" i="2"/>
  <c r="BF885" i="2"/>
  <c r="T885" i="2"/>
  <c r="R885" i="2"/>
  <c r="P885" i="2"/>
  <c r="BI882" i="2"/>
  <c r="BH882" i="2"/>
  <c r="BG882" i="2"/>
  <c r="BF882" i="2"/>
  <c r="T882" i="2"/>
  <c r="R882" i="2"/>
  <c r="P882" i="2"/>
  <c r="BI879" i="2"/>
  <c r="BH879" i="2"/>
  <c r="BG879" i="2"/>
  <c r="BF879" i="2"/>
  <c r="T879" i="2"/>
  <c r="R879" i="2"/>
  <c r="P879" i="2"/>
  <c r="BI877" i="2"/>
  <c r="BH877" i="2"/>
  <c r="BG877" i="2"/>
  <c r="BF877" i="2"/>
  <c r="T877" i="2"/>
  <c r="R877" i="2"/>
  <c r="P877" i="2"/>
  <c r="BI873" i="2"/>
  <c r="BH873" i="2"/>
  <c r="BG873" i="2"/>
  <c r="BF873" i="2"/>
  <c r="T873" i="2"/>
  <c r="R873" i="2"/>
  <c r="P873" i="2"/>
  <c r="BI870" i="2"/>
  <c r="BH870" i="2"/>
  <c r="BG870" i="2"/>
  <c r="BF870" i="2"/>
  <c r="T870" i="2"/>
  <c r="R870" i="2"/>
  <c r="P870" i="2"/>
  <c r="BI867" i="2"/>
  <c r="BH867" i="2"/>
  <c r="BG867" i="2"/>
  <c r="BF867" i="2"/>
  <c r="T867" i="2"/>
  <c r="R867" i="2"/>
  <c r="P867" i="2"/>
  <c r="BI864" i="2"/>
  <c r="BH864" i="2"/>
  <c r="BG864" i="2"/>
  <c r="BF864" i="2"/>
  <c r="T864" i="2"/>
  <c r="R864" i="2"/>
  <c r="P864" i="2"/>
  <c r="BI861" i="2"/>
  <c r="BH861" i="2"/>
  <c r="BG861" i="2"/>
  <c r="BF861" i="2"/>
  <c r="T861" i="2"/>
  <c r="R861" i="2"/>
  <c r="P861" i="2"/>
  <c r="BI858" i="2"/>
  <c r="BH858" i="2"/>
  <c r="BG858" i="2"/>
  <c r="BF858" i="2"/>
  <c r="T858" i="2"/>
  <c r="R858" i="2"/>
  <c r="P858" i="2"/>
  <c r="BI855" i="2"/>
  <c r="BH855" i="2"/>
  <c r="BG855" i="2"/>
  <c r="BF855" i="2"/>
  <c r="T855" i="2"/>
  <c r="R855" i="2"/>
  <c r="P855" i="2"/>
  <c r="BI853" i="2"/>
  <c r="BH853" i="2"/>
  <c r="BG853" i="2"/>
  <c r="BF853" i="2"/>
  <c r="T853" i="2"/>
  <c r="R853" i="2"/>
  <c r="P853" i="2"/>
  <c r="BI851" i="2"/>
  <c r="BH851" i="2"/>
  <c r="BG851" i="2"/>
  <c r="BF851" i="2"/>
  <c r="T851" i="2"/>
  <c r="R851" i="2"/>
  <c r="P851" i="2"/>
  <c r="BI847" i="2"/>
  <c r="BH847" i="2"/>
  <c r="BG847" i="2"/>
  <c r="BF847" i="2"/>
  <c r="T847" i="2"/>
  <c r="R847" i="2"/>
  <c r="P847" i="2"/>
  <c r="BI844" i="2"/>
  <c r="BH844" i="2"/>
  <c r="BG844" i="2"/>
  <c r="BF844" i="2"/>
  <c r="T844" i="2"/>
  <c r="R844" i="2"/>
  <c r="P844" i="2"/>
  <c r="BI841" i="2"/>
  <c r="BH841" i="2"/>
  <c r="BG841" i="2"/>
  <c r="BF841" i="2"/>
  <c r="T841" i="2"/>
  <c r="R841" i="2"/>
  <c r="P841" i="2"/>
  <c r="BI837" i="2"/>
  <c r="BH837" i="2"/>
  <c r="BG837" i="2"/>
  <c r="BF837" i="2"/>
  <c r="T837" i="2"/>
  <c r="R837" i="2"/>
  <c r="P837" i="2"/>
  <c r="BI833" i="2"/>
  <c r="BH833" i="2"/>
  <c r="BG833" i="2"/>
  <c r="BF833" i="2"/>
  <c r="T833" i="2"/>
  <c r="R833" i="2"/>
  <c r="P833" i="2"/>
  <c r="BI830" i="2"/>
  <c r="BH830" i="2"/>
  <c r="BG830" i="2"/>
  <c r="BF830" i="2"/>
  <c r="T830" i="2"/>
  <c r="R830" i="2"/>
  <c r="P830" i="2"/>
  <c r="BI827" i="2"/>
  <c r="BH827" i="2"/>
  <c r="BG827" i="2"/>
  <c r="BF827" i="2"/>
  <c r="T827" i="2"/>
  <c r="R827" i="2"/>
  <c r="P827" i="2"/>
  <c r="BI823" i="2"/>
  <c r="BH823" i="2"/>
  <c r="BG823" i="2"/>
  <c r="BF823" i="2"/>
  <c r="T823" i="2"/>
  <c r="R823" i="2"/>
  <c r="P823" i="2"/>
  <c r="BI821" i="2"/>
  <c r="BH821" i="2"/>
  <c r="BG821" i="2"/>
  <c r="BF821" i="2"/>
  <c r="T821" i="2"/>
  <c r="R821" i="2"/>
  <c r="P821" i="2"/>
  <c r="BI817" i="2"/>
  <c r="BH817" i="2"/>
  <c r="BG817" i="2"/>
  <c r="BF817" i="2"/>
  <c r="T817" i="2"/>
  <c r="R817" i="2"/>
  <c r="P817" i="2"/>
  <c r="BI813" i="2"/>
  <c r="BH813" i="2"/>
  <c r="BG813" i="2"/>
  <c r="BF813" i="2"/>
  <c r="T813" i="2"/>
  <c r="R813" i="2"/>
  <c r="P813" i="2"/>
  <c r="BI810" i="2"/>
  <c r="BH810" i="2"/>
  <c r="BG810" i="2"/>
  <c r="BF810" i="2"/>
  <c r="T810" i="2"/>
  <c r="R810" i="2"/>
  <c r="P810" i="2"/>
  <c r="BI807" i="2"/>
  <c r="BH807" i="2"/>
  <c r="BG807" i="2"/>
  <c r="BF807" i="2"/>
  <c r="T807" i="2"/>
  <c r="R807" i="2"/>
  <c r="P807" i="2"/>
  <c r="BI805" i="2"/>
  <c r="BH805" i="2"/>
  <c r="BG805" i="2"/>
  <c r="BF805" i="2"/>
  <c r="T805" i="2"/>
  <c r="R805" i="2"/>
  <c r="P805" i="2"/>
  <c r="BI803" i="2"/>
  <c r="BH803" i="2"/>
  <c r="BG803" i="2"/>
  <c r="BF803" i="2"/>
  <c r="T803" i="2"/>
  <c r="R803" i="2"/>
  <c r="P803" i="2"/>
  <c r="BI800" i="2"/>
  <c r="BH800" i="2"/>
  <c r="BG800" i="2"/>
  <c r="BF800" i="2"/>
  <c r="T800" i="2"/>
  <c r="R800" i="2"/>
  <c r="P800" i="2"/>
  <c r="BI796" i="2"/>
  <c r="BH796" i="2"/>
  <c r="BG796" i="2"/>
  <c r="BF796" i="2"/>
  <c r="T796" i="2"/>
  <c r="R796" i="2"/>
  <c r="P796" i="2"/>
  <c r="BI792" i="2"/>
  <c r="BH792" i="2"/>
  <c r="BG792" i="2"/>
  <c r="BF792" i="2"/>
  <c r="T792" i="2"/>
  <c r="R792" i="2"/>
  <c r="P792" i="2"/>
  <c r="BI789" i="2"/>
  <c r="BH789" i="2"/>
  <c r="BG789" i="2"/>
  <c r="BF789" i="2"/>
  <c r="T789" i="2"/>
  <c r="R789" i="2"/>
  <c r="P789" i="2"/>
  <c r="BI786" i="2"/>
  <c r="BH786" i="2"/>
  <c r="BG786" i="2"/>
  <c r="BF786" i="2"/>
  <c r="T786" i="2"/>
  <c r="R786" i="2"/>
  <c r="P786" i="2"/>
  <c r="BI783" i="2"/>
  <c r="BH783" i="2"/>
  <c r="BG783" i="2"/>
  <c r="BF783" i="2"/>
  <c r="T783" i="2"/>
  <c r="R783" i="2"/>
  <c r="P783" i="2"/>
  <c r="BI779" i="2"/>
  <c r="BH779" i="2"/>
  <c r="BG779" i="2"/>
  <c r="BF779" i="2"/>
  <c r="T779" i="2"/>
  <c r="R779" i="2"/>
  <c r="P779" i="2"/>
  <c r="BI775" i="2"/>
  <c r="BH775" i="2"/>
  <c r="BG775" i="2"/>
  <c r="BF775" i="2"/>
  <c r="T775" i="2"/>
  <c r="R775" i="2"/>
  <c r="P775" i="2"/>
  <c r="BI772" i="2"/>
  <c r="BH772" i="2"/>
  <c r="BG772" i="2"/>
  <c r="BF772" i="2"/>
  <c r="T772" i="2"/>
  <c r="R772" i="2"/>
  <c r="P772" i="2"/>
  <c r="BI769" i="2"/>
  <c r="BH769" i="2"/>
  <c r="BG769" i="2"/>
  <c r="BF769" i="2"/>
  <c r="T769" i="2"/>
  <c r="R769" i="2"/>
  <c r="P769" i="2"/>
  <c r="BI766" i="2"/>
  <c r="BH766" i="2"/>
  <c r="BG766" i="2"/>
  <c r="BF766" i="2"/>
  <c r="T766" i="2"/>
  <c r="R766" i="2"/>
  <c r="P766" i="2"/>
  <c r="BI763" i="2"/>
  <c r="BH763" i="2"/>
  <c r="BG763" i="2"/>
  <c r="BF763" i="2"/>
  <c r="T763" i="2"/>
  <c r="R763" i="2"/>
  <c r="P763" i="2"/>
  <c r="BI760" i="2"/>
  <c r="BH760" i="2"/>
  <c r="BG760" i="2"/>
  <c r="BF760" i="2"/>
  <c r="T760" i="2"/>
  <c r="R760" i="2"/>
  <c r="P760" i="2"/>
  <c r="BI757" i="2"/>
  <c r="BH757" i="2"/>
  <c r="BG757" i="2"/>
  <c r="BF757" i="2"/>
  <c r="T757" i="2"/>
  <c r="R757" i="2"/>
  <c r="P757" i="2"/>
  <c r="BI753" i="2"/>
  <c r="BH753" i="2"/>
  <c r="BG753" i="2"/>
  <c r="BF753" i="2"/>
  <c r="T753" i="2"/>
  <c r="R753" i="2"/>
  <c r="P753" i="2"/>
  <c r="BI750" i="2"/>
  <c r="BH750" i="2"/>
  <c r="BG750" i="2"/>
  <c r="BF750" i="2"/>
  <c r="T750" i="2"/>
  <c r="R750" i="2"/>
  <c r="P750" i="2"/>
  <c r="BI747" i="2"/>
  <c r="BH747" i="2"/>
  <c r="BG747" i="2"/>
  <c r="BF747" i="2"/>
  <c r="T747" i="2"/>
  <c r="R747" i="2"/>
  <c r="P747" i="2"/>
  <c r="BI743" i="2"/>
  <c r="BH743" i="2"/>
  <c r="BG743" i="2"/>
  <c r="BF743" i="2"/>
  <c r="T743" i="2"/>
  <c r="R743" i="2"/>
  <c r="P743" i="2"/>
  <c r="BI739" i="2"/>
  <c r="BH739" i="2"/>
  <c r="BG739" i="2"/>
  <c r="BF739" i="2"/>
  <c r="T739" i="2"/>
  <c r="R739" i="2"/>
  <c r="P739" i="2"/>
  <c r="BI736" i="2"/>
  <c r="BH736" i="2"/>
  <c r="BG736" i="2"/>
  <c r="BF736" i="2"/>
  <c r="T736" i="2"/>
  <c r="R736" i="2"/>
  <c r="P736" i="2"/>
  <c r="BI732" i="2"/>
  <c r="BH732" i="2"/>
  <c r="BG732" i="2"/>
  <c r="BF732" i="2"/>
  <c r="T732" i="2"/>
  <c r="R732" i="2"/>
  <c r="P732" i="2"/>
  <c r="BI729" i="2"/>
  <c r="BH729" i="2"/>
  <c r="BG729" i="2"/>
  <c r="BF729" i="2"/>
  <c r="T729" i="2"/>
  <c r="R729" i="2"/>
  <c r="P729" i="2"/>
  <c r="BI725" i="2"/>
  <c r="BH725" i="2"/>
  <c r="BG725" i="2"/>
  <c r="BF725" i="2"/>
  <c r="T725" i="2"/>
  <c r="R725" i="2"/>
  <c r="P725" i="2"/>
  <c r="BI722" i="2"/>
  <c r="BH722" i="2"/>
  <c r="BG722" i="2"/>
  <c r="BF722" i="2"/>
  <c r="T722" i="2"/>
  <c r="R722" i="2"/>
  <c r="P722" i="2"/>
  <c r="BI719" i="2"/>
  <c r="BH719" i="2"/>
  <c r="BG719" i="2"/>
  <c r="BF719" i="2"/>
  <c r="T719" i="2"/>
  <c r="R719" i="2"/>
  <c r="P719" i="2"/>
  <c r="BI716" i="2"/>
  <c r="BH716" i="2"/>
  <c r="BG716" i="2"/>
  <c r="BF716" i="2"/>
  <c r="T716" i="2"/>
  <c r="R716" i="2"/>
  <c r="P716" i="2"/>
  <c r="BI712" i="2"/>
  <c r="BH712" i="2"/>
  <c r="BG712" i="2"/>
  <c r="BF712" i="2"/>
  <c r="T712" i="2"/>
  <c r="R712" i="2"/>
  <c r="P712" i="2"/>
  <c r="BI708" i="2"/>
  <c r="BH708" i="2"/>
  <c r="BG708" i="2"/>
  <c r="BF708" i="2"/>
  <c r="T708" i="2"/>
  <c r="R708" i="2"/>
  <c r="P708" i="2"/>
  <c r="BI704" i="2"/>
  <c r="BH704" i="2"/>
  <c r="BG704" i="2"/>
  <c r="BF704" i="2"/>
  <c r="T704" i="2"/>
  <c r="R704" i="2"/>
  <c r="P704" i="2"/>
  <c r="BI701" i="2"/>
  <c r="BH701" i="2"/>
  <c r="BG701" i="2"/>
  <c r="BF701" i="2"/>
  <c r="T701" i="2"/>
  <c r="R701" i="2"/>
  <c r="P701" i="2"/>
  <c r="BI698" i="2"/>
  <c r="BH698" i="2"/>
  <c r="BG698" i="2"/>
  <c r="BF698" i="2"/>
  <c r="T698" i="2"/>
  <c r="R698" i="2"/>
  <c r="P698" i="2"/>
  <c r="BI695" i="2"/>
  <c r="BH695" i="2"/>
  <c r="BG695" i="2"/>
  <c r="BF695" i="2"/>
  <c r="T695" i="2"/>
  <c r="R695" i="2"/>
  <c r="P695" i="2"/>
  <c r="BI692" i="2"/>
  <c r="BH692" i="2"/>
  <c r="BG692" i="2"/>
  <c r="BF692" i="2"/>
  <c r="T692" i="2"/>
  <c r="R692" i="2"/>
  <c r="P692" i="2"/>
  <c r="BI689" i="2"/>
  <c r="BH689" i="2"/>
  <c r="BG689" i="2"/>
  <c r="BF689" i="2"/>
  <c r="T689" i="2"/>
  <c r="R689" i="2"/>
  <c r="P689" i="2"/>
  <c r="BI687" i="2"/>
  <c r="BH687" i="2"/>
  <c r="BG687" i="2"/>
  <c r="BF687" i="2"/>
  <c r="T687" i="2"/>
  <c r="R687" i="2"/>
  <c r="P687" i="2"/>
  <c r="BI685" i="2"/>
  <c r="BH685" i="2"/>
  <c r="BG685" i="2"/>
  <c r="BF685" i="2"/>
  <c r="T685" i="2"/>
  <c r="R685" i="2"/>
  <c r="P685" i="2"/>
  <c r="BI683" i="2"/>
  <c r="BH683" i="2"/>
  <c r="BG683" i="2"/>
  <c r="BF683" i="2"/>
  <c r="T683" i="2"/>
  <c r="R683" i="2"/>
  <c r="P683" i="2"/>
  <c r="BI681" i="2"/>
  <c r="BH681" i="2"/>
  <c r="BG681" i="2"/>
  <c r="BF681" i="2"/>
  <c r="T681" i="2"/>
  <c r="R681" i="2"/>
  <c r="P681" i="2"/>
  <c r="BI679" i="2"/>
  <c r="BH679" i="2"/>
  <c r="BG679" i="2"/>
  <c r="BF679" i="2"/>
  <c r="T679" i="2"/>
  <c r="R679" i="2"/>
  <c r="P679" i="2"/>
  <c r="BI676" i="2"/>
  <c r="BH676" i="2"/>
  <c r="BG676" i="2"/>
  <c r="BF676" i="2"/>
  <c r="T676" i="2"/>
  <c r="R676" i="2"/>
  <c r="P676" i="2"/>
  <c r="BI672" i="2"/>
  <c r="BH672" i="2"/>
  <c r="BG672" i="2"/>
  <c r="BF672" i="2"/>
  <c r="T672" i="2"/>
  <c r="R672" i="2"/>
  <c r="P672" i="2"/>
  <c r="BI669" i="2"/>
  <c r="BH669" i="2"/>
  <c r="BG669" i="2"/>
  <c r="BF669" i="2"/>
  <c r="T669" i="2"/>
  <c r="R669" i="2"/>
  <c r="P669" i="2"/>
  <c r="BI665" i="2"/>
  <c r="BH665" i="2"/>
  <c r="BG665" i="2"/>
  <c r="BF665" i="2"/>
  <c r="T665" i="2"/>
  <c r="R665" i="2"/>
  <c r="P665" i="2"/>
  <c r="BI662" i="2"/>
  <c r="BH662" i="2"/>
  <c r="BG662" i="2"/>
  <c r="BF662" i="2"/>
  <c r="T662" i="2"/>
  <c r="R662" i="2"/>
  <c r="P662" i="2"/>
  <c r="BI659" i="2"/>
  <c r="BH659" i="2"/>
  <c r="BG659" i="2"/>
  <c r="BF659" i="2"/>
  <c r="T659" i="2"/>
  <c r="R659" i="2"/>
  <c r="P659" i="2"/>
  <c r="BI656" i="2"/>
  <c r="BH656" i="2"/>
  <c r="BG656" i="2"/>
  <c r="BF656" i="2"/>
  <c r="T656" i="2"/>
  <c r="R656" i="2"/>
  <c r="P656" i="2"/>
  <c r="BI653" i="2"/>
  <c r="BH653" i="2"/>
  <c r="BG653" i="2"/>
  <c r="BF653" i="2"/>
  <c r="T653" i="2"/>
  <c r="R653" i="2"/>
  <c r="P653" i="2"/>
  <c r="BI649" i="2"/>
  <c r="BH649" i="2"/>
  <c r="BG649" i="2"/>
  <c r="BF649" i="2"/>
  <c r="T649" i="2"/>
  <c r="R649" i="2"/>
  <c r="P649" i="2"/>
  <c r="BI646" i="2"/>
  <c r="BH646" i="2"/>
  <c r="BG646" i="2"/>
  <c r="BF646" i="2"/>
  <c r="T646" i="2"/>
  <c r="R646" i="2"/>
  <c r="P646" i="2"/>
  <c r="BI643" i="2"/>
  <c r="BH643" i="2"/>
  <c r="BG643" i="2"/>
  <c r="BF643" i="2"/>
  <c r="T643" i="2"/>
  <c r="R643" i="2"/>
  <c r="P643" i="2"/>
  <c r="BI640" i="2"/>
  <c r="BH640" i="2"/>
  <c r="BG640" i="2"/>
  <c r="BF640" i="2"/>
  <c r="T640" i="2"/>
  <c r="R640" i="2"/>
  <c r="P640" i="2"/>
  <c r="BI637" i="2"/>
  <c r="BH637" i="2"/>
  <c r="BG637" i="2"/>
  <c r="BF637" i="2"/>
  <c r="T637" i="2"/>
  <c r="R637" i="2"/>
  <c r="P637" i="2"/>
  <c r="BI635" i="2"/>
  <c r="BH635" i="2"/>
  <c r="BG635" i="2"/>
  <c r="BF635" i="2"/>
  <c r="T635" i="2"/>
  <c r="R635" i="2"/>
  <c r="P635" i="2"/>
  <c r="BI631" i="2"/>
  <c r="BH631" i="2"/>
  <c r="BG631" i="2"/>
  <c r="BF631" i="2"/>
  <c r="T631" i="2"/>
  <c r="R631" i="2"/>
  <c r="P631" i="2"/>
  <c r="BI629" i="2"/>
  <c r="BH629" i="2"/>
  <c r="BG629" i="2"/>
  <c r="BF629" i="2"/>
  <c r="T629" i="2"/>
  <c r="R629" i="2"/>
  <c r="P629" i="2"/>
  <c r="BI625" i="2"/>
  <c r="BH625" i="2"/>
  <c r="BG625" i="2"/>
  <c r="BF625" i="2"/>
  <c r="T625" i="2"/>
  <c r="R625" i="2"/>
  <c r="P625" i="2"/>
  <c r="BI622" i="2"/>
  <c r="BH622" i="2"/>
  <c r="BG622" i="2"/>
  <c r="BF622" i="2"/>
  <c r="T622" i="2"/>
  <c r="R622" i="2"/>
  <c r="P622" i="2"/>
  <c r="BI618" i="2"/>
  <c r="BH618" i="2"/>
  <c r="BG618" i="2"/>
  <c r="BF618" i="2"/>
  <c r="T618" i="2"/>
  <c r="R618" i="2"/>
  <c r="P618" i="2"/>
  <c r="BI615" i="2"/>
  <c r="BH615" i="2"/>
  <c r="BG615" i="2"/>
  <c r="BF615" i="2"/>
  <c r="T615" i="2"/>
  <c r="R615" i="2"/>
  <c r="P615" i="2"/>
  <c r="BI613" i="2"/>
  <c r="BH613" i="2"/>
  <c r="BG613" i="2"/>
  <c r="BF613" i="2"/>
  <c r="T613" i="2"/>
  <c r="R613" i="2"/>
  <c r="P613" i="2"/>
  <c r="BI611" i="2"/>
  <c r="BH611" i="2"/>
  <c r="BG611" i="2"/>
  <c r="BF611" i="2"/>
  <c r="T611" i="2"/>
  <c r="R611" i="2"/>
  <c r="P611" i="2"/>
  <c r="BI609" i="2"/>
  <c r="BH609" i="2"/>
  <c r="BG609" i="2"/>
  <c r="BF609" i="2"/>
  <c r="T609" i="2"/>
  <c r="R609" i="2"/>
  <c r="P609" i="2"/>
  <c r="BI607" i="2"/>
  <c r="BH607" i="2"/>
  <c r="BG607" i="2"/>
  <c r="BF607" i="2"/>
  <c r="T607" i="2"/>
  <c r="R607" i="2"/>
  <c r="P607" i="2"/>
  <c r="BI604" i="2"/>
  <c r="BH604" i="2"/>
  <c r="BG604" i="2"/>
  <c r="BF604" i="2"/>
  <c r="T604" i="2"/>
  <c r="R604" i="2"/>
  <c r="P604" i="2"/>
  <c r="BI600" i="2"/>
  <c r="BH600" i="2"/>
  <c r="BG600" i="2"/>
  <c r="BF600" i="2"/>
  <c r="T600" i="2"/>
  <c r="R600" i="2"/>
  <c r="P600" i="2"/>
  <c r="BI596" i="2"/>
  <c r="BH596" i="2"/>
  <c r="BG596" i="2"/>
  <c r="BF596" i="2"/>
  <c r="T596" i="2"/>
  <c r="R596" i="2"/>
  <c r="P596" i="2"/>
  <c r="BI592" i="2"/>
  <c r="BH592" i="2"/>
  <c r="BG592" i="2"/>
  <c r="BF592" i="2"/>
  <c r="T592" i="2"/>
  <c r="R592" i="2"/>
  <c r="P592" i="2"/>
  <c r="BI589" i="2"/>
  <c r="BH589" i="2"/>
  <c r="BG589" i="2"/>
  <c r="BF589" i="2"/>
  <c r="T589" i="2"/>
  <c r="R589" i="2"/>
  <c r="P589" i="2"/>
  <c r="BI586" i="2"/>
  <c r="BH586" i="2"/>
  <c r="BG586" i="2"/>
  <c r="BF586" i="2"/>
  <c r="T586" i="2"/>
  <c r="R586" i="2"/>
  <c r="P586" i="2"/>
  <c r="BI583" i="2"/>
  <c r="BH583" i="2"/>
  <c r="BG583" i="2"/>
  <c r="BF583" i="2"/>
  <c r="T583" i="2"/>
  <c r="R583" i="2"/>
  <c r="P583" i="2"/>
  <c r="BI579" i="2"/>
  <c r="BH579" i="2"/>
  <c r="BG579" i="2"/>
  <c r="BF579" i="2"/>
  <c r="T579" i="2"/>
  <c r="R579" i="2"/>
  <c r="P579" i="2"/>
  <c r="BI576" i="2"/>
  <c r="BH576" i="2"/>
  <c r="BG576" i="2"/>
  <c r="BF576" i="2"/>
  <c r="T576" i="2"/>
  <c r="R576" i="2"/>
  <c r="P576" i="2"/>
  <c r="BI573" i="2"/>
  <c r="BH573" i="2"/>
  <c r="BG573" i="2"/>
  <c r="BF573" i="2"/>
  <c r="T573" i="2"/>
  <c r="R573" i="2"/>
  <c r="P573" i="2"/>
  <c r="BI570" i="2"/>
  <c r="BH570" i="2"/>
  <c r="BG570" i="2"/>
  <c r="BF570" i="2"/>
  <c r="T570" i="2"/>
  <c r="R570" i="2"/>
  <c r="P570" i="2"/>
  <c r="BI567" i="2"/>
  <c r="BH567" i="2"/>
  <c r="BG567" i="2"/>
  <c r="BF567" i="2"/>
  <c r="T567" i="2"/>
  <c r="R567" i="2"/>
  <c r="P567" i="2"/>
  <c r="BI564" i="2"/>
  <c r="BH564" i="2"/>
  <c r="BG564" i="2"/>
  <c r="BF564" i="2"/>
  <c r="T564" i="2"/>
  <c r="R564" i="2"/>
  <c r="P564" i="2"/>
  <c r="BI561" i="2"/>
  <c r="BH561" i="2"/>
  <c r="BG561" i="2"/>
  <c r="BF561" i="2"/>
  <c r="T561" i="2"/>
  <c r="R561" i="2"/>
  <c r="P561" i="2"/>
  <c r="BI558" i="2"/>
  <c r="BH558" i="2"/>
  <c r="BG558" i="2"/>
  <c r="BF558" i="2"/>
  <c r="T558" i="2"/>
  <c r="R558" i="2"/>
  <c r="P558" i="2"/>
  <c r="BI555" i="2"/>
  <c r="BH555" i="2"/>
  <c r="BG555" i="2"/>
  <c r="BF555" i="2"/>
  <c r="T555" i="2"/>
  <c r="R555" i="2"/>
  <c r="P555" i="2"/>
  <c r="BI552" i="2"/>
  <c r="BH552" i="2"/>
  <c r="BG552" i="2"/>
  <c r="BF552" i="2"/>
  <c r="T552" i="2"/>
  <c r="R552" i="2"/>
  <c r="P552" i="2"/>
  <c r="BI549" i="2"/>
  <c r="BH549" i="2"/>
  <c r="BG549" i="2"/>
  <c r="BF549" i="2"/>
  <c r="T549" i="2"/>
  <c r="R549" i="2"/>
  <c r="P549" i="2"/>
  <c r="BI546" i="2"/>
  <c r="BH546" i="2"/>
  <c r="BG546" i="2"/>
  <c r="BF546" i="2"/>
  <c r="T546" i="2"/>
  <c r="R546" i="2"/>
  <c r="P546" i="2"/>
  <c r="BI543" i="2"/>
  <c r="BH543" i="2"/>
  <c r="BG543" i="2"/>
  <c r="BF543" i="2"/>
  <c r="T543" i="2"/>
  <c r="R543" i="2"/>
  <c r="P543" i="2"/>
  <c r="BI540" i="2"/>
  <c r="BH540" i="2"/>
  <c r="BG540" i="2"/>
  <c r="BF540" i="2"/>
  <c r="T540" i="2"/>
  <c r="R540" i="2"/>
  <c r="P540" i="2"/>
  <c r="BI537" i="2"/>
  <c r="BH537" i="2"/>
  <c r="BG537" i="2"/>
  <c r="BF537" i="2"/>
  <c r="T537" i="2"/>
  <c r="R537" i="2"/>
  <c r="P537" i="2"/>
  <c r="BI534" i="2"/>
  <c r="BH534" i="2"/>
  <c r="BG534" i="2"/>
  <c r="BF534" i="2"/>
  <c r="T534" i="2"/>
  <c r="R534" i="2"/>
  <c r="P534" i="2"/>
  <c r="BI531" i="2"/>
  <c r="BH531" i="2"/>
  <c r="BG531" i="2"/>
  <c r="BF531" i="2"/>
  <c r="T531" i="2"/>
  <c r="R531" i="2"/>
  <c r="P531" i="2"/>
  <c r="BI528" i="2"/>
  <c r="BH528" i="2"/>
  <c r="BG528" i="2"/>
  <c r="BF528" i="2"/>
  <c r="T528" i="2"/>
  <c r="R528" i="2"/>
  <c r="P528" i="2"/>
  <c r="BI525" i="2"/>
  <c r="BH525" i="2"/>
  <c r="BG525" i="2"/>
  <c r="BF525" i="2"/>
  <c r="T525" i="2"/>
  <c r="R525" i="2"/>
  <c r="P525" i="2"/>
  <c r="BI522" i="2"/>
  <c r="BH522" i="2"/>
  <c r="BG522" i="2"/>
  <c r="BF522" i="2"/>
  <c r="T522" i="2"/>
  <c r="R522" i="2"/>
  <c r="P522" i="2"/>
  <c r="BI519" i="2"/>
  <c r="BH519" i="2"/>
  <c r="BG519" i="2"/>
  <c r="BF519" i="2"/>
  <c r="T519" i="2"/>
  <c r="R519" i="2"/>
  <c r="P519" i="2"/>
  <c r="BI516" i="2"/>
  <c r="BH516" i="2"/>
  <c r="BG516" i="2"/>
  <c r="BF516" i="2"/>
  <c r="T516" i="2"/>
  <c r="R516" i="2"/>
  <c r="P516" i="2"/>
  <c r="BI513" i="2"/>
  <c r="BH513" i="2"/>
  <c r="BG513" i="2"/>
  <c r="BF513" i="2"/>
  <c r="T513" i="2"/>
  <c r="R513" i="2"/>
  <c r="P513" i="2"/>
  <c r="BI510" i="2"/>
  <c r="BH510" i="2"/>
  <c r="BG510" i="2"/>
  <c r="BF510" i="2"/>
  <c r="T510" i="2"/>
  <c r="R510" i="2"/>
  <c r="P510" i="2"/>
  <c r="BI507" i="2"/>
  <c r="BH507" i="2"/>
  <c r="BG507" i="2"/>
  <c r="BF507" i="2"/>
  <c r="T507" i="2"/>
  <c r="R507" i="2"/>
  <c r="P507" i="2"/>
  <c r="BI503" i="2"/>
  <c r="BH503" i="2"/>
  <c r="BG503" i="2"/>
  <c r="BF503" i="2"/>
  <c r="T503" i="2"/>
  <c r="R503" i="2"/>
  <c r="P503" i="2"/>
  <c r="BI499" i="2"/>
  <c r="BH499" i="2"/>
  <c r="BG499" i="2"/>
  <c r="BF499" i="2"/>
  <c r="T499" i="2"/>
  <c r="R499" i="2"/>
  <c r="P499" i="2"/>
  <c r="BI496" i="2"/>
  <c r="BH496" i="2"/>
  <c r="BG496" i="2"/>
  <c r="BF496" i="2"/>
  <c r="T496" i="2"/>
  <c r="R496" i="2"/>
  <c r="P496" i="2"/>
  <c r="BI493" i="2"/>
  <c r="BH493" i="2"/>
  <c r="BG493" i="2"/>
  <c r="BF493" i="2"/>
  <c r="T493" i="2"/>
  <c r="R493" i="2"/>
  <c r="P493" i="2"/>
  <c r="BI490" i="2"/>
  <c r="BH490" i="2"/>
  <c r="BG490" i="2"/>
  <c r="BF490" i="2"/>
  <c r="T490" i="2"/>
  <c r="R490" i="2"/>
  <c r="P490" i="2"/>
  <c r="BI487" i="2"/>
  <c r="BH487" i="2"/>
  <c r="BG487" i="2"/>
  <c r="BF487" i="2"/>
  <c r="T487" i="2"/>
  <c r="R487" i="2"/>
  <c r="P487" i="2"/>
  <c r="BI484" i="2"/>
  <c r="BH484" i="2"/>
  <c r="BG484" i="2"/>
  <c r="BF484" i="2"/>
  <c r="T484" i="2"/>
  <c r="R484" i="2"/>
  <c r="P484" i="2"/>
  <c r="BI481" i="2"/>
  <c r="BH481" i="2"/>
  <c r="BG481" i="2"/>
  <c r="BF481" i="2"/>
  <c r="T481" i="2"/>
  <c r="R481" i="2"/>
  <c r="P481" i="2"/>
  <c r="BI478" i="2"/>
  <c r="BH478" i="2"/>
  <c r="BG478" i="2"/>
  <c r="BF478" i="2"/>
  <c r="T478" i="2"/>
  <c r="R478" i="2"/>
  <c r="P478" i="2"/>
  <c r="BI475" i="2"/>
  <c r="BH475" i="2"/>
  <c r="BG475" i="2"/>
  <c r="BF475" i="2"/>
  <c r="T475" i="2"/>
  <c r="R475" i="2"/>
  <c r="P475" i="2"/>
  <c r="BI472" i="2"/>
  <c r="BH472" i="2"/>
  <c r="BG472" i="2"/>
  <c r="BF472" i="2"/>
  <c r="T472" i="2"/>
  <c r="R472" i="2"/>
  <c r="P472" i="2"/>
  <c r="BI469" i="2"/>
  <c r="BH469" i="2"/>
  <c r="BG469" i="2"/>
  <c r="BF469" i="2"/>
  <c r="T469" i="2"/>
  <c r="R469" i="2"/>
  <c r="P469" i="2"/>
  <c r="BI466" i="2"/>
  <c r="BH466" i="2"/>
  <c r="BG466" i="2"/>
  <c r="BF466" i="2"/>
  <c r="T466" i="2"/>
  <c r="R466" i="2"/>
  <c r="P466" i="2"/>
  <c r="BI463" i="2"/>
  <c r="BH463" i="2"/>
  <c r="BG463" i="2"/>
  <c r="BF463" i="2"/>
  <c r="T463" i="2"/>
  <c r="R463" i="2"/>
  <c r="P463" i="2"/>
  <c r="BI459" i="2"/>
  <c r="BH459" i="2"/>
  <c r="BG459" i="2"/>
  <c r="BF459" i="2"/>
  <c r="T459" i="2"/>
  <c r="R459" i="2"/>
  <c r="P459" i="2"/>
  <c r="BI455" i="2"/>
  <c r="BH455" i="2"/>
  <c r="BG455" i="2"/>
  <c r="BF455" i="2"/>
  <c r="T455" i="2"/>
  <c r="R455" i="2"/>
  <c r="P455" i="2"/>
  <c r="BI451" i="2"/>
  <c r="BH451" i="2"/>
  <c r="BG451" i="2"/>
  <c r="BF451" i="2"/>
  <c r="T451" i="2"/>
  <c r="R451" i="2"/>
  <c r="P451" i="2"/>
  <c r="BI447" i="2"/>
  <c r="BH447" i="2"/>
  <c r="BG447" i="2"/>
  <c r="BF447" i="2"/>
  <c r="T447" i="2"/>
  <c r="R447" i="2"/>
  <c r="P447" i="2"/>
  <c r="BI444" i="2"/>
  <c r="BH444" i="2"/>
  <c r="BG444" i="2"/>
  <c r="BF444" i="2"/>
  <c r="T444" i="2"/>
  <c r="R444" i="2"/>
  <c r="P444" i="2"/>
  <c r="BI441" i="2"/>
  <c r="BH441" i="2"/>
  <c r="BG441" i="2"/>
  <c r="BF441" i="2"/>
  <c r="T441" i="2"/>
  <c r="R441" i="2"/>
  <c r="P441" i="2"/>
  <c r="BI438" i="2"/>
  <c r="BH438" i="2"/>
  <c r="BG438" i="2"/>
  <c r="BF438" i="2"/>
  <c r="T438" i="2"/>
  <c r="R438" i="2"/>
  <c r="P438" i="2"/>
  <c r="BI435" i="2"/>
  <c r="BH435" i="2"/>
  <c r="BG435" i="2"/>
  <c r="BF435" i="2"/>
  <c r="T435" i="2"/>
  <c r="R435" i="2"/>
  <c r="P435" i="2"/>
  <c r="BI432" i="2"/>
  <c r="BH432" i="2"/>
  <c r="BG432" i="2"/>
  <c r="BF432" i="2"/>
  <c r="T432" i="2"/>
  <c r="R432" i="2"/>
  <c r="P432" i="2"/>
  <c r="BI429" i="2"/>
  <c r="BH429" i="2"/>
  <c r="BG429" i="2"/>
  <c r="BF429" i="2"/>
  <c r="T429" i="2"/>
  <c r="R429" i="2"/>
  <c r="P429" i="2"/>
  <c r="BI426" i="2"/>
  <c r="BH426" i="2"/>
  <c r="BG426" i="2"/>
  <c r="BF426" i="2"/>
  <c r="T426" i="2"/>
  <c r="R426" i="2"/>
  <c r="P426" i="2"/>
  <c r="BI423" i="2"/>
  <c r="BH423" i="2"/>
  <c r="BG423" i="2"/>
  <c r="BF423" i="2"/>
  <c r="T423" i="2"/>
  <c r="R423" i="2"/>
  <c r="P423" i="2"/>
  <c r="BI420" i="2"/>
  <c r="BH420" i="2"/>
  <c r="BG420" i="2"/>
  <c r="BF420" i="2"/>
  <c r="T420" i="2"/>
  <c r="R420" i="2"/>
  <c r="P420" i="2"/>
  <c r="BI417" i="2"/>
  <c r="BH417" i="2"/>
  <c r="BG417" i="2"/>
  <c r="BF417" i="2"/>
  <c r="T417" i="2"/>
  <c r="R417" i="2"/>
  <c r="P417" i="2"/>
  <c r="BI414" i="2"/>
  <c r="BH414" i="2"/>
  <c r="BG414" i="2"/>
  <c r="BF414" i="2"/>
  <c r="T414" i="2"/>
  <c r="R414" i="2"/>
  <c r="P414" i="2"/>
  <c r="BI411" i="2"/>
  <c r="BH411" i="2"/>
  <c r="BG411" i="2"/>
  <c r="BF411" i="2"/>
  <c r="T411" i="2"/>
  <c r="R411" i="2"/>
  <c r="P411" i="2"/>
  <c r="BI409" i="2"/>
  <c r="BH409" i="2"/>
  <c r="BG409" i="2"/>
  <c r="BF409" i="2"/>
  <c r="T409" i="2"/>
  <c r="R409" i="2"/>
  <c r="P409" i="2"/>
  <c r="BI406" i="2"/>
  <c r="BH406" i="2"/>
  <c r="BG406" i="2"/>
  <c r="BF406" i="2"/>
  <c r="T406" i="2"/>
  <c r="R406" i="2"/>
  <c r="P406" i="2"/>
  <c r="BI403" i="2"/>
  <c r="BH403" i="2"/>
  <c r="BG403" i="2"/>
  <c r="BF403" i="2"/>
  <c r="T403" i="2"/>
  <c r="R403" i="2"/>
  <c r="P403" i="2"/>
  <c r="BI401" i="2"/>
  <c r="BH401" i="2"/>
  <c r="BG401" i="2"/>
  <c r="BF401" i="2"/>
  <c r="T401" i="2"/>
  <c r="R401" i="2"/>
  <c r="P401" i="2"/>
  <c r="BI398" i="2"/>
  <c r="BH398" i="2"/>
  <c r="BG398" i="2"/>
  <c r="BF398" i="2"/>
  <c r="T398" i="2"/>
  <c r="R398" i="2"/>
  <c r="P398" i="2"/>
  <c r="BI396" i="2"/>
  <c r="BH396" i="2"/>
  <c r="BG396" i="2"/>
  <c r="BF396" i="2"/>
  <c r="T396" i="2"/>
  <c r="R396" i="2"/>
  <c r="P396" i="2"/>
  <c r="BI392" i="2"/>
  <c r="BH392" i="2"/>
  <c r="BG392" i="2"/>
  <c r="BF392" i="2"/>
  <c r="T392" i="2"/>
  <c r="R392" i="2"/>
  <c r="P392" i="2"/>
  <c r="BI390" i="2"/>
  <c r="BH390" i="2"/>
  <c r="BG390" i="2"/>
  <c r="BF390" i="2"/>
  <c r="T390" i="2"/>
  <c r="R390" i="2"/>
  <c r="P390" i="2"/>
  <c r="BI387" i="2"/>
  <c r="BH387" i="2"/>
  <c r="BG387" i="2"/>
  <c r="BF387" i="2"/>
  <c r="T387" i="2"/>
  <c r="R387" i="2"/>
  <c r="P387" i="2"/>
  <c r="BI385" i="2"/>
  <c r="BH385" i="2"/>
  <c r="BG385" i="2"/>
  <c r="BF385" i="2"/>
  <c r="T385" i="2"/>
  <c r="R385" i="2"/>
  <c r="P385" i="2"/>
  <c r="BI382" i="2"/>
  <c r="BH382" i="2"/>
  <c r="BG382" i="2"/>
  <c r="BF382" i="2"/>
  <c r="T382" i="2"/>
  <c r="R382" i="2"/>
  <c r="P382" i="2"/>
  <c r="BI380" i="2"/>
  <c r="BH380" i="2"/>
  <c r="BG380" i="2"/>
  <c r="BF380" i="2"/>
  <c r="T380" i="2"/>
  <c r="R380" i="2"/>
  <c r="P380" i="2"/>
  <c r="BI377" i="2"/>
  <c r="BH377" i="2"/>
  <c r="BG377" i="2"/>
  <c r="BF377" i="2"/>
  <c r="T377" i="2"/>
  <c r="R377" i="2"/>
  <c r="P377" i="2"/>
  <c r="BI374" i="2"/>
  <c r="BH374" i="2"/>
  <c r="BG374" i="2"/>
  <c r="BF374" i="2"/>
  <c r="T374" i="2"/>
  <c r="R374" i="2"/>
  <c r="P374" i="2"/>
  <c r="BI371" i="2"/>
  <c r="BH371" i="2"/>
  <c r="BG371" i="2"/>
  <c r="BF371" i="2"/>
  <c r="T371" i="2"/>
  <c r="R371" i="2"/>
  <c r="P371" i="2"/>
  <c r="BI367" i="2"/>
  <c r="BH367" i="2"/>
  <c r="BG367" i="2"/>
  <c r="BF367" i="2"/>
  <c r="T367" i="2"/>
  <c r="R367" i="2"/>
  <c r="P367" i="2"/>
  <c r="BI363" i="2"/>
  <c r="BH363" i="2"/>
  <c r="BG363" i="2"/>
  <c r="BF363" i="2"/>
  <c r="T363" i="2"/>
  <c r="R363" i="2"/>
  <c r="P363" i="2"/>
  <c r="BI361" i="2"/>
  <c r="BH361" i="2"/>
  <c r="BG361" i="2"/>
  <c r="BF361" i="2"/>
  <c r="T361" i="2"/>
  <c r="R361" i="2"/>
  <c r="P361" i="2"/>
  <c r="BI359" i="2"/>
  <c r="BH359" i="2"/>
  <c r="BG359" i="2"/>
  <c r="BF359" i="2"/>
  <c r="T359" i="2"/>
  <c r="R359" i="2"/>
  <c r="P359" i="2"/>
  <c r="BI356" i="2"/>
  <c r="BH356" i="2"/>
  <c r="BG356" i="2"/>
  <c r="BF356" i="2"/>
  <c r="T356" i="2"/>
  <c r="R356" i="2"/>
  <c r="P356" i="2"/>
  <c r="BI353" i="2"/>
  <c r="BH353" i="2"/>
  <c r="BG353" i="2"/>
  <c r="BF353" i="2"/>
  <c r="T353" i="2"/>
  <c r="R353" i="2"/>
  <c r="P353" i="2"/>
  <c r="BI349" i="2"/>
  <c r="BH349" i="2"/>
  <c r="BG349" i="2"/>
  <c r="BF349" i="2"/>
  <c r="T349" i="2"/>
  <c r="R349" i="2"/>
  <c r="P349" i="2"/>
  <c r="BI345" i="2"/>
  <c r="BH345" i="2"/>
  <c r="BG345" i="2"/>
  <c r="BF345" i="2"/>
  <c r="T345" i="2"/>
  <c r="R345" i="2"/>
  <c r="P345" i="2"/>
  <c r="BI341" i="2"/>
  <c r="BH341" i="2"/>
  <c r="BG341" i="2"/>
  <c r="BF341" i="2"/>
  <c r="T341" i="2"/>
  <c r="R341" i="2"/>
  <c r="P341" i="2"/>
  <c r="BI337" i="2"/>
  <c r="BH337" i="2"/>
  <c r="BG337" i="2"/>
  <c r="BF337" i="2"/>
  <c r="T337" i="2"/>
  <c r="R337" i="2"/>
  <c r="P337" i="2"/>
  <c r="BI333" i="2"/>
  <c r="BH333" i="2"/>
  <c r="BG333" i="2"/>
  <c r="BF333" i="2"/>
  <c r="T333" i="2"/>
  <c r="R333" i="2"/>
  <c r="P333" i="2"/>
  <c r="BI329" i="2"/>
  <c r="BH329" i="2"/>
  <c r="BG329" i="2"/>
  <c r="BF329" i="2"/>
  <c r="T329" i="2"/>
  <c r="R329" i="2"/>
  <c r="P329" i="2"/>
  <c r="BI325" i="2"/>
  <c r="BH325" i="2"/>
  <c r="BG325" i="2"/>
  <c r="BF325" i="2"/>
  <c r="T325" i="2"/>
  <c r="R325" i="2"/>
  <c r="P325" i="2"/>
  <c r="BI321" i="2"/>
  <c r="BH321" i="2"/>
  <c r="BG321" i="2"/>
  <c r="BF321" i="2"/>
  <c r="T321" i="2"/>
  <c r="R321" i="2"/>
  <c r="P321" i="2"/>
  <c r="BI318" i="2"/>
  <c r="BH318" i="2"/>
  <c r="BG318" i="2"/>
  <c r="BF318" i="2"/>
  <c r="T318" i="2"/>
  <c r="R318" i="2"/>
  <c r="P318" i="2"/>
  <c r="BI315" i="2"/>
  <c r="BH315" i="2"/>
  <c r="BG315" i="2"/>
  <c r="BF315" i="2"/>
  <c r="T315" i="2"/>
  <c r="R315" i="2"/>
  <c r="P315" i="2"/>
  <c r="BI311" i="2"/>
  <c r="BH311" i="2"/>
  <c r="BG311" i="2"/>
  <c r="BF311" i="2"/>
  <c r="T311" i="2"/>
  <c r="R311" i="2"/>
  <c r="P311" i="2"/>
  <c r="BI308" i="2"/>
  <c r="BH308" i="2"/>
  <c r="BG308" i="2"/>
  <c r="BF308" i="2"/>
  <c r="T308" i="2"/>
  <c r="R308" i="2"/>
  <c r="P308" i="2"/>
  <c r="BI304" i="2"/>
  <c r="BH304" i="2"/>
  <c r="BG304" i="2"/>
  <c r="BF304" i="2"/>
  <c r="T304" i="2"/>
  <c r="R304" i="2"/>
  <c r="P304" i="2"/>
  <c r="BI301" i="2"/>
  <c r="BH301" i="2"/>
  <c r="BG301" i="2"/>
  <c r="BF301" i="2"/>
  <c r="T301" i="2"/>
  <c r="R301" i="2"/>
  <c r="P301" i="2"/>
  <c r="BI298" i="2"/>
  <c r="BH298" i="2"/>
  <c r="BG298" i="2"/>
  <c r="BF298" i="2"/>
  <c r="T298" i="2"/>
  <c r="R298" i="2"/>
  <c r="P298" i="2"/>
  <c r="BI294" i="2"/>
  <c r="BH294" i="2"/>
  <c r="BG294" i="2"/>
  <c r="BF294" i="2"/>
  <c r="T294" i="2"/>
  <c r="R294" i="2"/>
  <c r="P294" i="2"/>
  <c r="BI290" i="2"/>
  <c r="BH290" i="2"/>
  <c r="BG290" i="2"/>
  <c r="BF290" i="2"/>
  <c r="T290" i="2"/>
  <c r="R290" i="2"/>
  <c r="P290" i="2"/>
  <c r="BI287" i="2"/>
  <c r="BH287" i="2"/>
  <c r="BG287" i="2"/>
  <c r="BF287" i="2"/>
  <c r="T287" i="2"/>
  <c r="R287" i="2"/>
  <c r="P287" i="2"/>
  <c r="BI284" i="2"/>
  <c r="BH284" i="2"/>
  <c r="BG284" i="2"/>
  <c r="BF284" i="2"/>
  <c r="T284" i="2"/>
  <c r="R284" i="2"/>
  <c r="P284" i="2"/>
  <c r="BI280" i="2"/>
  <c r="BH280" i="2"/>
  <c r="BG280" i="2"/>
  <c r="BF280" i="2"/>
  <c r="T280" i="2"/>
  <c r="R280" i="2"/>
  <c r="P280" i="2"/>
  <c r="BI276" i="2"/>
  <c r="BH276" i="2"/>
  <c r="BG276" i="2"/>
  <c r="BF276" i="2"/>
  <c r="T276" i="2"/>
  <c r="R276" i="2"/>
  <c r="P276" i="2"/>
  <c r="BI273" i="2"/>
  <c r="BH273" i="2"/>
  <c r="BG273" i="2"/>
  <c r="BF273" i="2"/>
  <c r="T273" i="2"/>
  <c r="R273" i="2"/>
  <c r="P273" i="2"/>
  <c r="BI270" i="2"/>
  <c r="BH270" i="2"/>
  <c r="BG270" i="2"/>
  <c r="BF270" i="2"/>
  <c r="T270" i="2"/>
  <c r="R270" i="2"/>
  <c r="P270" i="2"/>
  <c r="BI266" i="2"/>
  <c r="BH266" i="2"/>
  <c r="BG266" i="2"/>
  <c r="BF266" i="2"/>
  <c r="T266" i="2"/>
  <c r="R266" i="2"/>
  <c r="P266" i="2"/>
  <c r="BI262" i="2"/>
  <c r="BH262" i="2"/>
  <c r="BG262" i="2"/>
  <c r="BF262" i="2"/>
  <c r="T262" i="2"/>
  <c r="R262" i="2"/>
  <c r="P262" i="2"/>
  <c r="BI258" i="2"/>
  <c r="BH258" i="2"/>
  <c r="BG258" i="2"/>
  <c r="BF258" i="2"/>
  <c r="T258" i="2"/>
  <c r="R258" i="2"/>
  <c r="P258" i="2"/>
  <c r="BI254" i="2"/>
  <c r="BH254" i="2"/>
  <c r="BG254" i="2"/>
  <c r="BF254" i="2"/>
  <c r="T254" i="2"/>
  <c r="R254" i="2"/>
  <c r="P254" i="2"/>
  <c r="BI250" i="2"/>
  <c r="BH250" i="2"/>
  <c r="BG250" i="2"/>
  <c r="BF250" i="2"/>
  <c r="T250" i="2"/>
  <c r="R250" i="2"/>
  <c r="P250" i="2"/>
  <c r="BI246" i="2"/>
  <c r="BH246" i="2"/>
  <c r="BG246" i="2"/>
  <c r="BF246" i="2"/>
  <c r="T246" i="2"/>
  <c r="R246" i="2"/>
  <c r="P246" i="2"/>
  <c r="BI242" i="2"/>
  <c r="BH242" i="2"/>
  <c r="BG242" i="2"/>
  <c r="BF242" i="2"/>
  <c r="T242" i="2"/>
  <c r="R242" i="2"/>
  <c r="P242" i="2"/>
  <c r="BI238" i="2"/>
  <c r="BH238" i="2"/>
  <c r="BG238" i="2"/>
  <c r="BF238" i="2"/>
  <c r="T238" i="2"/>
  <c r="R238" i="2"/>
  <c r="P238" i="2"/>
  <c r="BI235" i="2"/>
  <c r="BH235" i="2"/>
  <c r="BG235" i="2"/>
  <c r="BF235" i="2"/>
  <c r="T235" i="2"/>
  <c r="R235" i="2"/>
  <c r="P235" i="2"/>
  <c r="BI232" i="2"/>
  <c r="BH232" i="2"/>
  <c r="BG232" i="2"/>
  <c r="BF232" i="2"/>
  <c r="T232" i="2"/>
  <c r="R232" i="2"/>
  <c r="P232" i="2"/>
  <c r="BI229" i="2"/>
  <c r="BH229" i="2"/>
  <c r="BG229" i="2"/>
  <c r="BF229" i="2"/>
  <c r="T229" i="2"/>
  <c r="R229" i="2"/>
  <c r="P229" i="2"/>
  <c r="BI226" i="2"/>
  <c r="BH226" i="2"/>
  <c r="BG226" i="2"/>
  <c r="BF226" i="2"/>
  <c r="T226" i="2"/>
  <c r="R226" i="2"/>
  <c r="P226" i="2"/>
  <c r="BI223" i="2"/>
  <c r="BH223" i="2"/>
  <c r="BG223" i="2"/>
  <c r="BF223" i="2"/>
  <c r="T223" i="2"/>
  <c r="R223" i="2"/>
  <c r="P223" i="2"/>
  <c r="BI220" i="2"/>
  <c r="BH220" i="2"/>
  <c r="BG220" i="2"/>
  <c r="BF220" i="2"/>
  <c r="T220" i="2"/>
  <c r="R220" i="2"/>
  <c r="P220" i="2"/>
  <c r="BI217" i="2"/>
  <c r="BH217" i="2"/>
  <c r="BG217" i="2"/>
  <c r="BF217" i="2"/>
  <c r="T217" i="2"/>
  <c r="R217" i="2"/>
  <c r="P217" i="2"/>
  <c r="BI214" i="2"/>
  <c r="BH214" i="2"/>
  <c r="BG214" i="2"/>
  <c r="BF214" i="2"/>
  <c r="T214" i="2"/>
  <c r="R214" i="2"/>
  <c r="P214" i="2"/>
  <c r="BI211" i="2"/>
  <c r="BH211" i="2"/>
  <c r="BG211" i="2"/>
  <c r="BF211" i="2"/>
  <c r="T211" i="2"/>
  <c r="R211" i="2"/>
  <c r="P211" i="2"/>
  <c r="BI208" i="2"/>
  <c r="BH208" i="2"/>
  <c r="BG208" i="2"/>
  <c r="BF208" i="2"/>
  <c r="T208" i="2"/>
  <c r="R208" i="2"/>
  <c r="P208" i="2"/>
  <c r="BI205" i="2"/>
  <c r="BH205" i="2"/>
  <c r="BG205" i="2"/>
  <c r="BF205" i="2"/>
  <c r="T205" i="2"/>
  <c r="R205" i="2"/>
  <c r="P205" i="2"/>
  <c r="BI202" i="2"/>
  <c r="BH202" i="2"/>
  <c r="BG202" i="2"/>
  <c r="BF202" i="2"/>
  <c r="T202" i="2"/>
  <c r="R202" i="2"/>
  <c r="P202" i="2"/>
  <c r="BI199" i="2"/>
  <c r="BH199" i="2"/>
  <c r="BG199" i="2"/>
  <c r="BF199" i="2"/>
  <c r="T199" i="2"/>
  <c r="R199" i="2"/>
  <c r="P199" i="2"/>
  <c r="BI196" i="2"/>
  <c r="BH196" i="2"/>
  <c r="BG196" i="2"/>
  <c r="BF196" i="2"/>
  <c r="T196" i="2"/>
  <c r="R196" i="2"/>
  <c r="P196" i="2"/>
  <c r="BI193" i="2"/>
  <c r="BH193" i="2"/>
  <c r="BG193" i="2"/>
  <c r="BF193" i="2"/>
  <c r="T193" i="2"/>
  <c r="R193" i="2"/>
  <c r="P193" i="2"/>
  <c r="BI190" i="2"/>
  <c r="BH190" i="2"/>
  <c r="BG190" i="2"/>
  <c r="BF190" i="2"/>
  <c r="T190" i="2"/>
  <c r="R190" i="2"/>
  <c r="P190" i="2"/>
  <c r="BI187" i="2"/>
  <c r="BH187" i="2"/>
  <c r="BG187" i="2"/>
  <c r="BF187" i="2"/>
  <c r="T187" i="2"/>
  <c r="R187" i="2"/>
  <c r="P187" i="2"/>
  <c r="BI184" i="2"/>
  <c r="BH184" i="2"/>
  <c r="BG184" i="2"/>
  <c r="BF184" i="2"/>
  <c r="T184" i="2"/>
  <c r="R184" i="2"/>
  <c r="P184" i="2"/>
  <c r="BI181" i="2"/>
  <c r="BH181" i="2"/>
  <c r="BG181" i="2"/>
  <c r="BF181" i="2"/>
  <c r="T181" i="2"/>
  <c r="R181" i="2"/>
  <c r="P181" i="2"/>
  <c r="BI178" i="2"/>
  <c r="BH178" i="2"/>
  <c r="BG178" i="2"/>
  <c r="BF178" i="2"/>
  <c r="T178" i="2"/>
  <c r="R178" i="2"/>
  <c r="P178" i="2"/>
  <c r="BI175" i="2"/>
  <c r="BH175" i="2"/>
  <c r="BG175" i="2"/>
  <c r="BF175" i="2"/>
  <c r="T175" i="2"/>
  <c r="R175" i="2"/>
  <c r="P175" i="2"/>
  <c r="BI172" i="2"/>
  <c r="BH172" i="2"/>
  <c r="BG172" i="2"/>
  <c r="BF172" i="2"/>
  <c r="T172" i="2"/>
  <c r="R172" i="2"/>
  <c r="P172" i="2"/>
  <c r="BI168" i="2"/>
  <c r="BH168" i="2"/>
  <c r="BG168" i="2"/>
  <c r="BF168" i="2"/>
  <c r="T168" i="2"/>
  <c r="R168" i="2"/>
  <c r="P168" i="2"/>
  <c r="BI165" i="2"/>
  <c r="BH165" i="2"/>
  <c r="BG165" i="2"/>
  <c r="BF165" i="2"/>
  <c r="T165" i="2"/>
  <c r="R165" i="2"/>
  <c r="P165" i="2"/>
  <c r="BI162" i="2"/>
  <c r="BH162" i="2"/>
  <c r="BG162" i="2"/>
  <c r="BF162" i="2"/>
  <c r="T162" i="2"/>
  <c r="R162" i="2"/>
  <c r="P162" i="2"/>
  <c r="BI159" i="2"/>
  <c r="BH159" i="2"/>
  <c r="BG159" i="2"/>
  <c r="BF159" i="2"/>
  <c r="T159" i="2"/>
  <c r="R159" i="2"/>
  <c r="P159" i="2"/>
  <c r="BI156" i="2"/>
  <c r="BH156" i="2"/>
  <c r="BG156" i="2"/>
  <c r="BF156" i="2"/>
  <c r="T156" i="2"/>
  <c r="R156" i="2"/>
  <c r="P156" i="2"/>
  <c r="BI153" i="2"/>
  <c r="BH153" i="2"/>
  <c r="BG153" i="2"/>
  <c r="BF153" i="2"/>
  <c r="T153" i="2"/>
  <c r="R153" i="2"/>
  <c r="P153" i="2"/>
  <c r="BI150" i="2"/>
  <c r="BH150" i="2"/>
  <c r="BG150" i="2"/>
  <c r="BF150" i="2"/>
  <c r="T150" i="2"/>
  <c r="R150" i="2"/>
  <c r="P150" i="2"/>
  <c r="F141" i="2"/>
  <c r="E139" i="2"/>
  <c r="F89" i="2"/>
  <c r="E87" i="2"/>
  <c r="J24" i="2"/>
  <c r="E24" i="2"/>
  <c r="J92" i="2" s="1"/>
  <c r="J23" i="2"/>
  <c r="J21" i="2"/>
  <c r="E21" i="2"/>
  <c r="J91" i="2" s="1"/>
  <c r="J20" i="2"/>
  <c r="J18" i="2"/>
  <c r="E18" i="2"/>
  <c r="F144" i="2" s="1"/>
  <c r="J17" i="2"/>
  <c r="J15" i="2"/>
  <c r="E15" i="2"/>
  <c r="F143" i="2" s="1"/>
  <c r="J14" i="2"/>
  <c r="J12" i="2"/>
  <c r="J141" i="2" s="1"/>
  <c r="E7" i="2"/>
  <c r="E85" i="2"/>
  <c r="L90" i="1"/>
  <c r="AM90" i="1"/>
  <c r="AM89" i="1"/>
  <c r="L89" i="1"/>
  <c r="AM87" i="1"/>
  <c r="L87" i="1"/>
  <c r="L85" i="1"/>
  <c r="L84" i="1"/>
  <c r="J143" i="4"/>
  <c r="BK125" i="4"/>
  <c r="BK2849" i="2"/>
  <c r="J2849" i="2"/>
  <c r="BK2846" i="2"/>
  <c r="J2846" i="2"/>
  <c r="BK2842" i="2"/>
  <c r="J2842" i="2"/>
  <c r="BK2838" i="2"/>
  <c r="J2838" i="2"/>
  <c r="BK2834" i="2"/>
  <c r="J2834" i="2"/>
  <c r="BK2831" i="2"/>
  <c r="J2831" i="2"/>
  <c r="BK2825" i="2"/>
  <c r="J2825" i="2"/>
  <c r="BK2821" i="2"/>
  <c r="J2821" i="2"/>
  <c r="BK2818" i="2"/>
  <c r="J2818" i="2"/>
  <c r="BK2816" i="2"/>
  <c r="J2816" i="2"/>
  <c r="BK2813" i="2"/>
  <c r="J2813" i="2"/>
  <c r="BK2810" i="2"/>
  <c r="J2810" i="2"/>
  <c r="BK2806" i="2"/>
  <c r="J2806" i="2"/>
  <c r="BK2804" i="2"/>
  <c r="J2804" i="2"/>
  <c r="BK2802" i="2"/>
  <c r="BK2799" i="2"/>
  <c r="J2799" i="2"/>
  <c r="BK2796" i="2"/>
  <c r="J2796" i="2"/>
  <c r="J2793" i="2"/>
  <c r="BK2788" i="2"/>
  <c r="BK2784" i="2"/>
  <c r="J2780" i="2"/>
  <c r="J2773" i="2"/>
  <c r="BK2770" i="2"/>
  <c r="J2763" i="2"/>
  <c r="BK2759" i="2"/>
  <c r="BK2757" i="2"/>
  <c r="BK2751" i="2"/>
  <c r="BK2744" i="2"/>
  <c r="BK2731" i="2"/>
  <c r="J2722" i="2"/>
  <c r="J2711" i="2"/>
  <c r="J2709" i="2"/>
  <c r="J2707" i="2"/>
  <c r="BK2703" i="2"/>
  <c r="J2701" i="2"/>
  <c r="J2698" i="2"/>
  <c r="J2694" i="2"/>
  <c r="J2692" i="2"/>
  <c r="BK2689" i="2"/>
  <c r="BK2685" i="2"/>
  <c r="BK2678" i="2"/>
  <c r="BK2675" i="2"/>
  <c r="BK2672" i="2"/>
  <c r="BK2669" i="2"/>
  <c r="J2666" i="2"/>
  <c r="BK2659" i="2"/>
  <c r="J2659" i="2"/>
  <c r="BK2657" i="2"/>
  <c r="J2654" i="2"/>
  <c r="J2651" i="2"/>
  <c r="J2648" i="2"/>
  <c r="BK2646" i="2"/>
  <c r="BK2637" i="2"/>
  <c r="BK2635" i="2"/>
  <c r="J2625" i="2"/>
  <c r="J2614" i="2"/>
  <c r="BK2607" i="2"/>
  <c r="BK2603" i="2"/>
  <c r="BK2572" i="2"/>
  <c r="BK2566" i="2"/>
  <c r="BK2557" i="2"/>
  <c r="BK2551" i="2"/>
  <c r="BK2549" i="2"/>
  <c r="J2547" i="2"/>
  <c r="J2545" i="2"/>
  <c r="J2539" i="2"/>
  <c r="J2536" i="2"/>
  <c r="J2534" i="2"/>
  <c r="BK2527" i="2"/>
  <c r="J2520" i="2"/>
  <c r="J2513" i="2"/>
  <c r="BK2510" i="2"/>
  <c r="BK2505" i="2"/>
  <c r="BK2495" i="2"/>
  <c r="J2491" i="2"/>
  <c r="BK2470" i="2"/>
  <c r="J2466" i="2"/>
  <c r="J2462" i="2"/>
  <c r="BK2459" i="2"/>
  <c r="BK2456" i="2"/>
  <c r="BK2453" i="2"/>
  <c r="BK2450" i="2"/>
  <c r="BK2443" i="2"/>
  <c r="J2439" i="2"/>
  <c r="J2431" i="2"/>
  <c r="BK2428" i="2"/>
  <c r="J2423" i="2"/>
  <c r="J2420" i="2"/>
  <c r="J2416" i="2"/>
  <c r="BK2412" i="2"/>
  <c r="BK2408" i="2"/>
  <c r="BK2396" i="2"/>
  <c r="J2388" i="2"/>
  <c r="BK2384" i="2"/>
  <c r="J2381" i="2"/>
  <c r="BK2370" i="2"/>
  <c r="BK2367" i="2"/>
  <c r="BK2365" i="2"/>
  <c r="J2356" i="2"/>
  <c r="J2353" i="2"/>
  <c r="BK2350" i="2"/>
  <c r="J2340" i="2"/>
  <c r="J2337" i="2"/>
  <c r="J2333" i="2"/>
  <c r="BK2329" i="2"/>
  <c r="BK2326" i="2"/>
  <c r="J2323" i="2"/>
  <c r="BK2315" i="2"/>
  <c r="BK2311" i="2"/>
  <c r="J2293" i="2"/>
  <c r="J2290" i="2"/>
  <c r="BK2287" i="2"/>
  <c r="J2284" i="2"/>
  <c r="BK2280" i="2"/>
  <c r="J2274" i="2"/>
  <c r="J2271" i="2"/>
  <c r="J2268" i="2"/>
  <c r="J2265" i="2"/>
  <c r="J2262" i="2"/>
  <c r="J2255" i="2"/>
  <c r="BK2248" i="2"/>
  <c r="J2245" i="2"/>
  <c r="J2237" i="2"/>
  <c r="BK2230" i="2"/>
  <c r="J2224" i="2"/>
  <c r="BK2212" i="2"/>
  <c r="J2197" i="2"/>
  <c r="BK2194" i="2"/>
  <c r="J2191" i="2"/>
  <c r="BK2188" i="2"/>
  <c r="BK2185" i="2"/>
  <c r="BK2178" i="2"/>
  <c r="BK2175" i="2"/>
  <c r="BK2172" i="2"/>
  <c r="J2166" i="2"/>
  <c r="BK2159" i="2"/>
  <c r="BK2156" i="2"/>
  <c r="J2153" i="2"/>
  <c r="BK2150" i="2"/>
  <c r="BK2143" i="2"/>
  <c r="J2131" i="2"/>
  <c r="J2127" i="2"/>
  <c r="J2115" i="2"/>
  <c r="BK2107" i="2"/>
  <c r="BK2103" i="2"/>
  <c r="J2096" i="2"/>
  <c r="BK2088" i="2"/>
  <c r="J2078" i="2"/>
  <c r="J2069" i="2"/>
  <c r="J2060" i="2"/>
  <c r="J2050" i="2"/>
  <c r="J2025" i="2"/>
  <c r="J2022" i="2"/>
  <c r="J2018" i="2"/>
  <c r="J2015" i="2"/>
  <c r="BK2012" i="2"/>
  <c r="BK2001" i="2"/>
  <c r="BK1989" i="2"/>
  <c r="BK1985" i="2"/>
  <c r="J1982" i="2"/>
  <c r="J1979" i="2"/>
  <c r="J1976" i="2"/>
  <c r="BK1973" i="2"/>
  <c r="BK1970" i="2"/>
  <c r="J1966" i="2"/>
  <c r="J1955" i="2"/>
  <c r="BK1953" i="2"/>
  <c r="BK1951" i="2"/>
  <c r="BK1948" i="2"/>
  <c r="BK1942" i="2"/>
  <c r="BK1940" i="2"/>
  <c r="BK1914" i="2"/>
  <c r="J1911" i="2"/>
  <c r="J1904" i="2"/>
  <c r="BK1898" i="2"/>
  <c r="J1895" i="2"/>
  <c r="J1891" i="2"/>
  <c r="J1888" i="2"/>
  <c r="J1885" i="2"/>
  <c r="BK1876" i="2"/>
  <c r="J1870" i="2"/>
  <c r="BK1863" i="2"/>
  <c r="J1857" i="2"/>
  <c r="BK1854" i="2"/>
  <c r="J1851" i="2"/>
  <c r="BK1848" i="2"/>
  <c r="J1845" i="2"/>
  <c r="J1841" i="2"/>
  <c r="J1838" i="2"/>
  <c r="BK1834" i="2"/>
  <c r="J1825" i="2"/>
  <c r="BK1822" i="2"/>
  <c r="J1815" i="2"/>
  <c r="BK1812" i="2"/>
  <c r="BK1803" i="2"/>
  <c r="BK1795" i="2"/>
  <c r="BK1792" i="2"/>
  <c r="J1789" i="2"/>
  <c r="BK1786" i="2"/>
  <c r="J1780" i="2"/>
  <c r="J1777" i="2"/>
  <c r="BK1774" i="2"/>
  <c r="BK1770" i="2"/>
  <c r="BK1767" i="2"/>
  <c r="J1764" i="2"/>
  <c r="J1761" i="2"/>
  <c r="J1758" i="2"/>
  <c r="J1755" i="2"/>
  <c r="J1752" i="2"/>
  <c r="BK1749" i="2"/>
  <c r="J1745" i="2"/>
  <c r="J1738" i="2"/>
  <c r="J1735" i="2"/>
  <c r="J1731" i="2"/>
  <c r="BK1729" i="2"/>
  <c r="BK1721" i="2"/>
  <c r="BK1718" i="2"/>
  <c r="BK1715" i="2"/>
  <c r="BK1709" i="2"/>
  <c r="BK1706" i="2"/>
  <c r="J1703" i="2"/>
  <c r="J1700" i="2"/>
  <c r="J1697" i="2"/>
  <c r="J1694" i="2"/>
  <c r="J1691" i="2"/>
  <c r="BK1687" i="2"/>
  <c r="BK1679" i="2"/>
  <c r="BK1671" i="2"/>
  <c r="J1667" i="2"/>
  <c r="J1663" i="2"/>
  <c r="J1659" i="2"/>
  <c r="BK1655" i="2"/>
  <c r="J1651" i="2"/>
  <c r="BK1649" i="2"/>
  <c r="J1647" i="2"/>
  <c r="BK1645" i="2"/>
  <c r="BK1643" i="2"/>
  <c r="J1641" i="2"/>
  <c r="J1638" i="2"/>
  <c r="J1635" i="2"/>
  <c r="BK1631" i="2"/>
  <c r="J1628" i="2"/>
  <c r="J1625" i="2"/>
  <c r="BK1622" i="2"/>
  <c r="BK1618" i="2"/>
  <c r="J1615" i="2"/>
  <c r="BK1612" i="2"/>
  <c r="BK1610" i="2"/>
  <c r="J1607" i="2"/>
  <c r="BK1604" i="2"/>
  <c r="BK1601" i="2"/>
  <c r="BK1599" i="2"/>
  <c r="BK1597" i="2"/>
  <c r="J1594" i="2"/>
  <c r="BK1590" i="2"/>
  <c r="J1586" i="2"/>
  <c r="BK1579" i="2"/>
  <c r="BK1576" i="2"/>
  <c r="J1573" i="2"/>
  <c r="J1570" i="2"/>
  <c r="J1567" i="2"/>
  <c r="BK1565" i="2"/>
  <c r="BK1563" i="2"/>
  <c r="BK1561" i="2"/>
  <c r="BK1556" i="2"/>
  <c r="BK1553" i="2"/>
  <c r="J1550" i="2"/>
  <c r="BK1538" i="2"/>
  <c r="J1535" i="2"/>
  <c r="J1530" i="2"/>
  <c r="J1527" i="2"/>
  <c r="BK1518" i="2"/>
  <c r="J1496" i="2"/>
  <c r="BK1493" i="2"/>
  <c r="BK1489" i="2"/>
  <c r="BK1484" i="2"/>
  <c r="BK1456" i="2"/>
  <c r="BK1450" i="2"/>
  <c r="BK1447" i="2"/>
  <c r="J1441" i="2"/>
  <c r="BK1437" i="2"/>
  <c r="BK1433" i="2"/>
  <c r="BK1423" i="2"/>
  <c r="BK1419" i="2"/>
  <c r="BK1413" i="2"/>
  <c r="BK1410" i="2"/>
  <c r="BK1399" i="2"/>
  <c r="J1397" i="2"/>
  <c r="J1387" i="2"/>
  <c r="BK1382" i="2"/>
  <c r="BK1377" i="2"/>
  <c r="BK1371" i="2"/>
  <c r="J1368" i="2"/>
  <c r="J1365" i="2"/>
  <c r="J1354" i="2"/>
  <c r="BK1345" i="2"/>
  <c r="BK1342" i="2"/>
  <c r="BK1339" i="2"/>
  <c r="J1335" i="2"/>
  <c r="J1330" i="2"/>
  <c r="BK1328" i="2"/>
  <c r="BK1326" i="2"/>
  <c r="BK1324" i="2"/>
  <c r="J1322" i="2"/>
  <c r="J1317" i="2"/>
  <c r="J1313" i="2"/>
  <c r="BK1309" i="2"/>
  <c r="J1305" i="2"/>
  <c r="J1300" i="2"/>
  <c r="J1297" i="2"/>
  <c r="BK1289" i="2"/>
  <c r="J1281" i="2"/>
  <c r="J1277" i="2"/>
  <c r="J1275" i="2"/>
  <c r="J1273" i="2"/>
  <c r="BK1267" i="2"/>
  <c r="J1265" i="2"/>
  <c r="J1263" i="2"/>
  <c r="J1260" i="2"/>
  <c r="J1254" i="2"/>
  <c r="J1251" i="2"/>
  <c r="BK1237" i="2"/>
  <c r="BK1233" i="2"/>
  <c r="J1227" i="2"/>
  <c r="BK1223" i="2"/>
  <c r="BK1219" i="2"/>
  <c r="J1211" i="2"/>
  <c r="J1195" i="2"/>
  <c r="J1192" i="2"/>
  <c r="J1189" i="2"/>
  <c r="J1177" i="2"/>
  <c r="J1175" i="2"/>
  <c r="J1171" i="2"/>
  <c r="BK1167" i="2"/>
  <c r="BK1163" i="2"/>
  <c r="BK1155" i="2"/>
  <c r="BK1148" i="2"/>
  <c r="J1144" i="2"/>
  <c r="BK1141" i="2"/>
  <c r="BK1137" i="2"/>
  <c r="J1133" i="2"/>
  <c r="J1122" i="2"/>
  <c r="BK1118" i="2"/>
  <c r="J1108" i="2"/>
  <c r="J1102" i="2"/>
  <c r="BK1099" i="2"/>
  <c r="J1095" i="2"/>
  <c r="J1079" i="2"/>
  <c r="J1076" i="2"/>
  <c r="BK1061" i="2"/>
  <c r="J1058" i="2"/>
  <c r="J1054" i="2"/>
  <c r="J1050" i="2"/>
  <c r="J1044" i="2"/>
  <c r="J1041" i="2"/>
  <c r="BK1038" i="2"/>
  <c r="BK1034" i="2"/>
  <c r="J1026" i="2"/>
  <c r="J1015" i="2"/>
  <c r="J1012" i="2"/>
  <c r="J1009" i="2"/>
  <c r="J1002" i="2"/>
  <c r="BK995" i="2"/>
  <c r="BK990" i="2"/>
  <c r="J981" i="2"/>
  <c r="BK966" i="2"/>
  <c r="J964" i="2"/>
  <c r="J952" i="2"/>
  <c r="J949" i="2"/>
  <c r="BK946" i="2"/>
  <c r="BK937" i="2"/>
  <c r="BK934" i="2"/>
  <c r="BK930" i="2"/>
  <c r="BK921" i="2"/>
  <c r="J919" i="2"/>
  <c r="J916" i="2"/>
  <c r="BK913" i="2"/>
  <c r="J910" i="2"/>
  <c r="J901" i="2"/>
  <c r="J889" i="2"/>
  <c r="J882" i="2"/>
  <c r="BK879" i="2"/>
  <c r="J877" i="2"/>
  <c r="BK870" i="2"/>
  <c r="BK867" i="2"/>
  <c r="J864" i="2"/>
  <c r="BK861" i="2"/>
  <c r="J855" i="2"/>
  <c r="BK847" i="2"/>
  <c r="J841" i="2"/>
  <c r="BK837" i="2"/>
  <c r="BK833" i="2"/>
  <c r="BK830" i="2"/>
  <c r="J821" i="2"/>
  <c r="BK810" i="2"/>
  <c r="J807" i="2"/>
  <c r="J805" i="2"/>
  <c r="J803" i="2"/>
  <c r="BK796" i="2"/>
  <c r="BK792" i="2"/>
  <c r="J786" i="2"/>
  <c r="J783" i="2"/>
  <c r="BK775" i="2"/>
  <c r="J772" i="2"/>
  <c r="J760" i="2"/>
  <c r="J753" i="2"/>
  <c r="BK750" i="2"/>
  <c r="BK747" i="2"/>
  <c r="J743" i="2"/>
  <c r="J729" i="2"/>
  <c r="BK722" i="2"/>
  <c r="BK712" i="2"/>
  <c r="BK708" i="2"/>
  <c r="BK704" i="2"/>
  <c r="J692" i="2"/>
  <c r="J689" i="2"/>
  <c r="BK687" i="2"/>
  <c r="BK683" i="2"/>
  <c r="J679" i="2"/>
  <c r="BK676" i="2"/>
  <c r="BK672" i="2"/>
  <c r="BK669" i="2"/>
  <c r="BK662" i="2"/>
  <c r="BK653" i="2"/>
  <c r="BK649" i="2"/>
  <c r="J637" i="2"/>
  <c r="J635" i="2"/>
  <c r="BK631" i="2"/>
  <c r="J618" i="2"/>
  <c r="J607" i="2"/>
  <c r="BK600" i="2"/>
  <c r="J592" i="2"/>
  <c r="J586" i="2"/>
  <c r="J583" i="2"/>
  <c r="J573" i="2"/>
  <c r="J570" i="2"/>
  <c r="BK567" i="2"/>
  <c r="J567" i="2"/>
  <c r="J564" i="2"/>
  <c r="J561" i="2"/>
  <c r="BK558" i="2"/>
  <c r="J555" i="2"/>
  <c r="J552" i="2"/>
  <c r="BK549" i="2"/>
  <c r="J546" i="2"/>
  <c r="BK543" i="2"/>
  <c r="J540" i="2"/>
  <c r="J537" i="2"/>
  <c r="J534" i="2"/>
  <c r="BK531" i="2"/>
  <c r="BK528" i="2"/>
  <c r="J525" i="2"/>
  <c r="J522" i="2"/>
  <c r="BK519" i="2"/>
  <c r="J516" i="2"/>
  <c r="J507" i="2"/>
  <c r="BK503" i="2"/>
  <c r="BK496" i="2"/>
  <c r="J493" i="2"/>
  <c r="J475" i="2"/>
  <c r="J472" i="2"/>
  <c r="BK463" i="2"/>
  <c r="J451" i="2"/>
  <c r="J441" i="2"/>
  <c r="BK438" i="2"/>
  <c r="J435" i="2"/>
  <c r="J432" i="2"/>
  <c r="J417" i="2"/>
  <c r="BK414" i="2"/>
  <c r="BK411" i="2"/>
  <c r="BK403" i="2"/>
  <c r="J401" i="2"/>
  <c r="J398" i="2"/>
  <c r="J382" i="2"/>
  <c r="BK380" i="2"/>
  <c r="BK377" i="2"/>
  <c r="BK374" i="2"/>
  <c r="BK371" i="2"/>
  <c r="BK345" i="2"/>
  <c r="J337" i="2"/>
  <c r="BK329" i="2"/>
  <c r="BK325" i="2"/>
  <c r="BK321" i="2"/>
  <c r="BK318" i="2"/>
  <c r="J315" i="2"/>
  <c r="J280" i="2"/>
  <c r="BK273" i="2"/>
  <c r="J270" i="2"/>
  <c r="J266" i="2"/>
  <c r="J262" i="2"/>
  <c r="J258" i="2"/>
  <c r="BK254" i="2"/>
  <c r="J250" i="2"/>
  <c r="BK246" i="2"/>
  <c r="BK242" i="2"/>
  <c r="J238" i="2"/>
  <c r="BK235" i="2"/>
  <c r="J226" i="2"/>
  <c r="J223" i="2"/>
  <c r="J220" i="2"/>
  <c r="BK217" i="2"/>
  <c r="J211" i="2"/>
  <c r="J199" i="2"/>
  <c r="BK196" i="2"/>
  <c r="BK193" i="2"/>
  <c r="BK190" i="2"/>
  <c r="J187" i="2"/>
  <c r="BK184" i="2"/>
  <c r="J178" i="2"/>
  <c r="BK168" i="2"/>
  <c r="BK162" i="2"/>
  <c r="BK159" i="2"/>
  <c r="J150" i="2"/>
  <c r="J147" i="4"/>
  <c r="BK260" i="3"/>
  <c r="J260" i="3"/>
  <c r="BK256" i="3"/>
  <c r="J256" i="3"/>
  <c r="BK252" i="3"/>
  <c r="J252" i="3"/>
  <c r="BK248" i="3"/>
  <c r="J248" i="3"/>
  <c r="BK244" i="3"/>
  <c r="J244" i="3"/>
  <c r="BK240" i="3"/>
  <c r="J240" i="3"/>
  <c r="BK238" i="3"/>
  <c r="J238" i="3"/>
  <c r="BK236" i="3"/>
  <c r="J236" i="3"/>
  <c r="BK231" i="3"/>
  <c r="J231" i="3"/>
  <c r="BK227" i="3"/>
  <c r="J227" i="3"/>
  <c r="BK225" i="3"/>
  <c r="J225" i="3"/>
  <c r="BK223" i="3"/>
  <c r="J223" i="3"/>
  <c r="BK221" i="3"/>
  <c r="J221" i="3"/>
  <c r="BK218" i="3"/>
  <c r="J218" i="3"/>
  <c r="BK215" i="3"/>
  <c r="J215" i="3"/>
  <c r="BK212" i="3"/>
  <c r="J212" i="3"/>
  <c r="BK210" i="3"/>
  <c r="J210" i="3"/>
  <c r="BK207" i="3"/>
  <c r="J207" i="3"/>
  <c r="BK204" i="3"/>
  <c r="J204" i="3"/>
  <c r="BK200" i="3"/>
  <c r="J200" i="3"/>
  <c r="BK196" i="3"/>
  <c r="J196" i="3"/>
  <c r="BK193" i="3"/>
  <c r="J193" i="3"/>
  <c r="BK190" i="3"/>
  <c r="J190" i="3"/>
  <c r="BK186" i="3"/>
  <c r="J186" i="3"/>
  <c r="BK182" i="3"/>
  <c r="J182" i="3"/>
  <c r="BK178" i="3"/>
  <c r="J178" i="3"/>
  <c r="BK174" i="3"/>
  <c r="J174" i="3"/>
  <c r="BK170" i="3"/>
  <c r="J170" i="3"/>
  <c r="BK166" i="3"/>
  <c r="J166" i="3"/>
  <c r="BK162" i="3"/>
  <c r="J162" i="3"/>
  <c r="BK158" i="3"/>
  <c r="J158" i="3"/>
  <c r="BK156" i="3"/>
  <c r="J156" i="3"/>
  <c r="BK154" i="3"/>
  <c r="J154" i="3"/>
  <c r="BK150" i="3"/>
  <c r="J150" i="3"/>
  <c r="BK146" i="3"/>
  <c r="J146" i="3"/>
  <c r="BK143" i="3"/>
  <c r="J143" i="3"/>
  <c r="BK140" i="3"/>
  <c r="J140" i="3"/>
  <c r="BK136" i="3"/>
  <c r="J136" i="3"/>
  <c r="BK133" i="3"/>
  <c r="J133" i="3"/>
  <c r="BK131" i="3"/>
  <c r="J131" i="3"/>
  <c r="BK128" i="3"/>
  <c r="J128" i="3"/>
  <c r="BK125" i="3"/>
  <c r="J125" i="3"/>
  <c r="BK122" i="3"/>
  <c r="J122" i="3"/>
  <c r="J2802" i="2"/>
  <c r="BK2793" i="2"/>
  <c r="J2788" i="2"/>
  <c r="J2784" i="2"/>
  <c r="BK2780" i="2"/>
  <c r="BK2777" i="2"/>
  <c r="J2777" i="2"/>
  <c r="BK2773" i="2"/>
  <c r="J2770" i="2"/>
  <c r="J2766" i="2"/>
  <c r="J2759" i="2"/>
  <c r="J2742" i="2"/>
  <c r="J2739" i="2"/>
  <c r="BK2734" i="2"/>
  <c r="J2731" i="2"/>
  <c r="J2728" i="2"/>
  <c r="BK2724" i="2"/>
  <c r="J2717" i="2"/>
  <c r="J2715" i="2"/>
  <c r="BK2709" i="2"/>
  <c r="BK2705" i="2"/>
  <c r="J2703" i="2"/>
  <c r="BK2698" i="2"/>
  <c r="J2696" i="2"/>
  <c r="J2675" i="2"/>
  <c r="J2672" i="2"/>
  <c r="J2663" i="2"/>
  <c r="J2657" i="2"/>
  <c r="J2644" i="2"/>
  <c r="BK2641" i="2"/>
  <c r="J2637" i="2"/>
  <c r="J2629" i="2"/>
  <c r="BK2627" i="2"/>
  <c r="BK2623" i="2"/>
  <c r="J2607" i="2"/>
  <c r="BK2593" i="2"/>
  <c r="J2593" i="2"/>
  <c r="BK2589" i="2"/>
  <c r="J2589" i="2"/>
  <c r="BK2586" i="2"/>
  <c r="J2586" i="2"/>
  <c r="BK2583" i="2"/>
  <c r="J2580" i="2"/>
  <c r="J2576" i="2"/>
  <c r="J2572" i="2"/>
  <c r="J2569" i="2"/>
  <c r="J2563" i="2"/>
  <c r="J2554" i="2"/>
  <c r="J2549" i="2"/>
  <c r="BK2547" i="2"/>
  <c r="J2543" i="2"/>
  <c r="BK2531" i="2"/>
  <c r="BK2529" i="2"/>
  <c r="J2527" i="2"/>
  <c r="BK2524" i="2"/>
  <c r="BK2520" i="2"/>
  <c r="BK2516" i="2"/>
  <c r="J2501" i="2"/>
  <c r="J2488" i="2"/>
  <c r="J2485" i="2"/>
  <c r="J2483" i="2"/>
  <c r="BK2481" i="2"/>
  <c r="BK2478" i="2"/>
  <c r="J2450" i="2"/>
  <c r="J2443" i="2"/>
  <c r="BK2439" i="2"/>
  <c r="J2404" i="2"/>
  <c r="J2400" i="2"/>
  <c r="J2392" i="2"/>
  <c r="BK2388" i="2"/>
  <c r="J2384" i="2"/>
  <c r="J2378" i="2"/>
  <c r="J2374" i="2"/>
  <c r="J2362" i="2"/>
  <c r="BK2344" i="2"/>
  <c r="BK2333" i="2"/>
  <c r="BK2319" i="2"/>
  <c r="J2315" i="2"/>
  <c r="J2311" i="2"/>
  <c r="J2308" i="2"/>
  <c r="BK2303" i="2"/>
  <c r="J2300" i="2"/>
  <c r="J2296" i="2"/>
  <c r="BK2284" i="2"/>
  <c r="J2280" i="2"/>
  <c r="BK2277" i="2"/>
  <c r="J2252" i="2"/>
  <c r="J2248" i="2"/>
  <c r="BK2245" i="2"/>
  <c r="BK2241" i="2"/>
  <c r="BK2239" i="2"/>
  <c r="J2233" i="2"/>
  <c r="J2230" i="2"/>
  <c r="BK2227" i="2"/>
  <c r="J2206" i="2"/>
  <c r="J2194" i="2"/>
  <c r="BK2140" i="2"/>
  <c r="J2137" i="2"/>
  <c r="BK2127" i="2"/>
  <c r="BK2124" i="2"/>
  <c r="BK2121" i="2"/>
  <c r="J2111" i="2"/>
  <c r="J2107" i="2"/>
  <c r="J2103" i="2"/>
  <c r="J2099" i="2"/>
  <c r="BK2096" i="2"/>
  <c r="BK2092" i="2"/>
  <c r="BK2084" i="2"/>
  <c r="BK2082" i="2"/>
  <c r="J2072" i="2"/>
  <c r="BK2063" i="2"/>
  <c r="J2053" i="2"/>
  <c r="BK2041" i="2"/>
  <c r="J2037" i="2"/>
  <c r="BK2018" i="2"/>
  <c r="BK2015" i="2"/>
  <c r="BK2009" i="2"/>
  <c r="BK1997" i="2"/>
  <c r="J1993" i="2"/>
  <c r="J1985" i="2"/>
  <c r="J1970" i="2"/>
  <c r="J1963" i="2"/>
  <c r="J1951" i="2"/>
  <c r="J1945" i="2"/>
  <c r="J1937" i="2"/>
  <c r="BK1934" i="2"/>
  <c r="J1931" i="2"/>
  <c r="J1927" i="2"/>
  <c r="BK1923" i="2"/>
  <c r="J1919" i="2"/>
  <c r="J1917" i="2"/>
  <c r="J1914" i="2"/>
  <c r="BK1911" i="2"/>
  <c r="BK1908" i="2"/>
  <c r="BK1900" i="2"/>
  <c r="BK1891" i="2"/>
  <c r="BK1885" i="2"/>
  <c r="J1882" i="2"/>
  <c r="J1873" i="2"/>
  <c r="BK1860" i="2"/>
  <c r="BK1845" i="2"/>
  <c r="BK1831" i="2"/>
  <c r="BK1828" i="2"/>
  <c r="BK1819" i="2"/>
  <c r="J1812" i="2"/>
  <c r="J1809" i="2"/>
  <c r="J1806" i="2"/>
  <c r="J1803" i="2"/>
  <c r="BK1799" i="2"/>
  <c r="J1792" i="2"/>
  <c r="BK1789" i="2"/>
  <c r="BK1782" i="2"/>
  <c r="BK1780" i="2"/>
  <c r="BK1761" i="2"/>
  <c r="BK1755" i="2"/>
  <c r="J1749" i="2"/>
  <c r="BK1741" i="2"/>
  <c r="BK1735" i="2"/>
  <c r="BK1731" i="2"/>
  <c r="J1729" i="2"/>
  <c r="J1725" i="2"/>
  <c r="J1721" i="2"/>
  <c r="J1715" i="2"/>
  <c r="BK1712" i="2"/>
  <c r="BK1703" i="2"/>
  <c r="BK1697" i="2"/>
  <c r="BK1694" i="2"/>
  <c r="J1683" i="2"/>
  <c r="J1679" i="2"/>
  <c r="BK1675" i="2"/>
  <c r="J1671" i="2"/>
  <c r="BK1667" i="2"/>
  <c r="BK1663" i="2"/>
  <c r="BK1651" i="2"/>
  <c r="BK1647" i="2"/>
  <c r="BK1635" i="2"/>
  <c r="BK1628" i="2"/>
  <c r="J1622" i="2"/>
  <c r="J1612" i="2"/>
  <c r="J1610" i="2"/>
  <c r="J1604" i="2"/>
  <c r="J1601" i="2"/>
  <c r="J1597" i="2"/>
  <c r="J1590" i="2"/>
  <c r="BK1582" i="2"/>
  <c r="J1576" i="2"/>
  <c r="BK1570" i="2"/>
  <c r="BK1567" i="2"/>
  <c r="J1561" i="2"/>
  <c r="J1559" i="2"/>
  <c r="J1556" i="2"/>
  <c r="BK1550" i="2"/>
  <c r="J1546" i="2"/>
  <c r="BK1525" i="2"/>
  <c r="BK1523" i="2"/>
  <c r="BK1520" i="2"/>
  <c r="J1515" i="2"/>
  <c r="BK1510" i="2"/>
  <c r="J1493" i="2"/>
  <c r="J1491" i="2"/>
  <c r="J1489" i="2"/>
  <c r="BK1487" i="2"/>
  <c r="J1484" i="2"/>
  <c r="J1482" i="2"/>
  <c r="BK1477" i="2"/>
  <c r="BK1471" i="2"/>
  <c r="BK1466" i="2"/>
  <c r="J1464" i="2"/>
  <c r="BK1462" i="2"/>
  <c r="J1447" i="2"/>
  <c r="BK1444" i="2"/>
  <c r="BK1441" i="2"/>
  <c r="J1429" i="2"/>
  <c r="BK1426" i="2"/>
  <c r="J1423" i="2"/>
  <c r="J1419" i="2"/>
  <c r="BK1416" i="2"/>
  <c r="J1413" i="2"/>
  <c r="J1407" i="2"/>
  <c r="BK1401" i="2"/>
  <c r="BK1395" i="2"/>
  <c r="BK1393" i="2"/>
  <c r="BK1374" i="2"/>
  <c r="J1371" i="2"/>
  <c r="BK1360" i="2"/>
  <c r="BK1351" i="2"/>
  <c r="BK1335" i="2"/>
  <c r="J1309" i="2"/>
  <c r="BK1297" i="2"/>
  <c r="BK1293" i="2"/>
  <c r="J1285" i="2"/>
  <c r="BK1281" i="2"/>
  <c r="BK1279" i="2"/>
  <c r="BK1277" i="2"/>
  <c r="J1271" i="2"/>
  <c r="J1269" i="2"/>
  <c r="J1267" i="2"/>
  <c r="BK1265" i="2"/>
  <c r="J1257" i="2"/>
  <c r="BK1254" i="2"/>
  <c r="BK1251" i="2"/>
  <c r="BK1245" i="2"/>
  <c r="J1243" i="2"/>
  <c r="J1241" i="2"/>
  <c r="BK1227" i="2"/>
  <c r="BK1215" i="2"/>
  <c r="BK1211" i="2"/>
  <c r="BK1207" i="2"/>
  <c r="BK1199" i="2"/>
  <c r="BK1192" i="2"/>
  <c r="J1180" i="2"/>
  <c r="BK1177" i="2"/>
  <c r="J1167" i="2"/>
  <c r="J1148" i="2"/>
  <c r="J1141" i="2"/>
  <c r="J1137" i="2"/>
  <c r="BK1133" i="2"/>
  <c r="BK1129" i="2"/>
  <c r="BK1125" i="2"/>
  <c r="BK1122" i="2"/>
  <c r="BK1114" i="2"/>
  <c r="J1111" i="2"/>
  <c r="BK1102" i="2"/>
  <c r="BK1095" i="2"/>
  <c r="BK1091" i="2"/>
  <c r="BK1088" i="2"/>
  <c r="BK1085" i="2"/>
  <c r="J1082" i="2"/>
  <c r="J1073" i="2"/>
  <c r="J1070" i="2"/>
  <c r="BK1067" i="2"/>
  <c r="J1064" i="2"/>
  <c r="BK1054" i="2"/>
  <c r="BK1050" i="2"/>
  <c r="J1047" i="2"/>
  <c r="BK1044" i="2"/>
  <c r="BK1041" i="2"/>
  <c r="J1038" i="2"/>
  <c r="J1031" i="2"/>
  <c r="BK1028" i="2"/>
  <c r="J1024" i="2"/>
  <c r="J1021" i="2"/>
  <c r="BK1019" i="2"/>
  <c r="BK1017" i="2"/>
  <c r="BK1005" i="2"/>
  <c r="J999" i="2"/>
  <c r="J995" i="2"/>
  <c r="J993" i="2"/>
  <c r="BK987" i="2"/>
  <c r="J984" i="2"/>
  <c r="BK977" i="2"/>
  <c r="J974" i="2"/>
  <c r="BK971" i="2"/>
  <c r="BK968" i="2"/>
  <c r="J966" i="2"/>
  <c r="BK964" i="2"/>
  <c r="J961" i="2"/>
  <c r="J958" i="2"/>
  <c r="BK955" i="2"/>
  <c r="BK952" i="2"/>
  <c r="BK943" i="2"/>
  <c r="J940" i="2"/>
  <c r="J937" i="2"/>
  <c r="J934" i="2"/>
  <c r="BK924" i="2"/>
  <c r="BK916" i="2"/>
  <c r="J913" i="2"/>
  <c r="J904" i="2"/>
  <c r="BK897" i="2"/>
  <c r="BK893" i="2"/>
  <c r="BK889" i="2"/>
  <c r="J885" i="2"/>
  <c r="J873" i="2"/>
  <c r="J870" i="2"/>
  <c r="BK864" i="2"/>
  <c r="J861" i="2"/>
  <c r="BK858" i="2"/>
  <c r="BK855" i="2"/>
  <c r="BK853" i="2"/>
  <c r="BK844" i="2"/>
  <c r="BK841" i="2"/>
  <c r="J813" i="2"/>
  <c r="BK807" i="2"/>
  <c r="BK783" i="2"/>
  <c r="BK779" i="2"/>
  <c r="J775" i="2"/>
  <c r="BK769" i="2"/>
  <c r="J766" i="2"/>
  <c r="BK763" i="2"/>
  <c r="J757" i="2"/>
  <c r="J747" i="2"/>
  <c r="J739" i="2"/>
  <c r="J736" i="2"/>
  <c r="BK732" i="2"/>
  <c r="J716" i="2"/>
  <c r="J708" i="2"/>
  <c r="BK701" i="2"/>
  <c r="J687" i="2"/>
  <c r="J681" i="2"/>
  <c r="J676" i="2"/>
  <c r="J672" i="2"/>
  <c r="BK665" i="2"/>
  <c r="BK656" i="2"/>
  <c r="J653" i="2"/>
  <c r="J649" i="2"/>
  <c r="BK640" i="2"/>
  <c r="J629" i="2"/>
  <c r="J622" i="2"/>
  <c r="BK618" i="2"/>
  <c r="BK615" i="2"/>
  <c r="BK613" i="2"/>
  <c r="J611" i="2"/>
  <c r="J609" i="2"/>
  <c r="BK596" i="2"/>
  <c r="BK592" i="2"/>
  <c r="J589" i="2"/>
  <c r="BK583" i="2"/>
  <c r="BK579" i="2"/>
  <c r="J576" i="2"/>
  <c r="BK573" i="2"/>
  <c r="BK564" i="2"/>
  <c r="BK561" i="2"/>
  <c r="J558" i="2"/>
  <c r="BK552" i="2"/>
  <c r="J549" i="2"/>
  <c r="BK540" i="2"/>
  <c r="BK537" i="2"/>
  <c r="J531" i="2"/>
  <c r="J528" i="2"/>
  <c r="BK525" i="2"/>
  <c r="J519" i="2"/>
  <c r="BK516" i="2"/>
  <c r="BK513" i="2"/>
  <c r="J499" i="2"/>
  <c r="J496" i="2"/>
  <c r="J490" i="2"/>
  <c r="J481" i="2"/>
  <c r="BK472" i="2"/>
  <c r="J469" i="2"/>
  <c r="BK455" i="2"/>
  <c r="J447" i="2"/>
  <c r="J444" i="2"/>
  <c r="BK441" i="2"/>
  <c r="J438" i="2"/>
  <c r="J429" i="2"/>
  <c r="BK420" i="2"/>
  <c r="BK398" i="2"/>
  <c r="J396" i="2"/>
  <c r="BK392" i="2"/>
  <c r="J390" i="2"/>
  <c r="BK387" i="2"/>
  <c r="BK382" i="2"/>
  <c r="J374" i="2"/>
  <c r="J371" i="2"/>
  <c r="J367" i="2"/>
  <c r="J363" i="2"/>
  <c r="J361" i="2"/>
  <c r="BK359" i="2"/>
  <c r="BK356" i="2"/>
  <c r="BK353" i="2"/>
  <c r="J349" i="2"/>
  <c r="J345" i="2"/>
  <c r="J341" i="2"/>
  <c r="BK337" i="2"/>
  <c r="BK333" i="2"/>
  <c r="J329" i="2"/>
  <c r="J318" i="2"/>
  <c r="BK311" i="2"/>
  <c r="BK308" i="2"/>
  <c r="BK304" i="2"/>
  <c r="BK301" i="2"/>
  <c r="J298" i="2"/>
  <c r="BK294" i="2"/>
  <c r="BK290" i="2"/>
  <c r="BK287" i="2"/>
  <c r="BK280" i="2"/>
  <c r="J276" i="2"/>
  <c r="BK258" i="2"/>
  <c r="J254" i="2"/>
  <c r="J217" i="2"/>
  <c r="BK211" i="2"/>
  <c r="BK208" i="2"/>
  <c r="J184" i="2"/>
  <c r="BK175" i="2"/>
  <c r="BK172" i="2"/>
  <c r="J168" i="2"/>
  <c r="BK165" i="2"/>
  <c r="J159" i="2"/>
  <c r="J156" i="2"/>
  <c r="BK147" i="4"/>
  <c r="BK139" i="4"/>
  <c r="J136" i="4"/>
  <c r="BK132" i="4"/>
  <c r="J132" i="4"/>
  <c r="BK128" i="4"/>
  <c r="J128" i="4"/>
  <c r="J125" i="4"/>
  <c r="BK2766" i="2"/>
  <c r="BK2763" i="2"/>
  <c r="J2757" i="2"/>
  <c r="BK2754" i="2"/>
  <c r="J2754" i="2"/>
  <c r="J2748" i="2"/>
  <c r="BK2742" i="2"/>
  <c r="J2734" i="2"/>
  <c r="BK2726" i="2"/>
  <c r="J2724" i="2"/>
  <c r="BK2722" i="2"/>
  <c r="J2720" i="2"/>
  <c r="BK2717" i="2"/>
  <c r="BK2715" i="2"/>
  <c r="BK2713" i="2"/>
  <c r="BK2711" i="2"/>
  <c r="J2705" i="2"/>
  <c r="BK2696" i="2"/>
  <c r="BK2692" i="2"/>
  <c r="BK2681" i="2"/>
  <c r="BK2648" i="2"/>
  <c r="J2646" i="2"/>
  <c r="J2641" i="2"/>
  <c r="J2635" i="2"/>
  <c r="J2632" i="2"/>
  <c r="J2621" i="2"/>
  <c r="J2617" i="2"/>
  <c r="BK2614" i="2"/>
  <c r="BK2610" i="2"/>
  <c r="BK2600" i="2"/>
  <c r="BK2596" i="2"/>
  <c r="BK2576" i="2"/>
  <c r="J2566" i="2"/>
  <c r="BK2563" i="2"/>
  <c r="J2560" i="2"/>
  <c r="BK2545" i="2"/>
  <c r="J2524" i="2"/>
  <c r="BK2513" i="2"/>
  <c r="BK2501" i="2"/>
  <c r="J2498" i="2"/>
  <c r="BK2491" i="2"/>
  <c r="BK2488" i="2"/>
  <c r="BK2485" i="2"/>
  <c r="J2481" i="2"/>
  <c r="BK2476" i="2"/>
  <c r="BK2473" i="2"/>
  <c r="J2470" i="2"/>
  <c r="BK2466" i="2"/>
  <c r="BK2446" i="2"/>
  <c r="BK2434" i="2"/>
  <c r="BK2431" i="2"/>
  <c r="BK2423" i="2"/>
  <c r="BK2381" i="2"/>
  <c r="BK2378" i="2"/>
  <c r="BK2374" i="2"/>
  <c r="J2370" i="2"/>
  <c r="J2367" i="2"/>
  <c r="J2365" i="2"/>
  <c r="J2359" i="2"/>
  <c r="J2347" i="2"/>
  <c r="BK2337" i="2"/>
  <c r="J2287" i="2"/>
  <c r="J2277" i="2"/>
  <c r="BK2274" i="2"/>
  <c r="BK2271" i="2"/>
  <c r="BK2265" i="2"/>
  <c r="BK2262" i="2"/>
  <c r="BK2259" i="2"/>
  <c r="BK2255" i="2"/>
  <c r="BK2252" i="2"/>
  <c r="J2241" i="2"/>
  <c r="J2239" i="2"/>
  <c r="J2235" i="2"/>
  <c r="BK2233" i="2"/>
  <c r="J2221" i="2"/>
  <c r="J2218" i="2"/>
  <c r="J2215" i="2"/>
  <c r="BK2209" i="2"/>
  <c r="BK2206" i="2"/>
  <c r="BK2203" i="2"/>
  <c r="BK2200" i="2"/>
  <c r="BK2197" i="2"/>
  <c r="BK2191" i="2"/>
  <c r="J2188" i="2"/>
  <c r="J2185" i="2"/>
  <c r="J2181" i="2"/>
  <c r="J2178" i="2"/>
  <c r="J2175" i="2"/>
  <c r="J2172" i="2"/>
  <c r="J2169" i="2"/>
  <c r="J2162" i="2"/>
  <c r="J2147" i="2"/>
  <c r="BK2137" i="2"/>
  <c r="BK2134" i="2"/>
  <c r="BK2131" i="2"/>
  <c r="J2118" i="2"/>
  <c r="BK2075" i="2"/>
  <c r="BK2072" i="2"/>
  <c r="BK2066" i="2"/>
  <c r="J2063" i="2"/>
  <c r="BK2060" i="2"/>
  <c r="J2056" i="2"/>
  <c r="BK2053" i="2"/>
  <c r="BK2050" i="2"/>
  <c r="BK2047" i="2"/>
  <c r="BK2044" i="2"/>
  <c r="J2041" i="2"/>
  <c r="BK2037" i="2"/>
  <c r="BK2034" i="2"/>
  <c r="BK2031" i="2"/>
  <c r="BK2028" i="2"/>
  <c r="BK2005" i="2"/>
  <c r="J2001" i="2"/>
  <c r="J1997" i="2"/>
  <c r="BK1993" i="2"/>
  <c r="J1989" i="2"/>
  <c r="BK1979" i="2"/>
  <c r="BK1976" i="2"/>
  <c r="J1973" i="2"/>
  <c r="BK1966" i="2"/>
  <c r="BK1963" i="2"/>
  <c r="BK1959" i="2"/>
  <c r="BK1955" i="2"/>
  <c r="J1953" i="2"/>
  <c r="BK1945" i="2"/>
  <c r="J1940" i="2"/>
  <c r="BK1927" i="2"/>
  <c r="BK1919" i="2"/>
  <c r="BK1917" i="2"/>
  <c r="J1908" i="2"/>
  <c r="BK1904" i="2"/>
  <c r="J1902" i="2"/>
  <c r="J1900" i="2"/>
  <c r="J1898" i="2"/>
  <c r="BK1895" i="2"/>
  <c r="BK1882" i="2"/>
  <c r="J1879" i="2"/>
  <c r="BK1870" i="2"/>
  <c r="J1866" i="2"/>
  <c r="J1863" i="2"/>
  <c r="J1860" i="2"/>
  <c r="BK1841" i="2"/>
  <c r="BK1838" i="2"/>
  <c r="J1828" i="2"/>
  <c r="BK1815" i="2"/>
  <c r="BK1809" i="2"/>
  <c r="BK1806" i="2"/>
  <c r="J1786" i="2"/>
  <c r="J1782" i="2"/>
  <c r="BK1777" i="2"/>
  <c r="J1774" i="2"/>
  <c r="J1770" i="2"/>
  <c r="J1767" i="2"/>
  <c r="BK1764" i="2"/>
  <c r="BK1758" i="2"/>
  <c r="BK1752" i="2"/>
  <c r="BK1745" i="2"/>
  <c r="J1741" i="2"/>
  <c r="BK1738" i="2"/>
  <c r="BK1725" i="2"/>
  <c r="J1718" i="2"/>
  <c r="J1712" i="2"/>
  <c r="J1709" i="2"/>
  <c r="J1706" i="2"/>
  <c r="BK1700" i="2"/>
  <c r="BK1691" i="2"/>
  <c r="J1687" i="2"/>
  <c r="BK1683" i="2"/>
  <c r="J1675" i="2"/>
  <c r="BK1659" i="2"/>
  <c r="J1655" i="2"/>
  <c r="J1649" i="2"/>
  <c r="J1645" i="2"/>
  <c r="J1643" i="2"/>
  <c r="BK1641" i="2"/>
  <c r="BK1638" i="2"/>
  <c r="J1631" i="2"/>
  <c r="BK1625" i="2"/>
  <c r="J1618" i="2"/>
  <c r="BK1615" i="2"/>
  <c r="BK1607" i="2"/>
  <c r="J1599" i="2"/>
  <c r="BK1594" i="2"/>
  <c r="BK1586" i="2"/>
  <c r="J1582" i="2"/>
  <c r="J1579" i="2"/>
  <c r="BK1573" i="2"/>
  <c r="J1565" i="2"/>
  <c r="J1563" i="2"/>
  <c r="BK1559" i="2"/>
  <c r="J1544" i="2"/>
  <c r="J1542" i="2"/>
  <c r="J1538" i="2"/>
  <c r="BK1535" i="2"/>
  <c r="J1532" i="2"/>
  <c r="BK1527" i="2"/>
  <c r="J1525" i="2"/>
  <c r="BK1515" i="2"/>
  <c r="J1512" i="2"/>
  <c r="BK1496" i="2"/>
  <c r="BK1482" i="2"/>
  <c r="BK1479" i="2"/>
  <c r="BK1474" i="2"/>
  <c r="J1471" i="2"/>
  <c r="J1468" i="2"/>
  <c r="BK1459" i="2"/>
  <c r="J1456" i="2"/>
  <c r="J1453" i="2"/>
  <c r="J1444" i="2"/>
  <c r="J1437" i="2"/>
  <c r="J1416" i="2"/>
  <c r="BK1407" i="2"/>
  <c r="BK1404" i="2"/>
  <c r="J1401" i="2"/>
  <c r="J1399" i="2"/>
  <c r="J1393" i="2"/>
  <c r="J1390" i="2"/>
  <c r="BK1387" i="2"/>
  <c r="J1382" i="2"/>
  <c r="J1374" i="2"/>
  <c r="BK1357" i="2"/>
  <c r="BK1348" i="2"/>
  <c r="J1342" i="2"/>
  <c r="J1332" i="2"/>
  <c r="BK1330" i="2"/>
  <c r="J1328" i="2"/>
  <c r="BK1322" i="2"/>
  <c r="BK1319" i="2"/>
  <c r="J1303" i="2"/>
  <c r="BK1300" i="2"/>
  <c r="J1279" i="2"/>
  <c r="BK1273" i="2"/>
  <c r="BK1271" i="2"/>
  <c r="BK1260" i="2"/>
  <c r="BK1257" i="2"/>
  <c r="J1247" i="2"/>
  <c r="J1245" i="2"/>
  <c r="BK1243" i="2"/>
  <c r="J1233" i="2"/>
  <c r="J1231" i="2"/>
  <c r="BK1203" i="2"/>
  <c r="BK1189" i="2"/>
  <c r="BK1185" i="2"/>
  <c r="BK1182" i="2"/>
  <c r="BK1180" i="2"/>
  <c r="BK1171" i="2"/>
  <c r="BK1159" i="2"/>
  <c r="BK1152" i="2"/>
  <c r="BK1144" i="2"/>
  <c r="J1125" i="2"/>
  <c r="J1118" i="2"/>
  <c r="BK1111" i="2"/>
  <c r="BK1108" i="2"/>
  <c r="J1105" i="2"/>
  <c r="J1091" i="2"/>
  <c r="J1088" i="2"/>
  <c r="J1085" i="2"/>
  <c r="BK1064" i="2"/>
  <c r="J1061" i="2"/>
  <c r="BK1047" i="2"/>
  <c r="BK1031" i="2"/>
  <c r="J1017" i="2"/>
  <c r="J1005" i="2"/>
  <c r="BK1002" i="2"/>
  <c r="BK999" i="2"/>
  <c r="J997" i="2"/>
  <c r="J987" i="2"/>
  <c r="BK984" i="2"/>
  <c r="J968" i="2"/>
  <c r="BK958" i="2"/>
  <c r="J955" i="2"/>
  <c r="BK949" i="2"/>
  <c r="J946" i="2"/>
  <c r="BK940" i="2"/>
  <c r="J930" i="2"/>
  <c r="J927" i="2"/>
  <c r="J921" i="2"/>
  <c r="BK910" i="2"/>
  <c r="BK907" i="2"/>
  <c r="BK901" i="2"/>
  <c r="J897" i="2"/>
  <c r="J893" i="2"/>
  <c r="BK885" i="2"/>
  <c r="BK882" i="2"/>
  <c r="J879" i="2"/>
  <c r="BK877" i="2"/>
  <c r="J867" i="2"/>
  <c r="J853" i="2"/>
  <c r="BK851" i="2"/>
  <c r="J837" i="2"/>
  <c r="BK827" i="2"/>
  <c r="BK823" i="2"/>
  <c r="BK821" i="2"/>
  <c r="BK817" i="2"/>
  <c r="BK805" i="2"/>
  <c r="J800" i="2"/>
  <c r="J796" i="2"/>
  <c r="J789" i="2"/>
  <c r="BK772" i="2"/>
  <c r="J769" i="2"/>
  <c r="BK766" i="2"/>
  <c r="J763" i="2"/>
  <c r="BK760" i="2"/>
  <c r="BK757" i="2"/>
  <c r="BK753" i="2"/>
  <c r="J750" i="2"/>
  <c r="BK729" i="2"/>
  <c r="J725" i="2"/>
  <c r="J722" i="2"/>
  <c r="J719" i="2"/>
  <c r="J704" i="2"/>
  <c r="J701" i="2"/>
  <c r="J698" i="2"/>
  <c r="J695" i="2"/>
  <c r="BK692" i="2"/>
  <c r="BK689" i="2"/>
  <c r="J685" i="2"/>
  <c r="J683" i="2"/>
  <c r="BK681" i="2"/>
  <c r="BK679" i="2"/>
  <c r="J665" i="2"/>
  <c r="J662" i="2"/>
  <c r="J659" i="2"/>
  <c r="J646" i="2"/>
  <c r="BK643" i="2"/>
  <c r="J631" i="2"/>
  <c r="BK629" i="2"/>
  <c r="BK625" i="2"/>
  <c r="J604" i="2"/>
  <c r="J600" i="2"/>
  <c r="J596" i="2"/>
  <c r="BK589" i="2"/>
  <c r="BK534" i="2"/>
  <c r="J510" i="2"/>
  <c r="BK507" i="2"/>
  <c r="BK493" i="2"/>
  <c r="BK490" i="2"/>
  <c r="BK487" i="2"/>
  <c r="BK484" i="2"/>
  <c r="BK481" i="2"/>
  <c r="BK478" i="2"/>
  <c r="BK469" i="2"/>
  <c r="BK466" i="2"/>
  <c r="J463" i="2"/>
  <c r="J459" i="2"/>
  <c r="J455" i="2"/>
  <c r="BK451" i="2"/>
  <c r="BK447" i="2"/>
  <c r="BK426" i="2"/>
  <c r="BK423" i="2"/>
  <c r="BK409" i="2"/>
  <c r="J406" i="2"/>
  <c r="J403" i="2"/>
  <c r="BK401" i="2"/>
  <c r="BK396" i="2"/>
  <c r="J392" i="2"/>
  <c r="BK390" i="2"/>
  <c r="J387" i="2"/>
  <c r="BK385" i="2"/>
  <c r="BK361" i="2"/>
  <c r="J359" i="2"/>
  <c r="J353" i="2"/>
  <c r="BK341" i="2"/>
  <c r="BK315" i="2"/>
  <c r="J311" i="2"/>
  <c r="J308" i="2"/>
  <c r="J290" i="2"/>
  <c r="J284" i="2"/>
  <c r="BK276" i="2"/>
  <c r="BK270" i="2"/>
  <c r="BK266" i="2"/>
  <c r="BK262" i="2"/>
  <c r="J246" i="2"/>
  <c r="J242" i="2"/>
  <c r="J235" i="2"/>
  <c r="J232" i="2"/>
  <c r="J229" i="2"/>
  <c r="BK226" i="2"/>
  <c r="BK220" i="2"/>
  <c r="J208" i="2"/>
  <c r="BK202" i="2"/>
  <c r="BK199" i="2"/>
  <c r="J196" i="2"/>
  <c r="J193" i="2"/>
  <c r="J190" i="2"/>
  <c r="BK187" i="2"/>
  <c r="J181" i="2"/>
  <c r="BK178" i="2"/>
  <c r="J175" i="2"/>
  <c r="J165" i="2"/>
  <c r="J153" i="2"/>
  <c r="BK150" i="2"/>
  <c r="AS94" i="1"/>
  <c r="BK143" i="4"/>
  <c r="J139" i="4"/>
  <c r="BK136" i="4"/>
  <c r="J2751" i="2"/>
  <c r="BK2748" i="2"/>
  <c r="J2744" i="2"/>
  <c r="BK2739" i="2"/>
  <c r="BK2728" i="2"/>
  <c r="J2726" i="2"/>
  <c r="BK2720" i="2"/>
  <c r="J2713" i="2"/>
  <c r="BK2707" i="2"/>
  <c r="BK2701" i="2"/>
  <c r="BK2694" i="2"/>
  <c r="J2689" i="2"/>
  <c r="J2685" i="2"/>
  <c r="J2681" i="2"/>
  <c r="J2678" i="2"/>
  <c r="J2669" i="2"/>
  <c r="BK2666" i="2"/>
  <c r="BK2663" i="2"/>
  <c r="BK2654" i="2"/>
  <c r="BK2651" i="2"/>
  <c r="BK2644" i="2"/>
  <c r="BK2632" i="2"/>
  <c r="BK2629" i="2"/>
  <c r="J2627" i="2"/>
  <c r="BK2625" i="2"/>
  <c r="J2623" i="2"/>
  <c r="BK2621" i="2"/>
  <c r="BK2617" i="2"/>
  <c r="J2610" i="2"/>
  <c r="J2603" i="2"/>
  <c r="J2600" i="2"/>
  <c r="J2596" i="2"/>
  <c r="J2583" i="2"/>
  <c r="BK2580" i="2"/>
  <c r="BK2569" i="2"/>
  <c r="BK2560" i="2"/>
  <c r="J2557" i="2"/>
  <c r="BK2554" i="2"/>
  <c r="J2551" i="2"/>
  <c r="BK2543" i="2"/>
  <c r="BK2539" i="2"/>
  <c r="BK2536" i="2"/>
  <c r="BK2534" i="2"/>
  <c r="J2531" i="2"/>
  <c r="J2529" i="2"/>
  <c r="J2516" i="2"/>
  <c r="J2510" i="2"/>
  <c r="J2505" i="2"/>
  <c r="BK2498" i="2"/>
  <c r="J2495" i="2"/>
  <c r="BK2483" i="2"/>
  <c r="J2478" i="2"/>
  <c r="J2476" i="2"/>
  <c r="J2473" i="2"/>
  <c r="BK2462" i="2"/>
  <c r="J2459" i="2"/>
  <c r="J2456" i="2"/>
  <c r="J2453" i="2"/>
  <c r="J2446" i="2"/>
  <c r="J2434" i="2"/>
  <c r="J2428" i="2"/>
  <c r="BK2420" i="2"/>
  <c r="BK2416" i="2"/>
  <c r="J2412" i="2"/>
  <c r="J2408" i="2"/>
  <c r="BK2404" i="2"/>
  <c r="BK2400" i="2"/>
  <c r="J2396" i="2"/>
  <c r="BK2392" i="2"/>
  <c r="BK2362" i="2"/>
  <c r="BK2359" i="2"/>
  <c r="BK2356" i="2"/>
  <c r="BK2353" i="2"/>
  <c r="J2350" i="2"/>
  <c r="BK2347" i="2"/>
  <c r="J2344" i="2"/>
  <c r="BK2340" i="2"/>
  <c r="J2329" i="2"/>
  <c r="J2326" i="2"/>
  <c r="BK2323" i="2"/>
  <c r="J2319" i="2"/>
  <c r="BK2308" i="2"/>
  <c r="J2303" i="2"/>
  <c r="BK2300" i="2"/>
  <c r="BK2296" i="2"/>
  <c r="BK2293" i="2"/>
  <c r="BK2290" i="2"/>
  <c r="BK2268" i="2"/>
  <c r="J2259" i="2"/>
  <c r="BK2237" i="2"/>
  <c r="BK2235" i="2"/>
  <c r="J2227" i="2"/>
  <c r="BK2224" i="2"/>
  <c r="BK2221" i="2"/>
  <c r="BK2218" i="2"/>
  <c r="BK2215" i="2"/>
  <c r="J2212" i="2"/>
  <c r="J2209" i="2"/>
  <c r="J2203" i="2"/>
  <c r="J2200" i="2"/>
  <c r="BK2181" i="2"/>
  <c r="BK2169" i="2"/>
  <c r="BK2166" i="2"/>
  <c r="BK2162" i="2"/>
  <c r="J2159" i="2"/>
  <c r="J2156" i="2"/>
  <c r="BK2153" i="2"/>
  <c r="J2150" i="2"/>
  <c r="BK2147" i="2"/>
  <c r="J2143" i="2"/>
  <c r="J2140" i="2"/>
  <c r="J2134" i="2"/>
  <c r="J2124" i="2"/>
  <c r="J2121" i="2"/>
  <c r="BK2118" i="2"/>
  <c r="BK2115" i="2"/>
  <c r="BK2111" i="2"/>
  <c r="BK2099" i="2"/>
  <c r="J2092" i="2"/>
  <c r="J2088" i="2"/>
  <c r="J2084" i="2"/>
  <c r="J2082" i="2"/>
  <c r="BK2078" i="2"/>
  <c r="J2075" i="2"/>
  <c r="BK2069" i="2"/>
  <c r="J2066" i="2"/>
  <c r="BK2056" i="2"/>
  <c r="J2047" i="2"/>
  <c r="J2044" i="2"/>
  <c r="J2034" i="2"/>
  <c r="J2031" i="2"/>
  <c r="J2028" i="2"/>
  <c r="BK2025" i="2"/>
  <c r="BK2022" i="2"/>
  <c r="J2012" i="2"/>
  <c r="J2009" i="2"/>
  <c r="J2005" i="2"/>
  <c r="BK1982" i="2"/>
  <c r="J1959" i="2"/>
  <c r="J1948" i="2"/>
  <c r="J1942" i="2"/>
  <c r="BK1937" i="2"/>
  <c r="J1934" i="2"/>
  <c r="BK1931" i="2"/>
  <c r="J1923" i="2"/>
  <c r="BK1902" i="2"/>
  <c r="BK1888" i="2"/>
  <c r="BK1879" i="2"/>
  <c r="J1876" i="2"/>
  <c r="BK1873" i="2"/>
  <c r="BK1866" i="2"/>
  <c r="BK1857" i="2"/>
  <c r="J1854" i="2"/>
  <c r="BK1851" i="2"/>
  <c r="J1848" i="2"/>
  <c r="J1834" i="2"/>
  <c r="J1831" i="2"/>
  <c r="BK1825" i="2"/>
  <c r="J1822" i="2"/>
  <c r="J1819" i="2"/>
  <c r="J1799" i="2"/>
  <c r="J1795" i="2"/>
  <c r="J1553" i="2"/>
  <c r="BK1546" i="2"/>
  <c r="BK1544" i="2"/>
  <c r="BK1542" i="2"/>
  <c r="BK1532" i="2"/>
  <c r="BK1530" i="2"/>
  <c r="J1523" i="2"/>
  <c r="J1520" i="2"/>
  <c r="J1518" i="2"/>
  <c r="BK1512" i="2"/>
  <c r="J1510" i="2"/>
  <c r="BK1506" i="2"/>
  <c r="J1506" i="2"/>
  <c r="BK1502" i="2"/>
  <c r="J1502" i="2"/>
  <c r="BK1499" i="2"/>
  <c r="J1499" i="2"/>
  <c r="BK1491" i="2"/>
  <c r="J1487" i="2"/>
  <c r="J1479" i="2"/>
  <c r="J1477" i="2"/>
  <c r="J1474" i="2"/>
  <c r="BK1468" i="2"/>
  <c r="J1466" i="2"/>
  <c r="BK1464" i="2"/>
  <c r="J1462" i="2"/>
  <c r="J1459" i="2"/>
  <c r="BK1453" i="2"/>
  <c r="J1450" i="2"/>
  <c r="J1433" i="2"/>
  <c r="BK1429" i="2"/>
  <c r="J1426" i="2"/>
  <c r="J1410" i="2"/>
  <c r="J1404" i="2"/>
  <c r="BK1397" i="2"/>
  <c r="J1395" i="2"/>
  <c r="BK1390" i="2"/>
  <c r="J1377" i="2"/>
  <c r="BK1368" i="2"/>
  <c r="BK1365" i="2"/>
  <c r="J1360" i="2"/>
  <c r="J1357" i="2"/>
  <c r="BK1354" i="2"/>
  <c r="J1351" i="2"/>
  <c r="J1348" i="2"/>
  <c r="J1345" i="2"/>
  <c r="J1339" i="2"/>
  <c r="BK1332" i="2"/>
  <c r="J1326" i="2"/>
  <c r="J1324" i="2"/>
  <c r="J1319" i="2"/>
  <c r="BK1317" i="2"/>
  <c r="BK1313" i="2"/>
  <c r="BK1305" i="2"/>
  <c r="BK1303" i="2"/>
  <c r="J1293" i="2"/>
  <c r="J1289" i="2"/>
  <c r="BK1285" i="2"/>
  <c r="BK1275" i="2"/>
  <c r="BK1269" i="2"/>
  <c r="BK1263" i="2"/>
  <c r="BK1247" i="2"/>
  <c r="BK1241" i="2"/>
  <c r="J1237" i="2"/>
  <c r="BK1231" i="2"/>
  <c r="J1223" i="2"/>
  <c r="J1219" i="2"/>
  <c r="J1215" i="2"/>
  <c r="J1207" i="2"/>
  <c r="J1203" i="2"/>
  <c r="J1199" i="2"/>
  <c r="BK1195" i="2"/>
  <c r="J1185" i="2"/>
  <c r="J1182" i="2"/>
  <c r="BK1175" i="2"/>
  <c r="J1163" i="2"/>
  <c r="J1159" i="2"/>
  <c r="J1155" i="2"/>
  <c r="J1152" i="2"/>
  <c r="J1129" i="2"/>
  <c r="J1114" i="2"/>
  <c r="BK1105" i="2"/>
  <c r="J1099" i="2"/>
  <c r="BK1082" i="2"/>
  <c r="BK1079" i="2"/>
  <c r="BK1076" i="2"/>
  <c r="BK1073" i="2"/>
  <c r="BK1070" i="2"/>
  <c r="J1067" i="2"/>
  <c r="BK1058" i="2"/>
  <c r="J1034" i="2"/>
  <c r="J1028" i="2"/>
  <c r="BK1026" i="2"/>
  <c r="BK1024" i="2"/>
  <c r="BK1021" i="2"/>
  <c r="J1019" i="2"/>
  <c r="BK1015" i="2"/>
  <c r="BK1012" i="2"/>
  <c r="BK1009" i="2"/>
  <c r="BK997" i="2"/>
  <c r="BK993" i="2"/>
  <c r="J990" i="2"/>
  <c r="BK981" i="2"/>
  <c r="J977" i="2"/>
  <c r="BK974" i="2"/>
  <c r="J971" i="2"/>
  <c r="BK961" i="2"/>
  <c r="J943" i="2"/>
  <c r="BK927" i="2"/>
  <c r="J924" i="2"/>
  <c r="BK919" i="2"/>
  <c r="J907" i="2"/>
  <c r="BK904" i="2"/>
  <c r="BK873" i="2"/>
  <c r="J858" i="2"/>
  <c r="J851" i="2"/>
  <c r="J847" i="2"/>
  <c r="J844" i="2"/>
  <c r="J833" i="2"/>
  <c r="J830" i="2"/>
  <c r="J827" i="2"/>
  <c r="J823" i="2"/>
  <c r="J817" i="2"/>
  <c r="BK813" i="2"/>
  <c r="J810" i="2"/>
  <c r="BK803" i="2"/>
  <c r="BK800" i="2"/>
  <c r="J792" i="2"/>
  <c r="BK789" i="2"/>
  <c r="BK786" i="2"/>
  <c r="J779" i="2"/>
  <c r="BK743" i="2"/>
  <c r="BK739" i="2"/>
  <c r="BK736" i="2"/>
  <c r="J732" i="2"/>
  <c r="BK725" i="2"/>
  <c r="BK719" i="2"/>
  <c r="BK716" i="2"/>
  <c r="J712" i="2"/>
  <c r="BK698" i="2"/>
  <c r="BK695" i="2"/>
  <c r="BK685" i="2"/>
  <c r="J669" i="2"/>
  <c r="BK659" i="2"/>
  <c r="J656" i="2"/>
  <c r="BK646" i="2"/>
  <c r="J643" i="2"/>
  <c r="J640" i="2"/>
  <c r="BK637" i="2"/>
  <c r="BK635" i="2"/>
  <c r="J625" i="2"/>
  <c r="BK622" i="2"/>
  <c r="J615" i="2"/>
  <c r="J613" i="2"/>
  <c r="BK611" i="2"/>
  <c r="BK609" i="2"/>
  <c r="BK607" i="2"/>
  <c r="BK604" i="2"/>
  <c r="BK586" i="2"/>
  <c r="J579" i="2"/>
  <c r="BK576" i="2"/>
  <c r="BK570" i="2"/>
  <c r="BK555" i="2"/>
  <c r="BK546" i="2"/>
  <c r="J543" i="2"/>
  <c r="BK522" i="2"/>
  <c r="J513" i="2"/>
  <c r="BK510" i="2"/>
  <c r="J503" i="2"/>
  <c r="BK499" i="2"/>
  <c r="J487" i="2"/>
  <c r="J484" i="2"/>
  <c r="J478" i="2"/>
  <c r="BK475" i="2"/>
  <c r="J466" i="2"/>
  <c r="BK459" i="2"/>
  <c r="BK444" i="2"/>
  <c r="BK435" i="2"/>
  <c r="BK432" i="2"/>
  <c r="BK429" i="2"/>
  <c r="J426" i="2"/>
  <c r="J423" i="2"/>
  <c r="J420" i="2"/>
  <c r="BK417" i="2"/>
  <c r="J414" i="2"/>
  <c r="J411" i="2"/>
  <c r="J409" i="2"/>
  <c r="BK406" i="2"/>
  <c r="J385" i="2"/>
  <c r="J380" i="2"/>
  <c r="J377" i="2"/>
  <c r="BK367" i="2"/>
  <c r="BK363" i="2"/>
  <c r="J356" i="2"/>
  <c r="BK349" i="2"/>
  <c r="J333" i="2"/>
  <c r="J325" i="2"/>
  <c r="J321" i="2"/>
  <c r="J304" i="2"/>
  <c r="J301" i="2"/>
  <c r="BK298" i="2"/>
  <c r="J294" i="2"/>
  <c r="J287" i="2"/>
  <c r="BK284" i="2"/>
  <c r="J273" i="2"/>
  <c r="BK250" i="2"/>
  <c r="BK238" i="2"/>
  <c r="BK232" i="2"/>
  <c r="BK229" i="2"/>
  <c r="BK223" i="2"/>
  <c r="BK214" i="2"/>
  <c r="J214" i="2"/>
  <c r="BK205" i="2"/>
  <c r="J205" i="2"/>
  <c r="J202" i="2"/>
  <c r="BK181" i="2"/>
  <c r="J172" i="2"/>
  <c r="J162" i="2"/>
  <c r="BK156" i="2"/>
  <c r="BK153" i="2"/>
  <c r="E85" i="4" l="1"/>
  <c r="T124" i="4"/>
  <c r="R124" i="4"/>
  <c r="BK149" i="2"/>
  <c r="J149" i="2" s="1"/>
  <c r="J98" i="2" s="1"/>
  <c r="P149" i="2"/>
  <c r="R149" i="2"/>
  <c r="T149" i="2"/>
  <c r="BK691" i="2"/>
  <c r="J691" i="2"/>
  <c r="J99" i="2"/>
  <c r="P691" i="2"/>
  <c r="R691" i="2"/>
  <c r="T691" i="2"/>
  <c r="BK840" i="2"/>
  <c r="J840" i="2" s="1"/>
  <c r="J100" i="2" s="1"/>
  <c r="P840" i="2"/>
  <c r="R840" i="2"/>
  <c r="T840" i="2"/>
  <c r="BK1008" i="2"/>
  <c r="J1008" i="2"/>
  <c r="J101" i="2"/>
  <c r="P1008" i="2"/>
  <c r="R1008" i="2"/>
  <c r="T1008" i="2"/>
  <c r="BK1179" i="2"/>
  <c r="J1179" i="2" s="1"/>
  <c r="J102" i="2" s="1"/>
  <c r="P1179" i="2"/>
  <c r="R1179" i="2"/>
  <c r="T1179" i="2"/>
  <c r="BK1256" i="2"/>
  <c r="J1256" i="2"/>
  <c r="J103" i="2" s="1"/>
  <c r="P1256" i="2"/>
  <c r="R1256" i="2"/>
  <c r="T1256" i="2"/>
  <c r="BK1334" i="2"/>
  <c r="J1334" i="2" s="1"/>
  <c r="J104" i="2" s="1"/>
  <c r="P1334" i="2"/>
  <c r="R1334" i="2"/>
  <c r="T1334" i="2"/>
  <c r="BK1422" i="2"/>
  <c r="J1422" i="2" s="1"/>
  <c r="J105" i="2" s="1"/>
  <c r="P1422" i="2"/>
  <c r="R1422" i="2"/>
  <c r="T1422" i="2"/>
  <c r="BK2307" i="2"/>
  <c r="J2307" i="2"/>
  <c r="J106" i="2" s="1"/>
  <c r="P2307" i="2"/>
  <c r="R2307" i="2"/>
  <c r="T2307" i="2"/>
  <c r="BK2369" i="2"/>
  <c r="J2369" i="2" s="1"/>
  <c r="J107" i="2" s="1"/>
  <c r="P2369" i="2"/>
  <c r="R2369" i="2"/>
  <c r="T2369" i="2"/>
  <c r="BK2427" i="2"/>
  <c r="J2427" i="2"/>
  <c r="J109" i="2" s="1"/>
  <c r="P2427" i="2"/>
  <c r="P2426" i="2" s="1"/>
  <c r="R2427" i="2"/>
  <c r="R2426" i="2" s="1"/>
  <c r="T2427" i="2"/>
  <c r="T2426" i="2" s="1"/>
  <c r="BK2438" i="2"/>
  <c r="J2438" i="2" s="1"/>
  <c r="J111" i="2" s="1"/>
  <c r="P2438" i="2"/>
  <c r="R2438" i="2"/>
  <c r="R2437" i="2" s="1"/>
  <c r="T2438" i="2"/>
  <c r="BK2509" i="2"/>
  <c r="J2509" i="2"/>
  <c r="J112" i="2" s="1"/>
  <c r="P2509" i="2"/>
  <c r="R2509" i="2"/>
  <c r="T2509" i="2"/>
  <c r="BK2640" i="2"/>
  <c r="J2640" i="2"/>
  <c r="J113" i="2" s="1"/>
  <c r="P2640" i="2"/>
  <c r="R2640" i="2"/>
  <c r="T2640" i="2"/>
  <c r="BK2662" i="2"/>
  <c r="J2662" i="2"/>
  <c r="J114" i="2" s="1"/>
  <c r="P2662" i="2"/>
  <c r="R2662" i="2"/>
  <c r="T2662" i="2"/>
  <c r="BK2738" i="2"/>
  <c r="J2738" i="2"/>
  <c r="J115" i="2" s="1"/>
  <c r="P2738" i="2"/>
  <c r="R2738" i="2"/>
  <c r="T2738" i="2"/>
  <c r="BK2762" i="2"/>
  <c r="J2762" i="2"/>
  <c r="J116" i="2" s="1"/>
  <c r="P2762" i="2"/>
  <c r="R2762" i="2"/>
  <c r="T2762" i="2"/>
  <c r="BK2769" i="2"/>
  <c r="J2769" i="2"/>
  <c r="J117" i="2" s="1"/>
  <c r="P2769" i="2"/>
  <c r="R2769" i="2"/>
  <c r="T2769" i="2"/>
  <c r="BK2779" i="2"/>
  <c r="J2779" i="2"/>
  <c r="J119" i="2" s="1"/>
  <c r="P2779" i="2"/>
  <c r="R2779" i="2"/>
  <c r="T2779" i="2"/>
  <c r="BK2792" i="2"/>
  <c r="J2792" i="2"/>
  <c r="J120" i="2" s="1"/>
  <c r="P2792" i="2"/>
  <c r="R2792" i="2"/>
  <c r="T2792" i="2"/>
  <c r="BK2809" i="2"/>
  <c r="J2809" i="2"/>
  <c r="J121" i="2" s="1"/>
  <c r="P2809" i="2"/>
  <c r="R2809" i="2"/>
  <c r="T2809" i="2"/>
  <c r="BK2830" i="2"/>
  <c r="J2830" i="2"/>
  <c r="J125" i="2" s="1"/>
  <c r="P2830" i="2"/>
  <c r="R2830" i="2"/>
  <c r="T2830" i="2"/>
  <c r="BK2841" i="2"/>
  <c r="J2841" i="2"/>
  <c r="J127" i="2" s="1"/>
  <c r="P2841" i="2"/>
  <c r="R2841" i="2"/>
  <c r="T2841" i="2"/>
  <c r="BK121" i="3"/>
  <c r="J121" i="3"/>
  <c r="J98" i="3" s="1"/>
  <c r="P121" i="3"/>
  <c r="P120" i="3" s="1"/>
  <c r="R121" i="3"/>
  <c r="R120" i="3" s="1"/>
  <c r="T121" i="3"/>
  <c r="T120" i="3" s="1"/>
  <c r="BK235" i="3"/>
  <c r="J235" i="3" s="1"/>
  <c r="J99" i="3" s="1"/>
  <c r="P235" i="3"/>
  <c r="R235" i="3"/>
  <c r="T235" i="3"/>
  <c r="BK124" i="4"/>
  <c r="J124" i="4" s="1"/>
  <c r="J98" i="4" s="1"/>
  <c r="P124" i="4"/>
  <c r="BK135" i="4"/>
  <c r="J135" i="4" s="1"/>
  <c r="J100" i="4" s="1"/>
  <c r="P135" i="4"/>
  <c r="R135" i="4"/>
  <c r="T135" i="4"/>
  <c r="F92" i="2"/>
  <c r="J143" i="2"/>
  <c r="BE165" i="2"/>
  <c r="BE175" i="2"/>
  <c r="BE184" i="2"/>
  <c r="BE196" i="2"/>
  <c r="BE217" i="2"/>
  <c r="BE235" i="2"/>
  <c r="BE242" i="2"/>
  <c r="BE254" i="2"/>
  <c r="BE258" i="2"/>
  <c r="BE266" i="2"/>
  <c r="BE276" i="2"/>
  <c r="BE290" i="2"/>
  <c r="BE308" i="2"/>
  <c r="BE315" i="2"/>
  <c r="BE359" i="2"/>
  <c r="BE371" i="2"/>
  <c r="BE387" i="2"/>
  <c r="BE390" i="2"/>
  <c r="BE396" i="2"/>
  <c r="BE401" i="2"/>
  <c r="BE438" i="2"/>
  <c r="BE447" i="2"/>
  <c r="BE463" i="2"/>
  <c r="BE469" i="2"/>
  <c r="BE481" i="2"/>
  <c r="BE490" i="2"/>
  <c r="BE525" i="2"/>
  <c r="BE540" i="2"/>
  <c r="BE543" i="2"/>
  <c r="BE546" i="2"/>
  <c r="BE552" i="2"/>
  <c r="BE583" i="2"/>
  <c r="BE589" i="2"/>
  <c r="BE596" i="2"/>
  <c r="BE631" i="2"/>
  <c r="BE662" i="2"/>
  <c r="BE676" i="2"/>
  <c r="BE681" i="2"/>
  <c r="BE704" i="2"/>
  <c r="BE747" i="2"/>
  <c r="BE757" i="2"/>
  <c r="BE763" i="2"/>
  <c r="BE769" i="2"/>
  <c r="BE772" i="2"/>
  <c r="BE783" i="2"/>
  <c r="BE796" i="2"/>
  <c r="BE805" i="2"/>
  <c r="BE837" i="2"/>
  <c r="BE853" i="2"/>
  <c r="BE864" i="2"/>
  <c r="BE867" i="2"/>
  <c r="BE877" i="2"/>
  <c r="BE882" i="2"/>
  <c r="BE897" i="2"/>
  <c r="BE910" i="2"/>
  <c r="BE916" i="2"/>
  <c r="BE930" i="2"/>
  <c r="BE937" i="2"/>
  <c r="BE946" i="2"/>
  <c r="BE966" i="2"/>
  <c r="BE999" i="2"/>
  <c r="BE1002" i="2"/>
  <c r="BE1017" i="2"/>
  <c r="BE1031" i="2"/>
  <c r="BE1038" i="2"/>
  <c r="BE1044" i="2"/>
  <c r="BE1047" i="2"/>
  <c r="BE1050" i="2"/>
  <c r="BE1061" i="2"/>
  <c r="BE1091" i="2"/>
  <c r="BE1108" i="2"/>
  <c r="BE1118" i="2"/>
  <c r="BE1122" i="2"/>
  <c r="BE1137" i="2"/>
  <c r="BE1141" i="2"/>
  <c r="BE1167" i="2"/>
  <c r="BE1177" i="2"/>
  <c r="BE1180" i="2"/>
  <c r="BE1189" i="2"/>
  <c r="BE1227" i="2"/>
  <c r="BE1233" i="2"/>
  <c r="BE1243" i="2"/>
  <c r="BE1251" i="2"/>
  <c r="BE1257" i="2"/>
  <c r="BE1265" i="2"/>
  <c r="BE1271" i="2"/>
  <c r="BE1277" i="2"/>
  <c r="BE1279" i="2"/>
  <c r="BE1297" i="2"/>
  <c r="BE1328" i="2"/>
  <c r="BE1342" i="2"/>
  <c r="BE1371" i="2"/>
  <c r="BE1382" i="2"/>
  <c r="BE1399" i="2"/>
  <c r="BE1407" i="2"/>
  <c r="BE1413" i="2"/>
  <c r="BE1441" i="2"/>
  <c r="BE1444" i="2"/>
  <c r="BE1482" i="2"/>
  <c r="BE1489" i="2"/>
  <c r="BE1493" i="2"/>
  <c r="BE1499" i="2"/>
  <c r="BE1502" i="2"/>
  <c r="BE1506" i="2"/>
  <c r="BE1525" i="2"/>
  <c r="BE1535" i="2"/>
  <c r="BE1550" i="2"/>
  <c r="BE1803" i="2"/>
  <c r="BE1809" i="2"/>
  <c r="BE1841" i="2"/>
  <c r="BE1882" i="2"/>
  <c r="BE1898" i="2"/>
  <c r="BE1908" i="2"/>
  <c r="BE1927" i="2"/>
  <c r="BE1953" i="2"/>
  <c r="BE1963" i="2"/>
  <c r="BE1973" i="2"/>
  <c r="BE1985" i="2"/>
  <c r="BE1989" i="2"/>
  <c r="BE1997" i="2"/>
  <c r="BE2015" i="2"/>
  <c r="BE2037" i="2"/>
  <c r="BE2050" i="2"/>
  <c r="BE2060" i="2"/>
  <c r="BE2072" i="2"/>
  <c r="BE2096" i="2"/>
  <c r="BE2103" i="2"/>
  <c r="BE2107" i="2"/>
  <c r="BE2172" i="2"/>
  <c r="BE2175" i="2"/>
  <c r="BE2185" i="2"/>
  <c r="BE2194" i="2"/>
  <c r="BE2230" i="2"/>
  <c r="BE2241" i="2"/>
  <c r="BE2248" i="2"/>
  <c r="BE2252" i="2"/>
  <c r="BE2262" i="2"/>
  <c r="BE2271" i="2"/>
  <c r="BE2277" i="2"/>
  <c r="BE2284" i="2"/>
  <c r="BE2287" i="2"/>
  <c r="BE2311" i="2"/>
  <c r="BE2333" i="2"/>
  <c r="BE2365" i="2"/>
  <c r="BE2367" i="2"/>
  <c r="BE2370" i="2"/>
  <c r="BE2378" i="2"/>
  <c r="BE2381" i="2"/>
  <c r="BE2388" i="2"/>
  <c r="BE2423" i="2"/>
  <c r="BE2450" i="2"/>
  <c r="BE2470" i="2"/>
  <c r="BE2481" i="2"/>
  <c r="BE2485" i="2"/>
  <c r="BE2488" i="2"/>
  <c r="BE2513" i="2"/>
  <c r="BE2524" i="2"/>
  <c r="BE2547" i="2"/>
  <c r="BE2563" i="2"/>
  <c r="BE2572" i="2"/>
  <c r="BE2576" i="2"/>
  <c r="BE2583" i="2"/>
  <c r="BE2593" i="2"/>
  <c r="BE2603" i="2"/>
  <c r="BE2635" i="2"/>
  <c r="BE2637" i="2"/>
  <c r="BE2641" i="2"/>
  <c r="BE2648" i="2"/>
  <c r="BE2659" i="2"/>
  <c r="BE2672" i="2"/>
  <c r="BE2696" i="2"/>
  <c r="BE2703" i="2"/>
  <c r="BE2705" i="2"/>
  <c r="BE2709" i="2"/>
  <c r="BE2717" i="2"/>
  <c r="BE2731" i="2"/>
  <c r="BE2742" i="2"/>
  <c r="BE2744" i="2"/>
  <c r="BE136" i="4"/>
  <c r="BE139" i="4"/>
  <c r="BE143" i="4"/>
  <c r="J89" i="2"/>
  <c r="E137" i="2"/>
  <c r="J144" i="2"/>
  <c r="BE159" i="2"/>
  <c r="BE168" i="2"/>
  <c r="BE211" i="2"/>
  <c r="BE223" i="2"/>
  <c r="BE250" i="2"/>
  <c r="BE280" i="2"/>
  <c r="BE294" i="2"/>
  <c r="BE318" i="2"/>
  <c r="BE325" i="2"/>
  <c r="BE329" i="2"/>
  <c r="BE345" i="2"/>
  <c r="BE363" i="2"/>
  <c r="BE367" i="2"/>
  <c r="BE374" i="2"/>
  <c r="BE380" i="2"/>
  <c r="BE398" i="2"/>
  <c r="BE411" i="2"/>
  <c r="BE429" i="2"/>
  <c r="BE435" i="2"/>
  <c r="BE444" i="2"/>
  <c r="BE472" i="2"/>
  <c r="BE496" i="2"/>
  <c r="BE499" i="2"/>
  <c r="BE516" i="2"/>
  <c r="BE519" i="2"/>
  <c r="BE522" i="2"/>
  <c r="BE528" i="2"/>
  <c r="BE567" i="2"/>
  <c r="BE573" i="2"/>
  <c r="BE576" i="2"/>
  <c r="BE579" i="2"/>
  <c r="BE607" i="2"/>
  <c r="BE615" i="2"/>
  <c r="BE618" i="2"/>
  <c r="BE637" i="2"/>
  <c r="BE649" i="2"/>
  <c r="BE653" i="2"/>
  <c r="BE669" i="2"/>
  <c r="BE672" i="2"/>
  <c r="BE687" i="2"/>
  <c r="BE708" i="2"/>
  <c r="BE736" i="2"/>
  <c r="BE743" i="2"/>
  <c r="BE775" i="2"/>
  <c r="BE786" i="2"/>
  <c r="BE792" i="2"/>
  <c r="BE807" i="2"/>
  <c r="BE810" i="2"/>
  <c r="BE830" i="2"/>
  <c r="BE844" i="2"/>
  <c r="BE855" i="2"/>
  <c r="BE858" i="2"/>
  <c r="BE861" i="2"/>
  <c r="BE870" i="2"/>
  <c r="BE889" i="2"/>
  <c r="BE913" i="2"/>
  <c r="BE934" i="2"/>
  <c r="BE952" i="2"/>
  <c r="BE961" i="2"/>
  <c r="BE964" i="2"/>
  <c r="BE971" i="2"/>
  <c r="BE977" i="2"/>
  <c r="BE993" i="2"/>
  <c r="BE1015" i="2"/>
  <c r="BE1019" i="2"/>
  <c r="BE1024" i="2"/>
  <c r="BE1034" i="2"/>
  <c r="BE1041" i="2"/>
  <c r="BE1054" i="2"/>
  <c r="BE1073" i="2"/>
  <c r="BE1079" i="2"/>
  <c r="BE1095" i="2"/>
  <c r="BE1099" i="2"/>
  <c r="BE1114" i="2"/>
  <c r="BE1129" i="2"/>
  <c r="BE1133" i="2"/>
  <c r="BE1148" i="2"/>
  <c r="BE1163" i="2"/>
  <c r="BE1175" i="2"/>
  <c r="BE1192" i="2"/>
  <c r="BE1207" i="2"/>
  <c r="BE1211" i="2"/>
  <c r="BE1219" i="2"/>
  <c r="BE1223" i="2"/>
  <c r="BE1237" i="2"/>
  <c r="BE1254" i="2"/>
  <c r="BE1263" i="2"/>
  <c r="BE1267" i="2"/>
  <c r="BE1275" i="2"/>
  <c r="BE1281" i="2"/>
  <c r="BE1305" i="2"/>
  <c r="BE1309" i="2"/>
  <c r="BE1317" i="2"/>
  <c r="BE1324" i="2"/>
  <c r="BE1335" i="2"/>
  <c r="BE1351" i="2"/>
  <c r="BE1360" i="2"/>
  <c r="BE1368" i="2"/>
  <c r="BE1395" i="2"/>
  <c r="BE1419" i="2"/>
  <c r="BE1423" i="2"/>
  <c r="BE1426" i="2"/>
  <c r="BE1429" i="2"/>
  <c r="BE1447" i="2"/>
  <c r="BE1466" i="2"/>
  <c r="BE1484" i="2"/>
  <c r="BE1491" i="2"/>
  <c r="BE1518" i="2"/>
  <c r="BE1546" i="2"/>
  <c r="BE1553" i="2"/>
  <c r="BE1556" i="2"/>
  <c r="BE1561" i="2"/>
  <c r="BE1563" i="2"/>
  <c r="BE1567" i="2"/>
  <c r="BE1576" i="2"/>
  <c r="BE1582" i="2"/>
  <c r="BE1590" i="2"/>
  <c r="BE1597" i="2"/>
  <c r="BE1604" i="2"/>
  <c r="BE1612" i="2"/>
  <c r="BE1622" i="2"/>
  <c r="BE1628" i="2"/>
  <c r="BE1635" i="2"/>
  <c r="BE1647" i="2"/>
  <c r="BE1667" i="2"/>
  <c r="BE1671" i="2"/>
  <c r="BE1679" i="2"/>
  <c r="BE1694" i="2"/>
  <c r="BE1697" i="2"/>
  <c r="BE1703" i="2"/>
  <c r="BE1712" i="2"/>
  <c r="BE1715" i="2"/>
  <c r="BE1729" i="2"/>
  <c r="BE1735" i="2"/>
  <c r="BE1749" i="2"/>
  <c r="BE1755" i="2"/>
  <c r="BE1761" i="2"/>
  <c r="BE1774" i="2"/>
  <c r="BE1780" i="2"/>
  <c r="BE1786" i="2"/>
  <c r="BE1789" i="2"/>
  <c r="BE1792" i="2"/>
  <c r="BE1799" i="2"/>
  <c r="BE1812" i="2"/>
  <c r="BE1819" i="2"/>
  <c r="BE1831" i="2"/>
  <c r="BE1845" i="2"/>
  <c r="BE1848" i="2"/>
  <c r="BE1854" i="2"/>
  <c r="BE1885" i="2"/>
  <c r="BE1888" i="2"/>
  <c r="BE1911" i="2"/>
  <c r="BE1934" i="2"/>
  <c r="BE1942" i="2"/>
  <c r="BE1951" i="2"/>
  <c r="BE1970" i="2"/>
  <c r="BE1982" i="2"/>
  <c r="BE2009" i="2"/>
  <c r="BE2012" i="2"/>
  <c r="BE2018" i="2"/>
  <c r="BE2025" i="2"/>
  <c r="BE2084" i="2"/>
  <c r="BE2088" i="2"/>
  <c r="BE2092" i="2"/>
  <c r="BE2099" i="2"/>
  <c r="BE2111" i="2"/>
  <c r="BE2121" i="2"/>
  <c r="BE2140" i="2"/>
  <c r="BE2150" i="2"/>
  <c r="BE2156" i="2"/>
  <c r="BE2227" i="2"/>
  <c r="BE2245" i="2"/>
  <c r="BE2268" i="2"/>
  <c r="BE2280" i="2"/>
  <c r="BE2290" i="2"/>
  <c r="BE2296" i="2"/>
  <c r="BE2300" i="2"/>
  <c r="BE2308" i="2"/>
  <c r="BE2315" i="2"/>
  <c r="BE2323" i="2"/>
  <c r="BE2326" i="2"/>
  <c r="BE2340" i="2"/>
  <c r="BE2362" i="2"/>
  <c r="BE2384" i="2"/>
  <c r="BE2392" i="2"/>
  <c r="BE2400" i="2"/>
  <c r="BE2408" i="2"/>
  <c r="BE2416" i="2"/>
  <c r="BE2439" i="2"/>
  <c r="BE2456" i="2"/>
  <c r="BE2483" i="2"/>
  <c r="BE2516" i="2"/>
  <c r="BE2527" i="2"/>
  <c r="BE2531" i="2"/>
  <c r="BE2536" i="2"/>
  <c r="BE2539" i="2"/>
  <c r="BE2543" i="2"/>
  <c r="BE2549" i="2"/>
  <c r="BE2551" i="2"/>
  <c r="BE2554" i="2"/>
  <c r="BE2580" i="2"/>
  <c r="BE2607" i="2"/>
  <c r="BE2627" i="2"/>
  <c r="BE2644" i="2"/>
  <c r="BE2651" i="2"/>
  <c r="BE2654" i="2"/>
  <c r="BE2657" i="2"/>
  <c r="BE2663" i="2"/>
  <c r="BE2669" i="2"/>
  <c r="BE2675" i="2"/>
  <c r="BE2694" i="2"/>
  <c r="BE2698" i="2"/>
  <c r="BE2739" i="2"/>
  <c r="BE2751" i="2"/>
  <c r="BE2759" i="2"/>
  <c r="J116" i="4"/>
  <c r="F118" i="4"/>
  <c r="J118" i="4"/>
  <c r="F119" i="4"/>
  <c r="BE125" i="4"/>
  <c r="BE128" i="4"/>
  <c r="BE132" i="4"/>
  <c r="BE147" i="4"/>
  <c r="BK146" i="4"/>
  <c r="J146" i="4"/>
  <c r="J102" i="4" s="1"/>
  <c r="BE153" i="2"/>
  <c r="BE162" i="2"/>
  <c r="BE178" i="2"/>
  <c r="BE187" i="2"/>
  <c r="BE190" i="2"/>
  <c r="BE193" i="2"/>
  <c r="BE199" i="2"/>
  <c r="BE205" i="2"/>
  <c r="BE220" i="2"/>
  <c r="BE226" i="2"/>
  <c r="BE232" i="2"/>
  <c r="BE238" i="2"/>
  <c r="BE246" i="2"/>
  <c r="BE262" i="2"/>
  <c r="BE270" i="2"/>
  <c r="BE321" i="2"/>
  <c r="BE377" i="2"/>
  <c r="BE385" i="2"/>
  <c r="BE403" i="2"/>
  <c r="BE409" i="2"/>
  <c r="BE414" i="2"/>
  <c r="BE423" i="2"/>
  <c r="BE432" i="2"/>
  <c r="BE459" i="2"/>
  <c r="BE484" i="2"/>
  <c r="BE493" i="2"/>
  <c r="BE503" i="2"/>
  <c r="BE549" i="2"/>
  <c r="BE555" i="2"/>
  <c r="BE558" i="2"/>
  <c r="BE561" i="2"/>
  <c r="BE564" i="2"/>
  <c r="BE570" i="2"/>
  <c r="BE586" i="2"/>
  <c r="BE600" i="2"/>
  <c r="BE604" i="2"/>
  <c r="BE635" i="2"/>
  <c r="BE659" i="2"/>
  <c r="BE679" i="2"/>
  <c r="BE683" i="2"/>
  <c r="BE689" i="2"/>
  <c r="BE712" i="2"/>
  <c r="BE719" i="2"/>
  <c r="BE725" i="2"/>
  <c r="BE750" i="2"/>
  <c r="BE803" i="2"/>
  <c r="BE817" i="2"/>
  <c r="BE821" i="2"/>
  <c r="BE827" i="2"/>
  <c r="BE833" i="2"/>
  <c r="BE847" i="2"/>
  <c r="BE879" i="2"/>
  <c r="BE901" i="2"/>
  <c r="BE907" i="2"/>
  <c r="BE919" i="2"/>
  <c r="BE927" i="2"/>
  <c r="BE949" i="2"/>
  <c r="BE990" i="2"/>
  <c r="BE1009" i="2"/>
  <c r="BE1026" i="2"/>
  <c r="BE1058" i="2"/>
  <c r="BE1076" i="2"/>
  <c r="BE1105" i="2"/>
  <c r="BE1144" i="2"/>
  <c r="BE1152" i="2"/>
  <c r="BE1159" i="2"/>
  <c r="BE1171" i="2"/>
  <c r="BE1185" i="2"/>
  <c r="BE1195" i="2"/>
  <c r="BE1231" i="2"/>
  <c r="BE1247" i="2"/>
  <c r="BE1260" i="2"/>
  <c r="BE1273" i="2"/>
  <c r="BE1289" i="2"/>
  <c r="BE1303" i="2"/>
  <c r="BE1313" i="2"/>
  <c r="BE1319" i="2"/>
  <c r="BE1322" i="2"/>
  <c r="BE1326" i="2"/>
  <c r="BE1330" i="2"/>
  <c r="BE1339" i="2"/>
  <c r="BE1345" i="2"/>
  <c r="BE1354" i="2"/>
  <c r="BE1365" i="2"/>
  <c r="BE1377" i="2"/>
  <c r="BE1397" i="2"/>
  <c r="BE1410" i="2"/>
  <c r="BE1433" i="2"/>
  <c r="BE1450" i="2"/>
  <c r="BE1456" i="2"/>
  <c r="BE1468" i="2"/>
  <c r="BE1479" i="2"/>
  <c r="BE1510" i="2"/>
  <c r="BE1515" i="2"/>
  <c r="BE1527" i="2"/>
  <c r="BE1532" i="2"/>
  <c r="BE1544" i="2"/>
  <c r="BE1565" i="2"/>
  <c r="BE1579" i="2"/>
  <c r="BE1594" i="2"/>
  <c r="BE1599" i="2"/>
  <c r="BE1615" i="2"/>
  <c r="BE1618" i="2"/>
  <c r="BE1625" i="2"/>
  <c r="BE1631" i="2"/>
  <c r="BE1645" i="2"/>
  <c r="BE1649" i="2"/>
  <c r="BE1655" i="2"/>
  <c r="BE1659" i="2"/>
  <c r="BE1687" i="2"/>
  <c r="BE1691" i="2"/>
  <c r="BE1700" i="2"/>
  <c r="BE1706" i="2"/>
  <c r="BE1709" i="2"/>
  <c r="BE1718" i="2"/>
  <c r="BE1721" i="2"/>
  <c r="BE1738" i="2"/>
  <c r="BE1741" i="2"/>
  <c r="BE1745" i="2"/>
  <c r="BE1752" i="2"/>
  <c r="BE1764" i="2"/>
  <c r="BE1767" i="2"/>
  <c r="BE1795" i="2"/>
  <c r="BE1822" i="2"/>
  <c r="BE1834" i="2"/>
  <c r="BE1838" i="2"/>
  <c r="BE1851" i="2"/>
  <c r="BE1863" i="2"/>
  <c r="BE1895" i="2"/>
  <c r="BE1902" i="2"/>
  <c r="BE1940" i="2"/>
  <c r="BE1948" i="2"/>
  <c r="BE1955" i="2"/>
  <c r="BE1966" i="2"/>
  <c r="BE1976" i="2"/>
  <c r="BE1979" i="2"/>
  <c r="BE2001" i="2"/>
  <c r="BE2022" i="2"/>
  <c r="BE2031" i="2"/>
  <c r="BE2044" i="2"/>
  <c r="BE2047" i="2"/>
  <c r="BE2066" i="2"/>
  <c r="BE2075" i="2"/>
  <c r="BE2131" i="2"/>
  <c r="BE2143" i="2"/>
  <c r="BE2147" i="2"/>
  <c r="BE2153" i="2"/>
  <c r="BE2159" i="2"/>
  <c r="BE2162" i="2"/>
  <c r="BE2166" i="2"/>
  <c r="BE2169" i="2"/>
  <c r="BE2178" i="2"/>
  <c r="BE2181" i="2"/>
  <c r="BE2188" i="2"/>
  <c r="BE2197" i="2"/>
  <c r="BE2206" i="2"/>
  <c r="BE2212" i="2"/>
  <c r="BE2218" i="2"/>
  <c r="BE2221" i="2"/>
  <c r="BE2224" i="2"/>
  <c r="BE2235" i="2"/>
  <c r="BE2237" i="2"/>
  <c r="BE2259" i="2"/>
  <c r="BE2265" i="2"/>
  <c r="BE2329" i="2"/>
  <c r="BE2337" i="2"/>
  <c r="BE2347" i="2"/>
  <c r="BE2350" i="2"/>
  <c r="BE2353" i="2"/>
  <c r="BE2359" i="2"/>
  <c r="BE2412" i="2"/>
  <c r="BE2420" i="2"/>
  <c r="BE2434" i="2"/>
  <c r="BE2446" i="2"/>
  <c r="BE2453" i="2"/>
  <c r="BE2459" i="2"/>
  <c r="BE2462" i="2"/>
  <c r="BE2466" i="2"/>
  <c r="BE2473" i="2"/>
  <c r="BE2491" i="2"/>
  <c r="BE2495" i="2"/>
  <c r="BE2505" i="2"/>
  <c r="BE2510" i="2"/>
  <c r="BE2534" i="2"/>
  <c r="BE2545" i="2"/>
  <c r="BE2557" i="2"/>
  <c r="BE2566" i="2"/>
  <c r="BE2586" i="2"/>
  <c r="BE2589" i="2"/>
  <c r="BE2596" i="2"/>
  <c r="BE2600" i="2"/>
  <c r="BE2610" i="2"/>
  <c r="BE2614" i="2"/>
  <c r="BE2617" i="2"/>
  <c r="BE2623" i="2"/>
  <c r="BE2629" i="2"/>
  <c r="BE2646" i="2"/>
  <c r="BE2666" i="2"/>
  <c r="BE2681" i="2"/>
  <c r="BE2685" i="2"/>
  <c r="BE2689" i="2"/>
  <c r="BE2692" i="2"/>
  <c r="BE2707" i="2"/>
  <c r="BE2711" i="2"/>
  <c r="BE2713" i="2"/>
  <c r="BE2720" i="2"/>
  <c r="BE2726" i="2"/>
  <c r="BE2754" i="2"/>
  <c r="BE2757" i="2"/>
  <c r="BE2763" i="2"/>
  <c r="BE2770" i="2"/>
  <c r="BE2777" i="2"/>
  <c r="BE2784" i="2"/>
  <c r="BE2788" i="2"/>
  <c r="BE2793" i="2"/>
  <c r="BE2799" i="2"/>
  <c r="BK2776" i="2"/>
  <c r="J2776" i="2" s="1"/>
  <c r="J118" i="2" s="1"/>
  <c r="BK2824" i="2"/>
  <c r="J2824" i="2"/>
  <c r="J122" i="2" s="1"/>
  <c r="BK2837" i="2"/>
  <c r="J2837" i="2" s="1"/>
  <c r="J126" i="2" s="1"/>
  <c r="E85" i="3"/>
  <c r="J89" i="3"/>
  <c r="F91" i="3"/>
  <c r="J91" i="3"/>
  <c r="F92" i="3"/>
  <c r="J92" i="3"/>
  <c r="BE122" i="3"/>
  <c r="BE125" i="3"/>
  <c r="BE128" i="3"/>
  <c r="BE131" i="3"/>
  <c r="BE133" i="3"/>
  <c r="BE136" i="3"/>
  <c r="BE140" i="3"/>
  <c r="BE143" i="3"/>
  <c r="BE146" i="3"/>
  <c r="BE150" i="3"/>
  <c r="BE154" i="3"/>
  <c r="BE156" i="3"/>
  <c r="BE158" i="3"/>
  <c r="BE162" i="3"/>
  <c r="BE166" i="3"/>
  <c r="BE170" i="3"/>
  <c r="BE174" i="3"/>
  <c r="BE178" i="3"/>
  <c r="BE182" i="3"/>
  <c r="BE186" i="3"/>
  <c r="BE190" i="3"/>
  <c r="BE193" i="3"/>
  <c r="BE196" i="3"/>
  <c r="BE200" i="3"/>
  <c r="BE204" i="3"/>
  <c r="BE207" i="3"/>
  <c r="BE210" i="3"/>
  <c r="BE212" i="3"/>
  <c r="BE215" i="3"/>
  <c r="BE218" i="3"/>
  <c r="BE221" i="3"/>
  <c r="BE223" i="3"/>
  <c r="BE225" i="3"/>
  <c r="BE227" i="3"/>
  <c r="BE231" i="3"/>
  <c r="BE236" i="3"/>
  <c r="BE238" i="3"/>
  <c r="BE240" i="3"/>
  <c r="BE244" i="3"/>
  <c r="BE248" i="3"/>
  <c r="BE252" i="3"/>
  <c r="BE256" i="3"/>
  <c r="BE260" i="3"/>
  <c r="J92" i="4"/>
  <c r="BK131" i="4"/>
  <c r="J131" i="4"/>
  <c r="J99" i="4" s="1"/>
  <c r="BK142" i="4"/>
  <c r="J142" i="4" s="1"/>
  <c r="J101" i="4" s="1"/>
  <c r="F91" i="2"/>
  <c r="BE150" i="2"/>
  <c r="BE156" i="2"/>
  <c r="BE172" i="2"/>
  <c r="BE181" i="2"/>
  <c r="BE202" i="2"/>
  <c r="BE208" i="2"/>
  <c r="BE214" i="2"/>
  <c r="BE229" i="2"/>
  <c r="BE273" i="2"/>
  <c r="BE284" i="2"/>
  <c r="BE287" i="2"/>
  <c r="BE298" i="2"/>
  <c r="BE301" i="2"/>
  <c r="BE304" i="2"/>
  <c r="BE311" i="2"/>
  <c r="BE333" i="2"/>
  <c r="BE337" i="2"/>
  <c r="BE341" i="2"/>
  <c r="BE349" i="2"/>
  <c r="BE353" i="2"/>
  <c r="BE356" i="2"/>
  <c r="BE361" i="2"/>
  <c r="BE382" i="2"/>
  <c r="BE392" i="2"/>
  <c r="BE406" i="2"/>
  <c r="BE417" i="2"/>
  <c r="BE420" i="2"/>
  <c r="BE426" i="2"/>
  <c r="BE441" i="2"/>
  <c r="BE451" i="2"/>
  <c r="BE455" i="2"/>
  <c r="BE466" i="2"/>
  <c r="BE475" i="2"/>
  <c r="BE478" i="2"/>
  <c r="BE487" i="2"/>
  <c r="BE507" i="2"/>
  <c r="BE510" i="2"/>
  <c r="BE513" i="2"/>
  <c r="BE531" i="2"/>
  <c r="BE534" i="2"/>
  <c r="BE537" i="2"/>
  <c r="BE592" i="2"/>
  <c r="BE609" i="2"/>
  <c r="BE611" i="2"/>
  <c r="BE613" i="2"/>
  <c r="BE622" i="2"/>
  <c r="BE625" i="2"/>
  <c r="BE629" i="2"/>
  <c r="BE640" i="2"/>
  <c r="BE643" i="2"/>
  <c r="BE646" i="2"/>
  <c r="BE656" i="2"/>
  <c r="BE665" i="2"/>
  <c r="BE685" i="2"/>
  <c r="BE692" i="2"/>
  <c r="BE695" i="2"/>
  <c r="BE698" i="2"/>
  <c r="BE701" i="2"/>
  <c r="BE716" i="2"/>
  <c r="BE722" i="2"/>
  <c r="BE729" i="2"/>
  <c r="BE732" i="2"/>
  <c r="BE739" i="2"/>
  <c r="BE753" i="2"/>
  <c r="BE760" i="2"/>
  <c r="BE766" i="2"/>
  <c r="BE779" i="2"/>
  <c r="BE789" i="2"/>
  <c r="BE800" i="2"/>
  <c r="BE813" i="2"/>
  <c r="BE823" i="2"/>
  <c r="BE841" i="2"/>
  <c r="BE851" i="2"/>
  <c r="BE873" i="2"/>
  <c r="BE885" i="2"/>
  <c r="BE893" i="2"/>
  <c r="BE904" i="2"/>
  <c r="BE921" i="2"/>
  <c r="BE924" i="2"/>
  <c r="BE940" i="2"/>
  <c r="BE943" i="2"/>
  <c r="BE955" i="2"/>
  <c r="BE958" i="2"/>
  <c r="BE968" i="2"/>
  <c r="BE974" i="2"/>
  <c r="BE981" i="2"/>
  <c r="BE984" i="2"/>
  <c r="BE987" i="2"/>
  <c r="BE995" i="2"/>
  <c r="BE997" i="2"/>
  <c r="BE1005" i="2"/>
  <c r="BE1012" i="2"/>
  <c r="BE1021" i="2"/>
  <c r="BE1028" i="2"/>
  <c r="BE1064" i="2"/>
  <c r="BE1067" i="2"/>
  <c r="BE1070" i="2"/>
  <c r="BE1082" i="2"/>
  <c r="BE1085" i="2"/>
  <c r="BE1088" i="2"/>
  <c r="BE1102" i="2"/>
  <c r="BE1111" i="2"/>
  <c r="BE1125" i="2"/>
  <c r="BE1155" i="2"/>
  <c r="BE1182" i="2"/>
  <c r="BE1199" i="2"/>
  <c r="BE1203" i="2"/>
  <c r="BE1215" i="2"/>
  <c r="BE1241" i="2"/>
  <c r="BE1245" i="2"/>
  <c r="BE1269" i="2"/>
  <c r="BE1285" i="2"/>
  <c r="BE1293" i="2"/>
  <c r="BE1300" i="2"/>
  <c r="BE1332" i="2"/>
  <c r="BE1348" i="2"/>
  <c r="BE1357" i="2"/>
  <c r="BE1374" i="2"/>
  <c r="BE1387" i="2"/>
  <c r="BE1390" i="2"/>
  <c r="BE1393" i="2"/>
  <c r="BE1401" i="2"/>
  <c r="BE1404" i="2"/>
  <c r="BE1416" i="2"/>
  <c r="BE1437" i="2"/>
  <c r="BE1453" i="2"/>
  <c r="BE1459" i="2"/>
  <c r="BE1462" i="2"/>
  <c r="BE1464" i="2"/>
  <c r="BE1471" i="2"/>
  <c r="BE1474" i="2"/>
  <c r="BE1477" i="2"/>
  <c r="BE1487" i="2"/>
  <c r="BE1496" i="2"/>
  <c r="BE1512" i="2"/>
  <c r="BE1520" i="2"/>
  <c r="BE1523" i="2"/>
  <c r="BE1530" i="2"/>
  <c r="BE1538" i="2"/>
  <c r="BE1542" i="2"/>
  <c r="BE1559" i="2"/>
  <c r="BE1570" i="2"/>
  <c r="BE1573" i="2"/>
  <c r="BE1586" i="2"/>
  <c r="BE1601" i="2"/>
  <c r="BE1607" i="2"/>
  <c r="BE1610" i="2"/>
  <c r="BE1638" i="2"/>
  <c r="BE1641" i="2"/>
  <c r="BE1643" i="2"/>
  <c r="BE1651" i="2"/>
  <c r="BE1663" i="2"/>
  <c r="BE1675" i="2"/>
  <c r="BE1683" i="2"/>
  <c r="BE1725" i="2"/>
  <c r="BE1731" i="2"/>
  <c r="BE1758" i="2"/>
  <c r="BE1770" i="2"/>
  <c r="BE1777" i="2"/>
  <c r="BE1782" i="2"/>
  <c r="BE1806" i="2"/>
  <c r="BE1815" i="2"/>
  <c r="BE1825" i="2"/>
  <c r="BE1828" i="2"/>
  <c r="BE1857" i="2"/>
  <c r="BE1860" i="2"/>
  <c r="BE1866" i="2"/>
  <c r="BE1870" i="2"/>
  <c r="BE1873" i="2"/>
  <c r="BE1876" i="2"/>
  <c r="BE1879" i="2"/>
  <c r="BE1891" i="2"/>
  <c r="BE1900" i="2"/>
  <c r="BE1904" i="2"/>
  <c r="BE1914" i="2"/>
  <c r="BE1917" i="2"/>
  <c r="BE1919" i="2"/>
  <c r="BE1923" i="2"/>
  <c r="BE1931" i="2"/>
  <c r="BE1937" i="2"/>
  <c r="BE1945" i="2"/>
  <c r="BE1959" i="2"/>
  <c r="BE1993" i="2"/>
  <c r="BE2005" i="2"/>
  <c r="BE2028" i="2"/>
  <c r="BE2034" i="2"/>
  <c r="BE2041" i="2"/>
  <c r="BE2053" i="2"/>
  <c r="BE2056" i="2"/>
  <c r="BE2063" i="2"/>
  <c r="BE2069" i="2"/>
  <c r="BE2078" i="2"/>
  <c r="BE2082" i="2"/>
  <c r="BE2115" i="2"/>
  <c r="BE2118" i="2"/>
  <c r="BE2124" i="2"/>
  <c r="BE2127" i="2"/>
  <c r="BE2134" i="2"/>
  <c r="BE2137" i="2"/>
  <c r="BE2191" i="2"/>
  <c r="BE2200" i="2"/>
  <c r="BE2203" i="2"/>
  <c r="BE2209" i="2"/>
  <c r="BE2215" i="2"/>
  <c r="BE2233" i="2"/>
  <c r="BE2239" i="2"/>
  <c r="BE2255" i="2"/>
  <c r="BE2274" i="2"/>
  <c r="BE2293" i="2"/>
  <c r="BE2303" i="2"/>
  <c r="BE2319" i="2"/>
  <c r="BE2344" i="2"/>
  <c r="BE2356" i="2"/>
  <c r="BE2374" i="2"/>
  <c r="BE2396" i="2"/>
  <c r="BE2404" i="2"/>
  <c r="BE2428" i="2"/>
  <c r="BE2431" i="2"/>
  <c r="BE2443" i="2"/>
  <c r="BE2476" i="2"/>
  <c r="BE2478" i="2"/>
  <c r="BE2498" i="2"/>
  <c r="BE2501" i="2"/>
  <c r="BE2520" i="2"/>
  <c r="BE2529" i="2"/>
  <c r="BE2560" i="2"/>
  <c r="BE2569" i="2"/>
  <c r="BE2621" i="2"/>
  <c r="BE2625" i="2"/>
  <c r="BE2632" i="2"/>
  <c r="BE2678" i="2"/>
  <c r="BE2701" i="2"/>
  <c r="BE2715" i="2"/>
  <c r="BE2722" i="2"/>
  <c r="BE2724" i="2"/>
  <c r="BE2728" i="2"/>
  <c r="BE2734" i="2"/>
  <c r="BE2748" i="2"/>
  <c r="BE2766" i="2"/>
  <c r="BE2773" i="2"/>
  <c r="BE2780" i="2"/>
  <c r="BE2796" i="2"/>
  <c r="BE2802" i="2"/>
  <c r="BE2804" i="2"/>
  <c r="BE2806" i="2"/>
  <c r="BE2810" i="2"/>
  <c r="BE2813" i="2"/>
  <c r="BE2816" i="2"/>
  <c r="BE2818" i="2"/>
  <c r="BE2821" i="2"/>
  <c r="BE2825" i="2"/>
  <c r="BE2831" i="2"/>
  <c r="BE2834" i="2"/>
  <c r="BE2838" i="2"/>
  <c r="BE2842" i="2"/>
  <c r="BE2846" i="2"/>
  <c r="BE2849" i="2"/>
  <c r="F36" i="4"/>
  <c r="BC97" i="1" s="1"/>
  <c r="F36" i="2"/>
  <c r="BC95" i="1" s="1"/>
  <c r="F37" i="2"/>
  <c r="BD95" i="1" s="1"/>
  <c r="J34" i="3"/>
  <c r="AW96" i="1" s="1"/>
  <c r="F37" i="3"/>
  <c r="BD96" i="1" s="1"/>
  <c r="F37" i="4"/>
  <c r="BD97" i="1" s="1"/>
  <c r="F34" i="2"/>
  <c r="BA95" i="1" s="1"/>
  <c r="F35" i="4"/>
  <c r="BB97" i="1" s="1"/>
  <c r="F35" i="2"/>
  <c r="BB95" i="1" s="1"/>
  <c r="F35" i="3"/>
  <c r="BB96" i="1" s="1"/>
  <c r="J34" i="4"/>
  <c r="AW97" i="1" s="1"/>
  <c r="J34" i="2"/>
  <c r="AW95" i="1" s="1"/>
  <c r="F34" i="3"/>
  <c r="BA96" i="1" s="1"/>
  <c r="F36" i="3"/>
  <c r="BC96" i="1" s="1"/>
  <c r="F34" i="4"/>
  <c r="BA97" i="1" s="1"/>
  <c r="R119" i="3" l="1"/>
  <c r="R2829" i="2"/>
  <c r="R2828" i="2" s="1"/>
  <c r="T2437" i="2"/>
  <c r="P2437" i="2"/>
  <c r="R148" i="2"/>
  <c r="R123" i="4"/>
  <c r="R122" i="4" s="1"/>
  <c r="P123" i="4"/>
  <c r="P122" i="4" s="1"/>
  <c r="AU97" i="1" s="1"/>
  <c r="P2829" i="2"/>
  <c r="P2828" i="2"/>
  <c r="T148" i="2"/>
  <c r="P119" i="3"/>
  <c r="AU96" i="1"/>
  <c r="P148" i="2"/>
  <c r="P147" i="2" s="1"/>
  <c r="AU95" i="1" s="1"/>
  <c r="T123" i="4"/>
  <c r="T122" i="4" s="1"/>
  <c r="T119" i="3"/>
  <c r="T2829" i="2"/>
  <c r="T2828" i="2"/>
  <c r="BK123" i="4"/>
  <c r="J123" i="4" s="1"/>
  <c r="J97" i="4" s="1"/>
  <c r="BK148" i="2"/>
  <c r="J148" i="2"/>
  <c r="J97" i="2" s="1"/>
  <c r="BK2426" i="2"/>
  <c r="J2426" i="2"/>
  <c r="J108" i="2"/>
  <c r="BK2437" i="2"/>
  <c r="J2437" i="2"/>
  <c r="J110" i="2"/>
  <c r="BK2829" i="2"/>
  <c r="J2829" i="2" s="1"/>
  <c r="J124" i="2" s="1"/>
  <c r="BK120" i="3"/>
  <c r="J120" i="3"/>
  <c r="J97" i="3" s="1"/>
  <c r="F33" i="4"/>
  <c r="AZ97" i="1"/>
  <c r="F33" i="3"/>
  <c r="AZ96" i="1" s="1"/>
  <c r="J33" i="3"/>
  <c r="AV96" i="1"/>
  <c r="AT96" i="1"/>
  <c r="BA94" i="1"/>
  <c r="W30" i="1" s="1"/>
  <c r="BD94" i="1"/>
  <c r="W33" i="1"/>
  <c r="BB94" i="1"/>
  <c r="AX94" i="1" s="1"/>
  <c r="BC94" i="1"/>
  <c r="W32" i="1"/>
  <c r="J33" i="2"/>
  <c r="AV95" i="1" s="1"/>
  <c r="AT95" i="1" s="1"/>
  <c r="F33" i="2"/>
  <c r="AZ95" i="1" s="1"/>
  <c r="J33" i="4"/>
  <c r="AV97" i="1"/>
  <c r="AT97" i="1"/>
  <c r="R147" i="2" l="1"/>
  <c r="T147" i="2"/>
  <c r="BK122" i="4"/>
  <c r="J122" i="4" s="1"/>
  <c r="J96" i="4" s="1"/>
  <c r="BK2828" i="2"/>
  <c r="J2828" i="2" s="1"/>
  <c r="J123" i="2" s="1"/>
  <c r="BK119" i="3"/>
  <c r="J119" i="3"/>
  <c r="J96" i="3" s="1"/>
  <c r="AU94" i="1"/>
  <c r="AZ94" i="1"/>
  <c r="AV94" i="1"/>
  <c r="AK29" i="1" s="1"/>
  <c r="AW94" i="1"/>
  <c r="AK30" i="1"/>
  <c r="W31" i="1"/>
  <c r="AY94" i="1"/>
  <c r="BK147" i="2" l="1"/>
  <c r="J147" i="2"/>
  <c r="J96" i="2" s="1"/>
  <c r="W29" i="1"/>
  <c r="J30" i="4"/>
  <c r="AG97" i="1"/>
  <c r="AN97" i="1" s="1"/>
  <c r="J30" i="3"/>
  <c r="AG96" i="1"/>
  <c r="AN96" i="1"/>
  <c r="AT94" i="1"/>
  <c r="J39" i="3" l="1"/>
  <c r="J39" i="4"/>
  <c r="J30" i="2"/>
  <c r="AG95" i="1"/>
  <c r="AN95" i="1"/>
  <c r="J39" i="2" l="1"/>
  <c r="AG94" i="1"/>
  <c r="AK26" i="1" s="1"/>
  <c r="AK35" i="1" s="1"/>
  <c r="AN94" i="1" l="1"/>
</calcChain>
</file>

<file path=xl/sharedStrings.xml><?xml version="1.0" encoding="utf-8"?>
<sst xmlns="http://schemas.openxmlformats.org/spreadsheetml/2006/main" count="22262" uniqueCount="5134">
  <si>
    <t>Export Komplet</t>
  </si>
  <si>
    <t/>
  </si>
  <si>
    <t>2.0</t>
  </si>
  <si>
    <t>ZAMOK</t>
  </si>
  <si>
    <t>False</t>
  </si>
  <si>
    <t>{3f4c3366-3d92-4650-be4d-6b3dcda359b1}</t>
  </si>
  <si>
    <t>0,01</t>
  </si>
  <si>
    <t>21</t>
  </si>
  <si>
    <t>15</t>
  </si>
  <si>
    <t>REKAPITULACE ZAKÁZKY</t>
  </si>
  <si>
    <t>v ---  níže se nacházejí doplnkové a pomocné údaje k sestavám  --- v</t>
  </si>
  <si>
    <t>Návod na vyplnění</t>
  </si>
  <si>
    <t>0,001</t>
  </si>
  <si>
    <t>Kód:</t>
  </si>
  <si>
    <t>650180262Z-1</t>
  </si>
  <si>
    <t>Měnit lze pouze buňky se žlutým podbarvením!_x000D_
_x000D_
1) na prvním listu Rekapitulace stavby vyplňte v sestavě_x000D_
_x000D_
    a) Souhrnný list_x000D_
       - údaje o Uchazeči_x000D_
         (přenesou se do ostatních sestav i v jiných listech)_x000D_
_x000D_
    b) Rekapitulace objektů_x000D_
       - potřebné Ostatní náklady_x000D_
_x000D_
2) na vybraných listech vyplňte v sestavě_x000D_
_x000D_
    a) Krycí list_x000D_
       - údaje o Uchazeči, pokud se liší od údajů o Uchazeči na Souhrnném listu_x000D_
         (údaje se přenesou do ostatních sestav v daném listu)_x000D_
_x000D_
    b) Rekapitulace rozpočtu_x000D_
       - potřebné Ostatní náklady_x000D_
_x000D_
    c) Celkové náklady za stavbu_x000D_
       - ceny u položek_x000D_
       - množství, pokud má žluté podbarvení_x000D_
       - a v případě potřeby poznámku (ta je ve skrytém sloupci)</t>
  </si>
  <si>
    <t>Zakázka:</t>
  </si>
  <si>
    <t>Údržba, opravy a odstraňování závad u SMT v roce 2020</t>
  </si>
  <si>
    <t>0,1</t>
  </si>
  <si>
    <t>KSO:</t>
  </si>
  <si>
    <t>CC-CZ:</t>
  </si>
  <si>
    <t>1</t>
  </si>
  <si>
    <t>Místo:</t>
  </si>
  <si>
    <t xml:space="preserve"> </t>
  </si>
  <si>
    <t>Datum:</t>
  </si>
  <si>
    <t>26. 5. 2020</t>
  </si>
  <si>
    <t>10</t>
  </si>
  <si>
    <t>100</t>
  </si>
  <si>
    <t>Zadavatel:</t>
  </si>
  <si>
    <t>IČ:</t>
  </si>
  <si>
    <t>DIČ:</t>
  </si>
  <si>
    <t>Uchazeč:</t>
  </si>
  <si>
    <t>Vyplň údaj</t>
  </si>
  <si>
    <t>Projektant:</t>
  </si>
  <si>
    <t>True</t>
  </si>
  <si>
    <t>Zpracovatel:</t>
  </si>
  <si>
    <t>Poznámka:</t>
  </si>
  <si>
    <t>Cena bez DPH</t>
  </si>
  <si>
    <t>Sazba daně</t>
  </si>
  <si>
    <t>Základ daně</t>
  </si>
  <si>
    <t>Výše daně</t>
  </si>
  <si>
    <t>DPH</t>
  </si>
  <si>
    <t>základní</t>
  </si>
  <si>
    <t>snížená</t>
  </si>
  <si>
    <t>zákl. přenesená</t>
  </si>
  <si>
    <t>sníž. přenesená</t>
  </si>
  <si>
    <t>nulová</t>
  </si>
  <si>
    <t>Cena s DPH</t>
  </si>
  <si>
    <t>v</t>
  </si>
  <si>
    <t>CZK</t>
  </si>
  <si>
    <t>Projektant</t>
  </si>
  <si>
    <t>Zpracovatel</t>
  </si>
  <si>
    <t>Datum a podpis:</t>
  </si>
  <si>
    <t>Razítko</t>
  </si>
  <si>
    <t>Objednavatel</t>
  </si>
  <si>
    <t>Uchazeč</t>
  </si>
  <si>
    <t>REKAPITULACE OBJEKTŮ ZAKÁZKY A SOUPISŮ PRACÍ</t>
  </si>
  <si>
    <t>Informatívní údaje z listů zakázek</t>
  </si>
  <si>
    <t>Kód</t>
  </si>
  <si>
    <t>Popis</t>
  </si>
  <si>
    <t>Cena bez DPH [CZK]</t>
  </si>
  <si>
    <t>Cena s DPH [CZK]</t>
  </si>
  <si>
    <t>Typ</t>
  </si>
  <si>
    <t>z toho Ostat._x000D_
náklady [CZK]</t>
  </si>
  <si>
    <t>DPH [CZK]</t>
  </si>
  <si>
    <t>Normohodiny [h]</t>
  </si>
  <si>
    <t>DPH základní [CZK]</t>
  </si>
  <si>
    <t>DPH snížená [CZK]</t>
  </si>
  <si>
    <t>DPH základní přenesená_x000D_
[CZK]</t>
  </si>
  <si>
    <t>DPH snížená přenesená_x000D_
[CZK]</t>
  </si>
  <si>
    <t>Základna_x000D_
DPH základní</t>
  </si>
  <si>
    <t>Základna_x000D_
DPH snížená</t>
  </si>
  <si>
    <t>Základna_x000D_
DPH zákl. přenesená</t>
  </si>
  <si>
    <t>Základna_x000D_
DPH sníž. přenesená</t>
  </si>
  <si>
    <t>Základna_x000D_
DPH nulová</t>
  </si>
  <si>
    <t>Náklady z rozpočtů</t>
  </si>
  <si>
    <t>D</t>
  </si>
  <si>
    <t>0</t>
  </si>
  <si>
    <t>###NOIMPORT###</t>
  </si>
  <si>
    <t>IMPORT</t>
  </si>
  <si>
    <t>{00000000-0000-0000-0000-000000000000}</t>
  </si>
  <si>
    <t>/</t>
  </si>
  <si>
    <t>001</t>
  </si>
  <si>
    <t>Mosty a tunely</t>
  </si>
  <si>
    <t>STA</t>
  </si>
  <si>
    <t>{d81c0f59-3532-43b4-84b9-3f325b42863a}</t>
  </si>
  <si>
    <t>2</t>
  </si>
  <si>
    <t>002</t>
  </si>
  <si>
    <t>Traťové hospodářství</t>
  </si>
  <si>
    <t>{93a07637-a0e0-4ab7-9b0c-3cefe3e992b7}</t>
  </si>
  <si>
    <t>003</t>
  </si>
  <si>
    <t>VRN - Vedlejší rozpočtové náklady</t>
  </si>
  <si>
    <t>{c83cabf5-69e6-4979-910b-6537eb4e5e3c}</t>
  </si>
  <si>
    <t>KRYCÍ LIST SOUPISU PRACÍ</t>
  </si>
  <si>
    <t>Objekt:</t>
  </si>
  <si>
    <t>001 - Mosty a tunely</t>
  </si>
  <si>
    <t>REKAPITULACE ČLENĚNÍ SOUPISU PRACÍ</t>
  </si>
  <si>
    <t>Kód dílu - Popis</t>
  </si>
  <si>
    <t>Cena celkem [CZK]</t>
  </si>
  <si>
    <t>Náklady ze soupisu prací</t>
  </si>
  <si>
    <t>-1</t>
  </si>
  <si>
    <t>HSV - Práce a dodávky HSV</t>
  </si>
  <si>
    <t xml:space="preserve">    1 - Zemní práce</t>
  </si>
  <si>
    <t xml:space="preserve">    2 - Zakládání</t>
  </si>
  <si>
    <t xml:space="preserve">    3 - Svislé a kompletní konstrukce</t>
  </si>
  <si>
    <t xml:space="preserve">    4 - Vodorovné konstrukce</t>
  </si>
  <si>
    <t xml:space="preserve">    5 - Komunikace</t>
  </si>
  <si>
    <t xml:space="preserve">    6 - Úpravy povrchů, podlahy a osazování výplní</t>
  </si>
  <si>
    <t xml:space="preserve">    8 - Trubní vedení</t>
  </si>
  <si>
    <t xml:space="preserve">    9 - Ostatní konstrukce a práce-bourání</t>
  </si>
  <si>
    <t xml:space="preserve">    997 - Přesun sutě</t>
  </si>
  <si>
    <t xml:space="preserve">    998 - Přesun hmot</t>
  </si>
  <si>
    <t>N00 - Nepojmenované práce</t>
  </si>
  <si>
    <t xml:space="preserve">    N01 - Nepojmenovaný díl</t>
  </si>
  <si>
    <t>PSV - Práce a dodávky PSV</t>
  </si>
  <si>
    <t xml:space="preserve">    711 - Izolace proti vodě, vlhkosti a plynům</t>
  </si>
  <si>
    <t xml:space="preserve">    767 - Konstrukce zámečnické</t>
  </si>
  <si>
    <t xml:space="preserve">    781 - Dokončovací práce - obklady keramické</t>
  </si>
  <si>
    <t xml:space="preserve">    783 - Dokončovací práce - nátěry</t>
  </si>
  <si>
    <t xml:space="preserve">    784 - Dokončovací práce - malby a tapety</t>
  </si>
  <si>
    <t xml:space="preserve">    789 - Povrchové úpravy ocelových konstrukcí a technologických zařízení</t>
  </si>
  <si>
    <t xml:space="preserve">    721 - Zdravotechnika - vnitřní kanalizace</t>
  </si>
  <si>
    <t xml:space="preserve">    777 - Podlahy lité</t>
  </si>
  <si>
    <t xml:space="preserve">    762 - Konstrukce tesařské</t>
  </si>
  <si>
    <t xml:space="preserve">    764 - Konstrukce klempířské</t>
  </si>
  <si>
    <t xml:space="preserve">    771 - Podlahy z dlaždic</t>
  </si>
  <si>
    <t xml:space="preserve">    782 - Dokončovací práce - obklady z kamene</t>
  </si>
  <si>
    <t>OST - Ostatní</t>
  </si>
  <si>
    <t xml:space="preserve">    M - Mechanizace</t>
  </si>
  <si>
    <t xml:space="preserve">      21-M - Elektromontáže</t>
  </si>
  <si>
    <t xml:space="preserve">      43-M - Montáž ocelových konstrukcí</t>
  </si>
  <si>
    <t xml:space="preserve">      46-M - Zemní práce při extr.mont.pracích</t>
  </si>
  <si>
    <t>SOUPIS PRACÍ</t>
  </si>
  <si>
    <t>PČ</t>
  </si>
  <si>
    <t>MJ</t>
  </si>
  <si>
    <t>Množství</t>
  </si>
  <si>
    <t>J.cena [CZK]</t>
  </si>
  <si>
    <t>Cenová soustava</t>
  </si>
  <si>
    <t>J. Nh [h]</t>
  </si>
  <si>
    <t>Nh celkem [h]</t>
  </si>
  <si>
    <t>J. hmotnost [t]</t>
  </si>
  <si>
    <t>Hmotnost celkem [t]</t>
  </si>
  <si>
    <t>J. suť [t]</t>
  </si>
  <si>
    <t>Suť Celkem [t]</t>
  </si>
  <si>
    <t>Náklady soupisu celkem</t>
  </si>
  <si>
    <t>HSV</t>
  </si>
  <si>
    <t>Práce a dodávky HSV</t>
  </si>
  <si>
    <t>ROZPOCET</t>
  </si>
  <si>
    <t>Zemní práce</t>
  </si>
  <si>
    <t>K</t>
  </si>
  <si>
    <t>111203201</t>
  </si>
  <si>
    <t>Odstranění křovin a stromů s ponecháním kořenů z plochy do 1000 m2</t>
  </si>
  <si>
    <t>m2</t>
  </si>
  <si>
    <t>CS ÚRS 2020 01</t>
  </si>
  <si>
    <t>4</t>
  </si>
  <si>
    <t>201986203</t>
  </si>
  <si>
    <t>PP</t>
  </si>
  <si>
    <t>Odstranění křovin a stromů s ponecháním kořenů průměru kmene do 100 mm, při jakémkoliv sklonu terénu mimo LTM, při celkové ploše do 1 000 m2</t>
  </si>
  <si>
    <t>PSC</t>
  </si>
  <si>
    <t xml:space="preserve">Poznámka k souboru cen:_x000D_
1. Cenu -3201 lze použít i pro LTM při jakékoliv celkové ploše jednotlivě přes 30 m2. 2. Ceny jsou určeny pro případy, kdy se kořeny (pařezy) ponechají v půdě z důvodu stabilizace území. 3. V cenách jsou započteny i náklady na případné nutné odklizení na hromady do vzdálenosti 50 m nebo naložení na dopravní prostředek. 4. V cenách nejsou započteny náklady na další manipulaci s porostem, tyto práce se oceňují cenou souboru cen 162 3.. Vodorovné přemístění smýcených křovin, katalogu 800-1 Zemní práce. 5. Množství jednotek se určí samostatně za každý objekt v m2 plochy rovné součtu půdorysných ploch omezených obalovými křivkami korun jednotlivých křovin a stromů, popř. jejich skupin, jejichž koruny se půdorysně překrývají; je-li tento součet ploch větší než půdorysná plocha staveniště, počítá se pouze s plochou staveniště. 6. Ponechané pařezy a kořeny nesmějí přesahovat výšku 150 mm nad přilehlým terénem; v této výšce se také měří průměr kmene. </t>
  </si>
  <si>
    <t>111211101</t>
  </si>
  <si>
    <t>Odstranění křovin a stromů průměru kmene do 100 mm i s kořeny sklonu terénu do 1:5 ručně</t>
  </si>
  <si>
    <t>-1751346221</t>
  </si>
  <si>
    <t>Odstranění křovin a stromů s odstraněním kořenů ručně průměru kmene do 100 mm jakékoliv plochy v rovině nebo ve svahu o sklonu do 1:5</t>
  </si>
  <si>
    <t xml:space="preserve">Poznámka k souboru cen:_x000D_
1. V ceně jsou započteny i náklady na případné nutné odklizení křovin a stromů na hromady na vzdálenost do 50 m, nebo naložení na dopravní prostředek. 2. Průměr kmenů stromů (křovin) se měří 0,15 m nad přilehlým terénem. 3. Množství jednotek se určí samostatně za každý objekt v m2 plochy rovné součtu půdorysných ploch omezených obalovými křivkami korun jednotlivých stromů a křovin, popř. skupin stromů a křovin, jejichž koruny se půdorysně překrývají. Jestliže by byl zmíněný součet ploch větší než půdorysná plocha staveniště, počítá se pouze s plochou staveniště. </t>
  </si>
  <si>
    <t>3</t>
  </si>
  <si>
    <t>111211201</t>
  </si>
  <si>
    <t>Odstranění křovin a stromů průměru kmene do 100 mm i s kořeny sklonu terénu přes 1:5 ručně</t>
  </si>
  <si>
    <t>-239371572</t>
  </si>
  <si>
    <t>Odstranění křovin a stromů s odstraněním kořenů ručně průměru kmene do 100 mm jakékoliv plochy v rovině nebo ve svahu o sklonu přes 1:5</t>
  </si>
  <si>
    <t>111251101</t>
  </si>
  <si>
    <t>Odstranění křovin a stromů průměru kmene do 100 mm i s kořeny sklonu terénu do 1:5 z celkové plochy do 100 m2 strojně</t>
  </si>
  <si>
    <t>1781935105</t>
  </si>
  <si>
    <t>Odstranění křovin a stromů s odstraněním kořenů strojně průměru kmene do 100 mm v rovině nebo ve svahu sklonu terénu do 1:5, při celkové ploše do 100 m2</t>
  </si>
  <si>
    <t>5</t>
  </si>
  <si>
    <t>111251102</t>
  </si>
  <si>
    <t>Odstranění křovin a stromů průměru kmene do 100 mm i s kořeny sklonu terénu do 1:5 z celkové plochy přes 100 do 500 m2 strojně</t>
  </si>
  <si>
    <t>-835805450</t>
  </si>
  <si>
    <t>Odstranění křovin a stromů s odstraněním kořenů strojně průměru kmene do 100 mm v rovině nebo ve svahu sklonu terénu do 1:5, při celkové ploše přes 100 do 500 m2</t>
  </si>
  <si>
    <t>6</t>
  </si>
  <si>
    <t>111251103</t>
  </si>
  <si>
    <t>Odstranění křovin a stromů průměru kmene do 100 mm i s kořeny sklonu terénu do 1:5 z celkové plochy přes 500 m2 strojně</t>
  </si>
  <si>
    <t>647527999</t>
  </si>
  <si>
    <t>Odstranění křovin a stromů s odstraněním kořenů strojně průměru kmene do 100 mm v rovině nebo ve svahu sklonu terénu do 1:5, při celkové ploše přes 500 m2</t>
  </si>
  <si>
    <t>7</t>
  </si>
  <si>
    <t>111251111</t>
  </si>
  <si>
    <t>Drcení ořezaných větví D do 100 mm s odvozem do 20 km</t>
  </si>
  <si>
    <t>m3</t>
  </si>
  <si>
    <t>-1231036616</t>
  </si>
  <si>
    <t>Drcení ořezaných větví strojně - (štěpkování) s naložením na dopravní prostředek a odvozem drtě do 20 km a se složením o průměru větví do 100 mm</t>
  </si>
  <si>
    <t xml:space="preserve">Poznámka k souboru cen:_x000D_
1. V cenách nejsou započteny náklady na uložení drti na skládku. 2. Měří se objem nadrcené hmoty. </t>
  </si>
  <si>
    <t>P</t>
  </si>
  <si>
    <t xml:space="preserve">Poznámka k položce:_x000D_
koef. 0,005-0,02_x000D_
</t>
  </si>
  <si>
    <t>8</t>
  </si>
  <si>
    <t>111251201</t>
  </si>
  <si>
    <t>Odstranění křovin a stromů průměru kmene do 100 mm i s kořeny sklonu terénu přes 1:5 z celkové plochy do 100 m2 strojně</t>
  </si>
  <si>
    <t>-1813333983</t>
  </si>
  <si>
    <t>Odstranění křovin a stromů s odstraněním kořenů strojně průměru kmene do 100 mm v rovině nebo ve svahu sklonu terénu přes 1:5, při celkové ploše do 100 m2</t>
  </si>
  <si>
    <t>9</t>
  </si>
  <si>
    <t>111251202</t>
  </si>
  <si>
    <t>Odstranění křovin a stromů průměru kmene do 100 mm i s kořeny sklonu terénu přes 1:5 z celkové plochy přes 100 do 500 m2 strojně</t>
  </si>
  <si>
    <t>33436692</t>
  </si>
  <si>
    <t>Odstranění křovin a stromů s odstraněním kořenů strojně průměru kmene do 100 mm v rovině nebo ve svahu sklonu terénu přes 1:5, při celkové ploše přes 100 do 500 m2</t>
  </si>
  <si>
    <t>111251203</t>
  </si>
  <si>
    <t>Odstranění křovin a stromů průměru kmene do 100 mm i s kořeny sklonu terénu přes 1:5 z celkové plochy přes 500 m2 strojně</t>
  </si>
  <si>
    <t>-944361289</t>
  </si>
  <si>
    <t>Odstranění křovin a stromů s odstraněním kořenů strojně průměru kmene do 100 mm v rovině nebo ve svahu sklonu terénu přes 1:5, při celkové ploše přes 500 m2</t>
  </si>
  <si>
    <t>11</t>
  </si>
  <si>
    <t>112101101</t>
  </si>
  <si>
    <t>Odstranění stromů listnatých průměru kmene do 300 mm</t>
  </si>
  <si>
    <t>kus</t>
  </si>
  <si>
    <t>832762378</t>
  </si>
  <si>
    <t>Odstranění stromů s odřezáním kmene a s odvětvením listnatých, průměru kmene přes 100 do 300 mm</t>
  </si>
  <si>
    <t xml:space="preserve">Poznámka k souboru cen:_x000D_
1. Ceny jsou určeny pro odstranění stromů v rámci přípravy staveniště. 2. Ceny lze použít i pro odstranění stromů ze sesuté zeminy, vývratů a polomů. 3. V ceně jsou započteny i náklady na případné nutné odklizení kmene a větví odděleně na vzdálenost do 50 m nebo s naložením na dopravní prostředek. 4. Průměr pařezu se měří v místě řezu kmene na základě dvojího na sebe kolmého měření a následného zprůměrování naměřených hodnot nejčastěji ve výšce 0,15 m. V případě přítomnosti výrazných kořenových náběhů je měření prováděno nad nimi, nejčastěji v rozmezí 0,15-0,45 m nad povrchem stávajícího terénu. 5. Ceny nelze užít v případě, kdy je nutné odstraňování stromu po částech; tyto práce lze oceňovat příslušnými cenami katalogu 823-1 Plochy a úprava území. </t>
  </si>
  <si>
    <t>12</t>
  </si>
  <si>
    <t>112101102</t>
  </si>
  <si>
    <t>Odstranění stromů listnatých průměru kmene do 500 mm</t>
  </si>
  <si>
    <t>497424745</t>
  </si>
  <si>
    <t>Odstranění stromů s odřezáním kmene a s odvětvením listnatých, průměru kmene přes 300 do 500 mm</t>
  </si>
  <si>
    <t>13</t>
  </si>
  <si>
    <t>112101103</t>
  </si>
  <si>
    <t>Odstranění stromů listnatých průměru kmene do 700 mm</t>
  </si>
  <si>
    <t>-404273806</t>
  </si>
  <si>
    <t>Odstranění stromů s odřezáním kmene a s odvětvením listnatých, průměru kmene přes 500 do 700 mm</t>
  </si>
  <si>
    <t>14</t>
  </si>
  <si>
    <t>112201101</t>
  </si>
  <si>
    <t>Odstranění pařezů D do 300 mm</t>
  </si>
  <si>
    <t>940639005</t>
  </si>
  <si>
    <t>Odstranění pařezů strojně s jejich vykopáním, vytrháním nebo odstřelením průměru přes 100 do 300 mm</t>
  </si>
  <si>
    <t xml:space="preserve">Poznámka k souboru cen:_x000D_
1. Ceny lze použít i pro odstranění pařezů ze sesuté zeminy, vývratů a polomů. 2. V ceně jsou započteny i náklady na případné nutné odklizení pařezů na hromady na vzdálenost do 50 m nebo naložení na dopravní prostředek. 3. Mají-li se odstraňovat pařezy z pokáceného souvislého lesního porostu, lze počet pařezů stanovit s přihlédnutím k tabulce v příloze č. 2. 4. Zásyp jam po pařezech se oceňuje cenami souboru cen 174 2.. Zásyp jam po pařezech. 5. Průměr pařezu se měří v místě řezu kmene na základě dvojího na sebe kolmého měření a následného zprůměrování naměřených hodnot. </t>
  </si>
  <si>
    <t>112201102</t>
  </si>
  <si>
    <t>Odstranění pařezů D do 500 mm</t>
  </si>
  <si>
    <t>1858153103</t>
  </si>
  <si>
    <t>Odstranění pařezů strojně s jejich vykopáním, vytrháním nebo odstřelením průměru přes 300 do 500 mm</t>
  </si>
  <si>
    <t>16</t>
  </si>
  <si>
    <t>112201103</t>
  </si>
  <si>
    <t>Odstranění pařezů D do 700 mm</t>
  </si>
  <si>
    <t>-1171418182</t>
  </si>
  <si>
    <t>Odstranění pařezů strojně s jejich vykopáním, vytrháním nebo odstřelením průměru přes 500 do 700 mm</t>
  </si>
  <si>
    <t>17</t>
  </si>
  <si>
    <t>113105111</t>
  </si>
  <si>
    <t>Rozebrání dlažeb z lomového kamene kladených na sucho</t>
  </si>
  <si>
    <t>-673298988</t>
  </si>
  <si>
    <t>Rozebrání dlažeb z lomového kamene  s přemístěním hmot na skládku na vzdálenost do 3 m nebo s naložením na dopravní prostředek, kladených na sucho</t>
  </si>
  <si>
    <t xml:space="preserve">Poznámka k souboru cen:_x000D_
1. Ceny jsou určeny pro rozebrání dlažby jakékoliv tloušťky v rovině i ve sklonu. 2. V cenách nejsou započteny náklady na popř. nutné očištění, třídění a rovnání lomového kamene získaného rozebráním dlažeb, které se oceňuje cenami části A 03 ceníku 800-1 Zemní práce. 3. Přemístění vybourané dlažby z lomového kamene včetně materiálu z lože a spár na vzdálenost přes 3 m se oceňuje cenami souborů cen 997 22-1 Vodorovná doprava suti a vybouraných hmot. </t>
  </si>
  <si>
    <t>18</t>
  </si>
  <si>
    <t>113105112</t>
  </si>
  <si>
    <t>Rozebrání dlažeb z lomového kamene kladených na sucho vyspárované MC</t>
  </si>
  <si>
    <t>-1716479102</t>
  </si>
  <si>
    <t>Rozebrání dlažeb z lomového kamene  s přemístěním hmot na skládku na vzdálenost do 3 m nebo s naložením na dopravní prostředek, kladených na sucho se spárami zalitými cementovou maltou</t>
  </si>
  <si>
    <t>19</t>
  </si>
  <si>
    <t>113105113</t>
  </si>
  <si>
    <t>Rozebrání dlažeb z lomového kamene kladených na MC vyspárované MC</t>
  </si>
  <si>
    <t>-545109351</t>
  </si>
  <si>
    <t>Rozebrání dlažeb z lomového kamene  s přemístěním hmot na skládku na vzdálenost do 3 m nebo s naložením na dopravní prostředek, kladených do cementové malty se spárami zalitými cementovou maltou</t>
  </si>
  <si>
    <t>20</t>
  </si>
  <si>
    <t>113106121</t>
  </si>
  <si>
    <t>Rozebrání dlažeb z betonových nebo kamenných dlaždic komunikací pro pěší ručně</t>
  </si>
  <si>
    <t>-1355334900</t>
  </si>
  <si>
    <t>Rozebrání dlažeb komunikací pro pěší s přemístěním hmot na skládku na vzdálenost do 3 m nebo s naložením na dopravní prostředek s ložem z kameniva nebo živice a s jakoukoliv výplní spár ručně z betonových nebo kameninových dlaždic, desek nebo tvarovek</t>
  </si>
  <si>
    <t xml:space="preserve">Poznámka k souboru cen:_x000D_
1. Ceny jsou určeny pro rozebrání dlažeb včetně odstranění lože. 2. Ceny nelze použít pro rozebrání dlažeb uložených do betonového lože nebo do cementové malty, které se oceňují cenami pro odstranění podkladů nebo krytů z betonu prostého souboru cen 113 10-7. Pro volbu těchto cen je rozhodující tloušťka bourané dlažby včetně lože nebo podkladu. 3. V cenách nejsou započteny náklady na popř. nutné očištění: a) dlažebních nebo mozaikových kostek, které se oceňuje cenami souboru cen 979 07-11 Očištění vybouraných dlažebních kostek části C01, b) betonových, kameninových nebo kamenných desek nebo dlaždic, které se oceňuje cenami souboru cen 979 0 . - . . Očištění vybouraných obrubníků, krajníků, desek nebo dílců části C01. 4. Přemístění vybourané dlažby včetně materiálu z lože a spár na vzdálenost přes 3 m se oceňuje cenami souborů cen 997 22-1 Vodorovná doprava suti a vybouraných hmot. </t>
  </si>
  <si>
    <t>114203102</t>
  </si>
  <si>
    <t>Rozebrání dlažeb z lomového kamene nebo betonových tvárnic na sucho se zalitými spárami</t>
  </si>
  <si>
    <t>-1853028791</t>
  </si>
  <si>
    <t>Rozebrání dlažeb nebo záhozů s naložením na dopravní prostředek dlažeb z lomového kamene nebo betonových tvárnic na sucho se zalitými spárami cementovou maltou</t>
  </si>
  <si>
    <t xml:space="preserve">Poznámka k souboru cen:_x000D_
1. Ceny jsou určeny pro rozebrání: a) dlažeb na suchu, nad vodou i ve vodě, při hloubce vody do 300 mm nad původně upraveným ložem pro dlažbu; b) záhozů, rovnanin a soustřeďovacích staveb z lomového kamene na suchu, nad vodou i ve vodě, při hloubce vody do 3 m nad kótou projektovaného rozebrání; c) schodů z lomového kamene. 2. Ceny nelze použít pro rozebrání: a) dlažeb ve vodě při hloubce vody přes 300 mm nad původně upraveným ložem pro dlažbu; b) záhozů, rovnanin a soustřeďovacích staveb z lomového kamene ve vodě při hloubce vody pře 3 m nad kótou projektovaného rozebrání; tyto práce se oceňují individuálně. 3. V cenách jsou započteny i náklady na: a) naložení kamene nebo tvárnic na dopravní prostředek, nebo uložení do 3 m za břehovou čáru; b) uložení materiálu odlišné velikosti od ostatní dlažby, získaného při bourání schodů, do 3 m za břehovou čáru. 4. V cenách nejsou započteny náklady na: a) očištění lomového kamene nebo tvárnic od hlíny, písku nebo malty; tyto práce se oceňují cenami souboru cen 114 20-32 Očištění lomového kamene nebo betonových tvárnic; b) třídění lomového kamene nebo tvárnic; tyto práce se oceňují cenou 114 20-3301 Třídění lomového kamene nebo betonových tvárnic; c) srovnání lomového kamene nebo tvárnic do měřitelných figur; tyto práce se oceňují cenami souboru cen 114 20-34 Srovnání lomového kamene nebo betonových tvárnic do měřitelných figur. 5. Objem rozebrání se určí v m3: a) dlažeb jako součin plochy a průměrné tloušťky dlažby bez podkladního lože; b) schodů jako součin plochy v šikmé rovině a tloušťky 350 mm; c) záhozů, rovnanin a soustřeďovacích staveb vypočtených z projektovaných rozměrů konstrukce nebo přepočtem hmotnosti vyzískaného materiálu, přičemž se předpokládá, že z 10 t kamene bylo provedeno 6,5 m3 záhozu, rovnaniny nebo soustřeďovacích staveb, příp. po dohodě s odběratelem v m3 figur z kamene na břehu, přičemž se předpokládá, že z 1 m3 objemu figury byl proveden 1 m3 záhozu, rovnaniny nebo soustřeďovací stavby. 6. Množství jednotek se určí v m3 dlažby, záhozu nebo soustřeďovací stavby. </t>
  </si>
  <si>
    <t>22</t>
  </si>
  <si>
    <t>114203103</t>
  </si>
  <si>
    <t>Rozebrání dlažeb z lomového kamene nebo betonových tvárnic do cementové malty</t>
  </si>
  <si>
    <t>-1178101994</t>
  </si>
  <si>
    <t>Rozebrání dlažeb nebo záhozů s naložením na dopravní prostředek dlažeb z lomového kamene nebo betonových tvárnic do cementové malty se spárami zalitými cementovou maltou</t>
  </si>
  <si>
    <t>23</t>
  </si>
  <si>
    <t>114203104</t>
  </si>
  <si>
    <t>Rozebrání záhozů a rovnanin na sucho</t>
  </si>
  <si>
    <t>-173936081</t>
  </si>
  <si>
    <t>Rozebrání dlažeb nebo záhozů s naložením na dopravní prostředek záhozů, rovnanin a soustřeďovacích staveb provedených na sucho</t>
  </si>
  <si>
    <t>24</t>
  </si>
  <si>
    <t>114203202</t>
  </si>
  <si>
    <t>Očištění lomového kamene nebo betonových tvárnic od malty</t>
  </si>
  <si>
    <t>1297891550</t>
  </si>
  <si>
    <t>Očištění lomového kamene nebo betonových tvárnic získaných při rozebrání dlažeb, záhozů, rovnanin a soustřeďovacích staveb od malty</t>
  </si>
  <si>
    <t xml:space="preserve">Poznámka k souboru cen:_x000D_
1. V cenách jsou započteny i náklady na: a) přehození znečištěného i očištěného kamene nebo tvárnic na vzdálenost do 3 m nebo jeho naložení na dopravní prostředek, b) odklizení a uložení úlomků kamene a uvolněné hlíny či malty na vzdálenost do 10 m. 2. V cenách nejsou započteny náklady na: a) třídění lomového kamene nebo tvárnic; tyto práce se oceňují cenou 114 20-3301 Třídění lomového kamene nebo betonových tvárnic; b) srovnání lomového kamene nebo tvárnic do měřitelných figur; tyto práce se oceňují cenami souboru cen 114 20-34 Srovnání lomového kamene nebo betonových tvárnic do měřitelných figur. 3. Množství jednotek se určí v m3 lomového kamene nebo betonových tvárnic před očištěním. </t>
  </si>
  <si>
    <t>25</t>
  </si>
  <si>
    <t>115001103</t>
  </si>
  <si>
    <t>Převedení vody potrubím DN do 250</t>
  </si>
  <si>
    <t>m</t>
  </si>
  <si>
    <t>-1737888061</t>
  </si>
  <si>
    <t>Převedení vody potrubím průměru DN přes 150 do 250</t>
  </si>
  <si>
    <t xml:space="preserve">Poznámka k souboru cen:_x000D_
1. Ceny lze použít na převedení vody na vzdálenost větší než 20 m, tedy za každý další metr přes 20 m. 2. Ceny lze použít i pro převedení vody žlaby; přitom lze použít ceny : a) 1101 pro žlaby rozvinutého obvodu do 0,30 m, b) 1102 pro žlaby rozvinutého obvodu do 0,50 m, c) 1103 pro žlaby rozvinutého obvodu do 0,80 m, d) 1104 pro žlaby rozvinutého obvodu do 1,00 m, e) 1105 pro žlaby rozvinutého obvodu do 2,00 m, f) 1106 pro žlaby rozvinutého obvodu do 3,00 m. 3. Ceny lze použít i pro ocenění výtlačného potrubí. 4. Ceny lze použít jen pro převedení vody, získané čerpáním při provádění stavebních prací. 5. V ceně jsou započteny i náklady na: a) montáž a demontáž potrubí nebo hadice, těsnění po dobu provozu a opotřebení hmot, b) podpěrné konstrukce dřevěné. 6. V ceně nejsou započteny náklady na nutné zemní práce; tyto se oceňují příslušnými cenami souborů cen této části. </t>
  </si>
  <si>
    <t>26</t>
  </si>
  <si>
    <t>M</t>
  </si>
  <si>
    <t>28611135.OSM</t>
  </si>
  <si>
    <t>KGEM trouba DN200x4,9/ 500  SN4</t>
  </si>
  <si>
    <t>-486440487</t>
  </si>
  <si>
    <t>Poznámka k položce:_x000D_
např. pro dlouhodobé převedení vody potrubím DN 200 mm při zajištění mostního objektu</t>
  </si>
  <si>
    <t>27</t>
  </si>
  <si>
    <t>28611136.OSM</t>
  </si>
  <si>
    <t>KGEM trouba DN200x4,9/1000 SN4</t>
  </si>
  <si>
    <t>-1300588745</t>
  </si>
  <si>
    <t>28</t>
  </si>
  <si>
    <t>115001104</t>
  </si>
  <si>
    <t>Převedení vody potrubím DN do 300</t>
  </si>
  <si>
    <t>-485571460</t>
  </si>
  <si>
    <t>Převedení vody potrubím průměru DN přes 250 do 300</t>
  </si>
  <si>
    <t>29</t>
  </si>
  <si>
    <t>115101201</t>
  </si>
  <si>
    <t>Čerpání vody na dopravní výšku do 10 m průměrný přítok do 500 l/min</t>
  </si>
  <si>
    <t>hod</t>
  </si>
  <si>
    <t>-1492410507</t>
  </si>
  <si>
    <t>Čerpání vody na dopravní výšku do 10 m s uvažovaným průměrným přítokem do 500 l/min</t>
  </si>
  <si>
    <t xml:space="preserve">Poznámka k souboru cen:_x000D_
1. Ceny nelze použít pro čerpání vody při snižování hladiny podzemní vody soustavou čerpacích jehel; toto snižování hladiny vody se oceňuje cenami souborů cen: a) 115 20-12 Čerpací jehla, b) 115 20-13 Montáž a demontáž zařízení čerpací a odsávací stanice, c) 115 20-14 Montáž, opotřebení a demontáž sběrného potrubí, d) 115 20-15 Montáž a demontáž odpadního potrubí, e) 115 20-16 Odsávání a čerpání vody sběrným potrubím. 2. V cenách jsou započteny i náklady montáž a demontáž potrubí nebo hadice v délce do 20 m. Pro převedení vody na vzdálenost větší než 20 m se použijí položky souboru cen 115 00-11 Převedení vody potrubím tohoto katalogu. 3. V cenách nejsou započteny náklady na zřízení čerpacích jímek nebo projektovaných studní: a) kopaných; tyto se oceňují příslušnými cenami části A03 Hloubené vykopávky. b) vrtaných; tyto se oceňují příslušnými cenami katalogu 800-2 Zvláštní zakládání objektů. 4. Doba, po kterou nejsou čerpadla v činnosti, se neoceňuje. Výjimkou je přerušení čerpání vody na dobu do 15 minut jednotlivě; toto přerušení se od doby čerpání neodečítá. 5. Dopravní výškou vody se rozumí svislá vzdálenost mezi hladinou vody v jímce sníženou čerpáním a vodorovnou rovinou proloženou osou nejvyššího bodu výtlačného potrubí. 6. Množství jednotek se určuje v hodinách doby, po kterou je jednotlivé čerpadlo, popř. celý soubor čerpadel v činnosti. 7. Počet měrných jednotek se určí samostatně za každé čerpací místo (jámu, studnu, šachtu). </t>
  </si>
  <si>
    <t>30</t>
  </si>
  <si>
    <t>115201401</t>
  </si>
  <si>
    <t>Montáž sběrného potrubí DN 150</t>
  </si>
  <si>
    <t>1856875680</t>
  </si>
  <si>
    <t>Montáž, opotřebení a demontáž sběrného potrubí s tvarovkami a armaturami pro všechny druhy potrubí a způsob uložení, i s podpěrnými konstrukcemi, pro snižování podzemní vody soustavou čerpacích jehel montáž potrubí jmenovité světlosti DN 150</t>
  </si>
  <si>
    <t xml:space="preserve">Poznámka k souboru cen:_x000D_
1. Ceny lze použít pouze tehdy, oceňuje-li se zároveň odsávání a čerpání vody při snižování hladiny podzemní vody soustavou čerpacích jehel cenami souboru cen 115 20-16 Odsávání a čerpání vody sběrným potrubím. 2. Sběrným potrubím se rozumí potrubí, jímž se voda z čerpacích jehel odsává do odsávací a čerpací stanice. 3. Množství měrných jednotek se určuje v m měřených v ose sběrného potrubí: a) od připojení sběrného potrubí k odsávací a čerpací stanici až na konec sběrného potrubí, nejde-li o sběrné potrubí okružní; b) mezi oběma připojeními sběrného potrubí k odsávací a čerpací stanici, jde-li o sběrné potrubí okružní. </t>
  </si>
  <si>
    <t>Poznámka k položce:_x000D_
např. montáž podélného a popř. příčného odpadního potrubí na mostním objektu</t>
  </si>
  <si>
    <t>31</t>
  </si>
  <si>
    <t>115201411</t>
  </si>
  <si>
    <t>Demontáž sběrného potrubí DN 150</t>
  </si>
  <si>
    <t>-1640054018</t>
  </si>
  <si>
    <t>Montáž, opotřebení a demontáž sběrného potrubí s tvarovkami a armaturami pro všechny druhy potrubí a způsob uložení, i s podpěrnými konstrukcemi, pro snižování podzemní vody soustavou čerpacích jehel demontáž potrubí jmenovité světlosti DN 150</t>
  </si>
  <si>
    <t>Poznámka k položce:_x000D_
např. demontáž podélného a popř. příčného odpadního potrubí z mostního objektu</t>
  </si>
  <si>
    <t>32</t>
  </si>
  <si>
    <t>115201412</t>
  </si>
  <si>
    <t>Demontáž sběrného potrubí DN 200</t>
  </si>
  <si>
    <t>632491472</t>
  </si>
  <si>
    <t>Montáž, opotřebení a demontáž sběrného potrubí s tvarovkami a armaturami pro všechny druhy potrubí a způsob uložení, i s podpěrnými konstrukcemi, pro snižování podzemní vody soustavou čerpacích jehel demontáž potrubí jmenovité světlosti DN 200</t>
  </si>
  <si>
    <t>Poznámka k položce:_x000D_
např. poškozené odvodnění (netěsnost)</t>
  </si>
  <si>
    <t>33</t>
  </si>
  <si>
    <t>115201501</t>
  </si>
  <si>
    <t>Montáž odpadního potrubí DN 150</t>
  </si>
  <si>
    <t>-316735265</t>
  </si>
  <si>
    <t>Montáž a demontáž odpadního potrubí s tvarovkami pro všechny druhy potrubí a způsoby uložení při snižování hladiny podzemní vody soustavou čerpacích jehel montáž potrubí jmenovité světlosti DN 150</t>
  </si>
  <si>
    <t xml:space="preserve">Poznámka k souboru cen:_x000D_
1. Ceny lze použít pouze tehdy, oceňuje-li se zároveň odsávání a čerpání vody při snižování hladiny podzemní vody soustavou čerpacích jehel cenami souboru cen 115 20-16 Odsávání a čerpání vody sběrným potrubím. 2. Odpadním potrubím se rozumí potrubí, jímž se voda z odsávací a čerpací stanice odvádí na určené místo. 3. Množství měrných jednotek se určuje v m měřených v ose odpadního potrubí od připojení na odsávací a čerpací stanici až na konec odpadního potrubí. </t>
  </si>
  <si>
    <t>Poznámka k položce:_x000D_
např. montáž svislého odpadního potrubí z mostního objektu</t>
  </si>
  <si>
    <t>34</t>
  </si>
  <si>
    <t>115201511</t>
  </si>
  <si>
    <t>Demontáž odpadního potrubí DN 150</t>
  </si>
  <si>
    <t>-2090006109</t>
  </si>
  <si>
    <t>Montáž a demontáž odpadního potrubí s tvarovkami pro všechny druhy potrubí a způsoby uložení při snižování hladiny podzemní vody soustavou čerpacích jehel demontáž potrubí jmenovité světlosti DN 150</t>
  </si>
  <si>
    <t>Poznámka k položce:_x000D_
např. demontáž svislého odpadního potrubí z mostního objektu</t>
  </si>
  <si>
    <t>35</t>
  </si>
  <si>
    <t>119001421</t>
  </si>
  <si>
    <t>Dočasné zajištění kabelů a kabelových tratí ze 3 volně ložených kabelů</t>
  </si>
  <si>
    <t>2142719283</t>
  </si>
  <si>
    <t>Dočasné zajištění podzemního potrubí nebo vedení ve výkopišti ve stavu i poloze, ve kterých byla na začátku zemních prací a to s podepřením, vzepřením nebo vyvěšením, příp. s ochranným bedněním, se zřízením a odstraněním zajišťovací konstrukce, s opotřebením hmot kabelů a kabelových tratí z volně ložených kabelů a to do 3 kabelů</t>
  </si>
  <si>
    <t xml:space="preserve">Poznámka k souboru cen:_x000D_
1. Ceny nelze použít pro dočasné zajištění potrubí v provozu pod tlakem přes 1 MPa a potrubí nebo jiných vedení v provozu u nichž investor zakazuje použít při vykopávce kovové nástroje nebo nářadí. 2. Ztížení vykopávky v blízkosti vedení, potrubí a stok ve výkopišti nebo podél jeho stěn se oceňuje cenami souboru cen 120 00- . . a 130 00- . . Příplatky za ztížení vykopávky. </t>
  </si>
  <si>
    <t>Poznámka k položce:_x000D_
Kabelová trasa dotčená při provádění prací včetně její ochrany, včetně přeložení s vyvěšením, bez přerušení kabelů. Vytyčení sítí a dozor správce viz pol. č. 1 ve VRN Geodetické práce.</t>
  </si>
  <si>
    <t>36</t>
  </si>
  <si>
    <t>119001422</t>
  </si>
  <si>
    <t>Dočasné zajištění kabelů a kabelových tratí z 6 volně ložených kabelů</t>
  </si>
  <si>
    <t>211858550</t>
  </si>
  <si>
    <t>Dočasné zajištění podzemního potrubí nebo vedení ve výkopišti ve stavu i poloze, ve kterých byla na začátku zemních prací a to s podepřením, vzepřením nebo vyvěšením, příp. s ochranným bedněním, se zřízením a odstraněním zajišťovací konstrukce, s opotřebením hmot kabelů a kabelových tratí z volně ložených kabelů a to přes 3 do 6 kabelů</t>
  </si>
  <si>
    <t>37</t>
  </si>
  <si>
    <t>119001423</t>
  </si>
  <si>
    <t>Dočasné zajištění kabelů a kabelových tratí z více než 6 volně ložených kabelů</t>
  </si>
  <si>
    <t>217781962</t>
  </si>
  <si>
    <t>Dočasné zajištění podzemního potrubí nebo vedení ve výkopišti ve stavu i poloze, ve kterých byla na začátku zemních prací a to s podepřením, vzepřením nebo vyvěšením, příp. s ochranným bedněním, se zřízením a odstraněním zajišťovací konstrukce, s opotřebením hmot kabelů a kabelových tratí z volně ložených kabelů a to přes 6 kabelů</t>
  </si>
  <si>
    <t>38</t>
  </si>
  <si>
    <t>119003131</t>
  </si>
  <si>
    <t>Výstražná páska pro zabezpečení výkopu zřízení</t>
  </si>
  <si>
    <t>825764505</t>
  </si>
  <si>
    <t>Pomocné konstrukce při zabezpečení výkopu svislé výstražná páska zřízení</t>
  </si>
  <si>
    <t xml:space="preserve">Poznámka k souboru cen:_x000D_
1. V ceně zřízení -2121, -2131, -2411, -3211, -3212, -3213, -3215, -3217, -3121, -3223, -3227 jsou započteny i náklady na opotřebení. 2. V ceně zřízení mobilního oplocení -3211, -3213, -3217, -3223, -3227 je zahrnuto i opotřebení betonové patky, vzpěry, spojky. 3. Položku -2411 lze použít pouze pro šířku výkopu do 1,0 m. 4. V položce -3131 jsou započteny i náklady na dřevěný sloupek. 5. U položek -2311, -4111, -4121 je uvažováno se 100% opotřebením. Bezpečný vlez nebo výlez se zpravidla umisťuje po 20 m délky výkopu. 6. Položky tohoto souboru cen jsou určeny k ocenění pomocných konstrukcí sloužících k zabezpečení výkopů (BOZP) na veřejných prostranstvích (v obcích, na komunikacích apod.). Položky nelze užít k ocenění zařízení staveniště, pokud se toto oceňuje pomocí VRN. </t>
  </si>
  <si>
    <t>39</t>
  </si>
  <si>
    <t>121112003</t>
  </si>
  <si>
    <t>Sejmutí ornice tl vrstvy do 200 mm ručně</t>
  </si>
  <si>
    <t>566872852</t>
  </si>
  <si>
    <t>Sejmutí ornice ručně při souvislé ploše, tl. vrstvy do 200 mm</t>
  </si>
  <si>
    <t xml:space="preserve">Poznámka k souboru cen:_x000D_
1. V ceně jsou započteny i náklady na naložení sejmuté ornice na dopravní prostředek nebo odhození do 3 m. 2. Ceny lze použít i pro sejmutí podorničí. 3. V ceně není započteno vodorovné přemístění sejmuté ornice. </t>
  </si>
  <si>
    <t>40</t>
  </si>
  <si>
    <t>121151103</t>
  </si>
  <si>
    <t>Sejmutí ornice plochy do 100 m2 tl vrstvy do 200 mm strojně</t>
  </si>
  <si>
    <t>-1185820534</t>
  </si>
  <si>
    <t>Sejmutí ornice strojně při souvislé ploše do 100 m2, tl. vrstvy do 200 mm</t>
  </si>
  <si>
    <t xml:space="preserve">Poznámka k souboru cen:_x000D_
1. V cenách jsou započteny i náklady na a) naložení sejmuté ornice na dopravní prostředek. b) vodorovné přemístění na hromady v místě upotřebení nebo na dočasné či trvalé skládky na vzdálenost do 50 m a se složením. 2. Ceny lze použít i pro sejmutí podorničí. 3. V cenách nejsou započteny náklady na odstranění nevhodných přimísenin (kamenů, kořenů apod.); tyto práce se ocení individuálně. </t>
  </si>
  <si>
    <t>Poznámka k položce:_x000D_
v ceně je zahrnuto použití mechanizace vč. její dopravy a posádky</t>
  </si>
  <si>
    <t>41</t>
  </si>
  <si>
    <t>121151113</t>
  </si>
  <si>
    <t>Sejmutí ornice plochy do 500 m2 tl vrstvy do 200 mm strojně</t>
  </si>
  <si>
    <t>450088761</t>
  </si>
  <si>
    <t>Sejmutí ornice strojně při souvislé ploše přes 100 do 500 m2, tl. vrstvy do 200 mm</t>
  </si>
  <si>
    <t>42</t>
  </si>
  <si>
    <t>122212511</t>
  </si>
  <si>
    <t>Odkopávky a prokopávky nezapažené pro železnice v soudržné hornině třídy těžitelnosti I, skupiny 3 objem do 10 m3 ručně</t>
  </si>
  <si>
    <t>668993306</t>
  </si>
  <si>
    <t>Odkopávky a prokopávky pro spodní stavbu železnic ručně zapažených i nezapažených objemu do 10 m3 v hornině třídy těžitelnosti I skupiny 3 soudržných</t>
  </si>
  <si>
    <t xml:space="preserve">Poznámka k souboru cen:_x000D_
1. Ceny lze použít i pro vykopávky: a) příkopů pro železnice a to i tehdy, jsou-li vykopávky těchto příkopů samostatným objektem, b) v zemnících na suchu, jestliže tyto vykopávky souvisejí územně s odkopávkami nebo prokopávkami pro spodní stavbu železnic, 2. V cenách jsou započteny i náklady na přehození výkopku na vzdálenost do 3 m nebo naložení na dopravní prostředek. </t>
  </si>
  <si>
    <t>43</t>
  </si>
  <si>
    <t>122212512</t>
  </si>
  <si>
    <t>Odkopávky a prokopávky nezapažené pro železnice v nesoudržné hornině třídy těžitelnosti I, skupiny 3 objem do 10 m3 ručně</t>
  </si>
  <si>
    <t>-576854552</t>
  </si>
  <si>
    <t>Odkopávky a prokopávky pro spodní stavbu železnic ručně zapažených i nezapažených objemu do 10 m3 v hornině třídy těžitelnosti I skupiny 3 nesoudržných</t>
  </si>
  <si>
    <t>44</t>
  </si>
  <si>
    <t>122252501</t>
  </si>
  <si>
    <t>Odkopávky a prokopávky nezapažené pro spodní stavbu železnic v hornině třídy těžitelnosti I, skupiny 3 objem do 100 m3 strojně</t>
  </si>
  <si>
    <t>1317346775</t>
  </si>
  <si>
    <t>Odkopávky a prokopávky nezapažené pro spodní stavbu železnic strojně v hornině třídy těžitelnosti I skupiny 3 do 100 m3</t>
  </si>
  <si>
    <t xml:space="preserve">Poznámka k souboru cen:_x000D_
1. Ceny lze použít i pro vykopávky: a) příkopů pro železnice a to i tehdy, jsou-li vykopávky těchto příkopů samostatným objektem, b) v zemnících na suchu, jestliže tyto vykopávky souvisejí územně s odkopávkami nebo prokopávkami pro spodní stavbu železnic, 2. V cenách jsou započteny i náklady na přemístění výkopku v příčných profilech na vzdálenost do 15 m nebo naložení na dopravní prostředek. </t>
  </si>
  <si>
    <t>45</t>
  </si>
  <si>
    <t>122252502</t>
  </si>
  <si>
    <t>Odkopávky a prokopávky nezapažené pro spodní stavbu železnic v hornině třídy těžitelnosti I, skupiny 3 objem do 1000 m3 strojně</t>
  </si>
  <si>
    <t>1556714495</t>
  </si>
  <si>
    <t>Odkopávky a prokopávky nezapažené pro spodní stavbu železnic strojně v hornině třídy těžitelnosti I skupiny 3 přes 100 do 1 000 m3</t>
  </si>
  <si>
    <t>46</t>
  </si>
  <si>
    <t>122252508</t>
  </si>
  <si>
    <t>Příplatek k odkopávkám nezapaženým pro spodní stavbu železnic v hornině třídy těžitelnosti I, skupiny 3 za ztížení při rekonstrukci</t>
  </si>
  <si>
    <t>-1705330956</t>
  </si>
  <si>
    <t>Odkopávky a prokopávky nezapažené pro spodní stavbu železnic strojně v hornině třídy těžitelnosti I skupiny 3 Příplatek k cenám za ztížení při rekonstrukcích</t>
  </si>
  <si>
    <t>47</t>
  </si>
  <si>
    <t>122452501</t>
  </si>
  <si>
    <t>Odkopávky a prokopávky nezapažené pro spodní stavbu železnic v hornině třídy těžitelnosti II, skupiny 5 objem do 100 m3 strojně</t>
  </si>
  <si>
    <t>148289266</t>
  </si>
  <si>
    <t>Odkopávky a prokopávky nezapažené pro spodní stavbu železnic strojně v hornině třídy těžitelnosti II skupiny 5 do 100 m3</t>
  </si>
  <si>
    <t>48</t>
  </si>
  <si>
    <t>124253100</t>
  </si>
  <si>
    <t>Vykopávky pro koryta vodotečí v hornině třídy těžitelnosti I, skupiny 3 objem do 100 m3 strojně</t>
  </si>
  <si>
    <t>-145108481</t>
  </si>
  <si>
    <t>Vykopávky pro koryta vodotečí strojně v hornině třídy těžitelnosti I skupiny 3 do 100 m3</t>
  </si>
  <si>
    <t xml:space="preserve">Poznámka k souboru cen:_x000D_
1. Ceny lze použít i pro nezapažené odkopávky a prokopávky při úpravě území kolem vodotečí vně svislých ploch proložených projektovanými břehovými čarami souvisejí-li tyto odkopávky a prokopávky s prováděnými vykopávkami pro koryta vodotečí. 2. V cenách jsou započteny i náklady na přehození výkopku na vzdálenost do 3 m nebo naložení na dopravní prostředek. 3. Ceny nelze použít pro: a) vykopávky koryt vodotečí, které jsou dle projektu pod úrovní pracovní hladiny vody; tyto zemní práce se oceňují cenami souboru cen 127 . 5-.1 Vykopávky pod vodou strojně, b) vykopávky koryt vodotečí v prostorách s rozepřeným nebo vzepřeným pažením; tyto zemní práce se oceňují cenami souboru cen 131 . 5-.20. Hloubení zapažených jam a zářezů části A 03 tohoto katalogu. Štětová stěna vzepřená nebo rozepřená se z hlediska ocenění považuje za vzepřené nebo rozepřené pažení, c) vykopávky pod obrysem výkopu pro koryta vodotečí (pro opěrné zdi, patky, apod.); tyto zemní práce se oceňují podle své povahy cenami souboru cen 131 . 5-.20. Hloubení nezapažených jam, 131 . 5-.1. Hloubení zapažených jam, 132 . 5-.1. Hloubení rýh do 800 mm, 132 . 5-.2. Hloubení rýh do 2000 mm, 132 . 5 Hloubená vykopávka pod základy ručně 133 . 5- .10. Hloubení zapažených i nezapažených šachet části A03, d) hloubení zatrubněných nebo zastropených koryt vodotečí; tyto práce se oceňují cenami souboru cen 123 . 5-.1 Vykopávky zářezů se šikmými stěnami pro podzemní vedení. </t>
  </si>
  <si>
    <t>49</t>
  </si>
  <si>
    <t>129001101</t>
  </si>
  <si>
    <t>Příplatek za ztížení odkopávky nebo prokopávky v blízkosti inženýrských sítí</t>
  </si>
  <si>
    <t>-773419288</t>
  </si>
  <si>
    <t>Příplatek k cenám vykopávek za ztížení vykopávky v blízkosti podzemního vedení nebo výbušnin v horninách jakékoliv třídy</t>
  </si>
  <si>
    <t xml:space="preserve">Poznámka k souboru cen:_x000D_
1. Cena je určena pro: a) podzemní vedení procházející odkopávkou nebo prokopávkou, korytem vodoteče, melioračním kanálem nebo uložené ve stěně výkopu při jakékoliv hloubce vedení pod původním terénem nebo jeho výšce nade dnem výkopu a jakémkoliv jeho směru ke stranám výkopu, b) výbušniny nezaložené dodavatelem. 2. Cenu lze použít i tehdy, narazí-li se na vedení nebo výbušninu až při vykopávce, a to pro objem výkopu, který je projektantem nebo investorem označen, v němž by toto nebo jiné nepředvídané vedení nebo výbušnina mohlo být uloženo. 3. Cenu nelze použít pro ztížení vykopávky v blízkosti podzemních vedení nebo výbušnin, u nichž je projektem zakázáno použít při vykopávce kovové nástroje nebo nářadí. Tyto práce se ocení individuálně. 4. Množství ztížení vykopávky v blízkosti: a) podzemního vedení, jehož půdorysná a výšková plocha: - je v projektu uvedena, určí se jako objem myšleného hranolu, jehož průřezem je obdélník, jehož horní vodorovná a obě svislé strany jsou ve vzdálenosti 0,5 m a dolní vodorovná strana je ve vzdálenosti 1 m od přilehlého vnějšího líce vedení, příp. jeho obalu a délka se rovná osové délce vedení ve výkopišti nebo délce vedení ve stěně výkopu. Vymezí-li projekt, v němž je nutno při vykopávce postupovat opatrně, větší prostor, platí cena pro celý objem výkopku v tomto prostoru. - není v projektu uvedena, avšak která podle projektu nebo podle sdělení investora jsou pravděpodobně ve výkopišti uložena, se rovná objemu výkopu, která je projektem nebo investorem takto označen. b) výbušniny určí vždy projektant nebo investor, ať je v projektu uvedeno či neuvedeno. 5. Je-li vedení položeno ve výkopišti tak, že se vykopávka v celém výše popsaném objemu nevykopává, např. blízko stěn nebo dna výkopu, oceňuje se ztížení vykopávky jen pro tu část objemu, v níž se vykopávka provádí. 6. Jsou-li ve výkopišti dvě vedení položena tak blízko sebe, že se výše uvedené objemy pro obě vedení pronikají, určí se množství ztížení vykopávky tak, aby se pronik započetl jen jednou. 7. Objem ztížení vykopávky se od celkového objemu výkopu neodečítá. 8. Dočasné zajištění různých podzemních vedení ve výkopišti se oceňuje cenami souboru cen 119 00-14. Dočasné zajištění podzemního potrubí nebo vedení ve výkopišti. </t>
  </si>
  <si>
    <t>50</t>
  </si>
  <si>
    <t>129253101</t>
  </si>
  <si>
    <t>Čištění otevřených koryt vodotečí šíře dna do 5 m hl do 2,5 m v hornině třídy těžitelnosti I skupiny 3 strojně</t>
  </si>
  <si>
    <t>-44809405</t>
  </si>
  <si>
    <t>Čištění otevřených koryt vodotečí strojně s přehozením rozpojeného nánosu do 3 m nebo s naložením na dopravní prostředek při šířce původního dna do 5 m a hloubce koryta do 2,5 m v hornině třídy těžitelnosti I skupiny 3</t>
  </si>
  <si>
    <t xml:space="preserve">Poznámka k souboru cen:_x000D_
1. Ceny jsou určeny pro čištění vodních koryt upravených i neupravených na suchu nebo při hloubce vody do 300 mm nad původním dnem. 2. V cenách jsou započteny i náklady na svislé přehození výkopku. 3. V cenách nejsou započteny náklady pro vodorovné přemístění nánosu na vzdálenost přes 3 m ; toto přemístění se oceňuje cenami souborů cen 162 ... Vodorovné přemístění výkopku katalogu 800-1 Zemní práce. 4. Ceny nelze použít pro: a) čištění vodních koryt, které nejsou omezeny po obou stranách zdmi při průměrné tloušťce nánosu přes 500 mm; tyto práce se oceňují podle své povahy cenami souborů cen 124.. Vykopávky pro koryta vodotečí nebo 127 ... Vykopávky pod vodou zářezů pro shybky a jiná podzemní vedení katalogu 800-1 Zemní práce, b) čištění vodních koryt při hloubce vody přes 300 mm; tyto práce se oceňují cenami souboru cen 127... Vykopávky pod vodou zářezů pro shybky a jiná podzemní vedení katalogu 800-1 Zemní práce, c) čištění uzavřených koryt vodotečí; tyto zemní práce se oceňují individuálně; d) shrabání organických naplavenin na břehových plochách po velké vodě; tyto práce se oceňují cenami souboru cen 185 ... Shrabání pokoseného porostu a organických naplavenin. 5. Čištění otevřených koryt vodotečí při šířce dna do 5 m a hloubce koryta přes 2,5 m a při šířce dna přes 5 m a hloubce koryta přes 5 m se oceňuje tak, že k cenám tohoto souboru cen se vždy připočítává za každých dalších i započatých 1,5 m hloubky jedno přehození výkopku příslušnou cenou souboru cen 166 1.... Přehození neulehlého výkopku katalogu 800-1 Zemní práce. 6. Množství jednotek se určuje v m3 nánosu z anorganických nebo organických hmot. </t>
  </si>
  <si>
    <t>51</t>
  </si>
  <si>
    <t>131212501</t>
  </si>
  <si>
    <t>Hloubení jamek pro sloupky, zábradlí, značky objem do 0,5 m3 v soudržných horninách třídy těžitelnosti I, skupiny 3 ručně</t>
  </si>
  <si>
    <t>-799063195</t>
  </si>
  <si>
    <t>Hloubení jamek pro spodní stavbu železnic ručně pro sloupky zábradlí, značky, apod. objemu do 0,5 m3 s odhozením výkopku nebo naložením na dopravní prostředek v hornině třídy těžitelnosti I skupiny 3 soudržných</t>
  </si>
  <si>
    <t xml:space="preserve">Poznámka k souboru cen:_x000D_
1. V cenách jsou započteny i náklady na přehození výkopku na přilehlém terénu na vzdálenost do 3 m od okraje jámy nebo naložení na dopravní prostředek. </t>
  </si>
  <si>
    <t>52</t>
  </si>
  <si>
    <t>131212502</t>
  </si>
  <si>
    <t>Hloubení jamek pro sloupky, zábradlí, značky objem do 0,5 m3 v nesoudržných horninách třídy těžitelnosti I, skupiny 3 ručně</t>
  </si>
  <si>
    <t>-1123787249</t>
  </si>
  <si>
    <t>Hloubení jamek pro spodní stavbu železnic ručně pro sloupky zábradlí, značky, apod. objemu do 0,5 m3 s odhozením výkopku nebo naložením na dopravní prostředek v hornině třídy těžitelnosti I skupiny 3 nesoudržných</t>
  </si>
  <si>
    <t>53</t>
  </si>
  <si>
    <t>132212601</t>
  </si>
  <si>
    <t>Hloubení rýh š do 800 mm vedle kolejí ručně do 2 m3 v hornině třídy těžitelnosti I, skupiny 3</t>
  </si>
  <si>
    <t>551006652</t>
  </si>
  <si>
    <t>Hloubení rýh vedle kolejí šířky do 800 mm ručně zapažených i nezapažených, hloubky do 1,5 m objemu do 2 m3 v hornině třídy těžitelnosti I skupiny 3</t>
  </si>
  <si>
    <t xml:space="preserve">Poznámka k souboru cen:_x000D_
1. V cenách jsou započteny i náklady na urovnání dna do předepsaného profilu a spádu, s přehozením výkopku na přilehlém terénu na vzdálenost do 3 m od podélné osy rýhy nebo s naložením na dopravní prostředek. 2. Ceny lze použít pro rýhy mezi dvěma kolejemi, podél koleje v pruhu šířky do 6 m od osy koleje. 3. Ztížení vykopávky v blízkosti podzemního vedení procházejícího rýhou nebo uloženého ve stěně výkopu se oceňuje cenou 130 00-1101 Ztížení hloubené vykopávky. </t>
  </si>
  <si>
    <t>Poznámka k položce:_x000D_
např. pro obnažení trasy inženýrské sítě,výkopy pro dlažby a pod.</t>
  </si>
  <si>
    <t>54</t>
  </si>
  <si>
    <t>132212611</t>
  </si>
  <si>
    <t>Hloubení rýh š do 800 mm vedle kolejí ručně přes 2 m3 v hornině třídy těžitelnosti I, skupiny 3</t>
  </si>
  <si>
    <t>1117753867</t>
  </si>
  <si>
    <t>Hloubení rýh vedle kolejí šířky do 800 mm ručně zapažených i nezapažených, hloubky do 1,5 m objemu přes 2 m3 v hornině třídy těžitelnosti I skupiny 3</t>
  </si>
  <si>
    <t>55</t>
  </si>
  <si>
    <t>132212621</t>
  </si>
  <si>
    <t>Hloubení rýh š do 2000 mm vedle kolejí ručně do 2 m3 v hornině třídy těžitelnosti I, skupiny 3</t>
  </si>
  <si>
    <t>-1550632616</t>
  </si>
  <si>
    <t>Hloubení rýh vedle kolejí šířky přes 800 do 2 000 mm ručně zapažených i nezapažených objemu do 2 m3 v hornině třídy těžitelnosti I skupiny 3</t>
  </si>
  <si>
    <t xml:space="preserve">Poznámka k souboru cen:_x000D_
1. Ceny lze použít pro rýhy mezi dvěma kolejemi, podél koleje v pruhu šířky do 6 m od osy koleje. 2. V cenách jsou započteny i náklady na urovnání dna do předepsaného profilu a spádu, s přehozením výkopku na přilehlém terénu na vzdálenost do 3 m od podélné osy rýhy nebo s naložením na dopravní prostředek. 3. Ztížení vykopávky v blízkosti podzemního vedení, procházejícího rýhou nebo uloženého ve stěně výkopu, se oceňuje cenou 130 33-1101 Ztížení hloubené vykopávky. </t>
  </si>
  <si>
    <t>Poznámka k položce:_x000D_
např. výkopy pro dlažby a pod.</t>
  </si>
  <si>
    <t>56</t>
  </si>
  <si>
    <t>132212631</t>
  </si>
  <si>
    <t>Hloubení rýh š do 2000 mm vedle kolejí ručně přes 2 m3 v hornině třídy těžitelnosti I, skupiny 3</t>
  </si>
  <si>
    <t>169778214</t>
  </si>
  <si>
    <t>Hloubení rýh vedle kolejí šířky přes 800 do 2 000 mm ručně zapažených i nezapažených objemu přes 2 m3 v hornině třídy těžitelnosti I skupiny 3</t>
  </si>
  <si>
    <t>57</t>
  </si>
  <si>
    <t>132252501</t>
  </si>
  <si>
    <t>Hloubení rýh š do 800 mm vedle kolejí strojně v hornině třídy těžitelnosti I, skupiny 3</t>
  </si>
  <si>
    <t>-305351882</t>
  </si>
  <si>
    <t>Hloubení rýh vedle kolejí šířky do 800 mm strojně zapažených i nezapažených, hloubky do 1,5 m, pro jakýkoliv objem výkopu v hornině třídy těžitelnosti I skupiny 3</t>
  </si>
  <si>
    <t xml:space="preserve">Poznámka k souboru cen:_x000D_
1. V cenách jsou započteny i náklady na urovnání dna do předepsaného profilu a spádu, s přehozením výkopku na přilehlém terénu na vzdálenost do 3 m od podélné osy rýhy nebo s naložením na dopravní prostředek. 2. Ceny lze použít i pro rýhy mezi dvěma kolejemi, podél koleje v pruhu šířky do 6 m od osy koleje. 3. Ztížení vykopávky v blízkosti podzemního vedení, které prochází rýhou nebo je uložené ve stěně výkopu, se oceňuje cenou 130 00-1101 Ztížení hloubené vykopávky. </t>
  </si>
  <si>
    <t>Poznámka k položce:_x000D_
v ceně je zahrnuto použití mechanizace vč. její dopravy a posádky. Např. výkopy pro dlažby a pod.</t>
  </si>
  <si>
    <t>58</t>
  </si>
  <si>
    <t>132252521</t>
  </si>
  <si>
    <t>Hloubení rýh š do 2000 mm vedle kolejí strojně v hornině třídy těžitelnosti I, skupiny 3</t>
  </si>
  <si>
    <t>-1002667726</t>
  </si>
  <si>
    <t>Hloubení rýh vedle kolejí šířky přes 800 do 2 000 mm strojně zapažených i nezapažených, pro jakýkoliv objem výkopu v hornině třídy těžitelnosti I skupiny 3</t>
  </si>
  <si>
    <t xml:space="preserve">Poznámka k souboru cen:_x000D_
1. V cenách jsou započteny i náklady na urovnání dna do předepsaného profilu a spádu, s případným nutným přehozením výkopku na vzdálenost do 3 m ve výkopišti, s přehozením výkopku na přilehlém terénu na vzdálenost do 3 m od podélné osy rýhy nebo s naložením výkopku na dopravní prostředek. 2. Ceny lze použít i pro rýhy mezi dvěma kolejemi, podél koleje v pruhu šířky do 6 m od osy koleje. 3. Ztížení vykopávky v blízkosti podzemního vedení, které prochází rýhou nebo je uložené ve stěně výkopu, se oceňuje cenou 130 00-1101 Ztížení hloubené vykopávky. </t>
  </si>
  <si>
    <t>59</t>
  </si>
  <si>
    <t>151101101</t>
  </si>
  <si>
    <t>Zřízení příložného pažení a rozepření stěn rýh hl do 2 m</t>
  </si>
  <si>
    <t>-1892535052</t>
  </si>
  <si>
    <t>Zřízení pažení a rozepření stěn rýh pro podzemní vedení příložné pro jakoukoliv mezerovitost, hloubky do 2 m</t>
  </si>
  <si>
    <t xml:space="preserve">Poznámka k souboru cen:_x000D_
1. Ceny jsou určeny pro roubení a rozepření stěn i jiných výkopů se svislými stěnami, pokud jsou tyto výkopy pro podzemní vedení rozměru do 1 250 mm. 2. Plocha mezer mezi pažinami příložného pažení se od plochy příložného pažení neodečítá; nezapažené plochy u pažení zátažného nebo hnaného se od plochy pažení odečítají. 3. Předepisuje-li projekt: a) ponechat pažení ve výkopu, oceňuje se toto pažení cenami souboru cen 151 . 0-19 Pažení stěn s ponecháním a rozepření stěn cenami souboru cen 151 . 0-13 Zřízení rozepření zapažených stěn výkopů, b) vzepření stěn, oceňuje se toto odstranění pažení stěn výkopu cenami souboru cen 151 . 0-12 Pažení stěn a vzepření stěn cenami souboru cen 151 . 0-14 odstranění vzepření stěn, c) kotvení stěn, toto se oceňuje příslušnými cenami katalogu 800-2 Zvláštní zakládání objektů. </t>
  </si>
  <si>
    <t>Poznámka k položce:_x000D_
včetně příp. pažení a rozepření uvolněného zdiva, vhodné na rozepření opěr mostního objektu</t>
  </si>
  <si>
    <t>60</t>
  </si>
  <si>
    <t>151101102</t>
  </si>
  <si>
    <t>Zřízení příložného pažení a rozepření stěn rýh hl do 4 m</t>
  </si>
  <si>
    <t>2014785795</t>
  </si>
  <si>
    <t>Zřízení pažení a rozepření stěn rýh pro podzemní vedení příložné pro jakoukoliv mezerovitost, hloubky do 4 m</t>
  </si>
  <si>
    <t>Poznámka k položce:_x000D_
Poznámka k položce: včetně dodání potřebného spojovacího materiálu dřev. pažení zdiva, zapažení zdiva opěr včetně rozepření zůstane na objektu.</t>
  </si>
  <si>
    <t>61</t>
  </si>
  <si>
    <t>60511125</t>
  </si>
  <si>
    <t>řezivo stavební fošny prismované středové š do 160mm dl 2-5m</t>
  </si>
  <si>
    <t>1793827496</t>
  </si>
  <si>
    <t>Poznámka k položce:_x000D_
Poznámka k položce: zapažení zdiva opěr včetně rozepření zůstane na objektu</t>
  </si>
  <si>
    <t>62</t>
  </si>
  <si>
    <t>60591320</t>
  </si>
  <si>
    <t>kulatina odkorněná D 7-15cm do dl 5m</t>
  </si>
  <si>
    <t>1402215977</t>
  </si>
  <si>
    <t>Poznámka k položce:_x000D_
Poznámka k položce: pro rozepření zapažených ploch zdiva opěr - mezi opěrami, zapažení zdiva opěr včetně rozepření zůstane na objektu</t>
  </si>
  <si>
    <t>63</t>
  </si>
  <si>
    <t>151101111</t>
  </si>
  <si>
    <t>Odstranění příložného pažení a rozepření stěn rýh hl do 2 m</t>
  </si>
  <si>
    <t>-292486202</t>
  </si>
  <si>
    <t>Odstranění pažení a rozepření stěn rýh pro podzemní vedení s uložením materiálu na vzdálenost do 3 m od kraje výkopu příložné, hloubky do 2 m</t>
  </si>
  <si>
    <t>64</t>
  </si>
  <si>
    <t>151101112</t>
  </si>
  <si>
    <t>Odstranění příložného pažení a rozepření stěn rýh hl do 4 m</t>
  </si>
  <si>
    <t>-35640546</t>
  </si>
  <si>
    <t>Odstranění pažení a rozepření stěn rýh pro podzemní vedení s uložením materiálu na vzdálenost do 3 m od kraje výkopu příložné, hloubky přes 2 do 4 m</t>
  </si>
  <si>
    <t>65</t>
  </si>
  <si>
    <t>151101201</t>
  </si>
  <si>
    <t>Zřízení příložného pažení stěn výkopu hl do 4 m</t>
  </si>
  <si>
    <t>-1785134721</t>
  </si>
  <si>
    <t>Zřízení pažení stěn výkopu bez rozepření nebo vzepření příložné, hloubky do 4 m</t>
  </si>
  <si>
    <t xml:space="preserve">Poznámka k souboru cen:_x000D_
1. Ceny nelze použít pro oceňování rozepřeného pažení stěn rýh pro podzemní vedení; toto se oceňuje cenami souboru cen 151 . 0-11 Zřízení pažení a rozepření stěn rýh pro podzemní vedení pro všechny šířky rýhy. 2. Plocha mezer mezi pažinami příložného pažení se od plochy příložného pažení neodečítá; nezapažené plochy u pažení zátažného nebo hnaného se od plochy pažení odečítají. </t>
  </si>
  <si>
    <t>Poznámka k položce:_x000D_
lze i pažení zdiva</t>
  </si>
  <si>
    <t>66</t>
  </si>
  <si>
    <t>151101401</t>
  </si>
  <si>
    <t>Zřízení vzepření stěn při pažení příložném hl do 4 m</t>
  </si>
  <si>
    <t>-1275297372</t>
  </si>
  <si>
    <t>Zřízení vzepření zapažených stěn výkopů s potřebným přepažováním při pažení příložném, hloubky do 4 m</t>
  </si>
  <si>
    <t xml:space="preserve">Poznámka k souboru cen:_x000D_
1. Ceny nelze použít pro kotvení zapažených stěn zvenku; toto kotvení se oceňuje příslušnými cenami katalogu 800-2 Zvláštní zakládání objektů. </t>
  </si>
  <si>
    <t>Poznámka k položce:_x000D_
lze i vzepření u pažení zdiva</t>
  </si>
  <si>
    <t>67</t>
  </si>
  <si>
    <t>60511R01</t>
  </si>
  <si>
    <t>fošny TLAKOVĚ IMREGNOVANÉ prismované (středové) řezivo stavební do š 160mm dl 2-5m</t>
  </si>
  <si>
    <t>-77927794</t>
  </si>
  <si>
    <t>Poznámka k položce:_x000D_
Dodání tlakově imregnovaného řeziva (např. SUBLIMA CZ, Impregnace dřeva s.r.o.) pro pažení zdiva mostního objektu._x000D_
Materiál bude dlouhodobě ponechán v pažení zdiva mostního objektu (do provedení celkové opravy mostního objektu).</t>
  </si>
  <si>
    <t>68</t>
  </si>
  <si>
    <t>60512R01</t>
  </si>
  <si>
    <t>hranol stavební TLAKOVĚ IMREGNOVANÝ řezivo průřezu 100-140x100-140mm do dl 5m</t>
  </si>
  <si>
    <t>957295658</t>
  </si>
  <si>
    <t>Poznámka k položce:_x000D_
Dodání tlakově imregnovaného řeziva (např. SUBLIMA CZ, Impregnace dřeva s.r.o.) pro pažení a vzepření pažení zdiva mostního objektu._x000D_
Materiál bude  dlouhodobě ponechán v pažení zdiva mostního objektu (do provedení celkové opravy mostního objektu).</t>
  </si>
  <si>
    <t>69</t>
  </si>
  <si>
    <t>151103101</t>
  </si>
  <si>
    <t>Zřízení příložného pažení a rozepření stěn kolejového lože do 20 m2 hl do 2 m</t>
  </si>
  <si>
    <t>-1475499889</t>
  </si>
  <si>
    <t>Zřízení pažení a rozepření stěn výkopu kolejového lože plochy do 20 m2 pro jakoukoliv mezerovitost příložné, hloubky do 2 m</t>
  </si>
  <si>
    <t xml:space="preserve">Poznámka k souboru cen:_x000D_
1. Plocha mezer mezi pažinami příložného pažení se od plochy příložného pažení neodečítá; nezapažené plochy u pažení zátažného nebo hnaného se od plochy pažení odečítají. </t>
  </si>
  <si>
    <t>70</t>
  </si>
  <si>
    <t>151103111</t>
  </si>
  <si>
    <t>Odstranění příložného pažení a rozepření stěn kolejového lože do 20 m2 hl do 2 m</t>
  </si>
  <si>
    <t>-1189959838</t>
  </si>
  <si>
    <t>Odstranění pažení a rozepření stěn výkopu kolejového lože plochy do 20 m2 s uložením materiálu na vzdálenost do 3 m od kraje výkopu příložné, hloubky do 2 m</t>
  </si>
  <si>
    <t>71</t>
  </si>
  <si>
    <t>151201201</t>
  </si>
  <si>
    <t>Zřízení zátažného pažení stěn výkopu hl do 4 m</t>
  </si>
  <si>
    <t>1619406886</t>
  </si>
  <si>
    <t>Zřízení pažení stěn výkopu bez rozepření nebo vzepření zátažné, hloubky do 4 m</t>
  </si>
  <si>
    <t>72</t>
  </si>
  <si>
    <t>151201211</t>
  </si>
  <si>
    <t>Odstranění pažení stěn zátažného hl do 4 m</t>
  </si>
  <si>
    <t>-1265461251</t>
  </si>
  <si>
    <t>Odstranění pažení stěn výkopu bez rozepření nebo vzepření s uložením pažin na vzdálenost do 3 m od okraje výkopu zátažné, hloubky do 4 m</t>
  </si>
  <si>
    <t>73</t>
  </si>
  <si>
    <t>151201401</t>
  </si>
  <si>
    <t>Zřízení vzepření stěn při pažení zátažném hl do 4 m</t>
  </si>
  <si>
    <t>1052193167</t>
  </si>
  <si>
    <t>Zřízení vzepření zapažených stěn výkopů s potřebným přepažováním při pažení zátažném, hloubky do 4 m</t>
  </si>
  <si>
    <t>74</t>
  </si>
  <si>
    <t>151201411</t>
  </si>
  <si>
    <t>Odstranění vzepření stěn při pažení zátažném hl do 4 m</t>
  </si>
  <si>
    <t>895991008</t>
  </si>
  <si>
    <t>Odstranění vzepření stěn výkopů s uložením materiálu na vzdálenost do 3 m od kraje výkopu při pažení zátažném, hloubky do 4 m</t>
  </si>
  <si>
    <t>75</t>
  </si>
  <si>
    <t>151711111</t>
  </si>
  <si>
    <t>Osazení zápor ocelových dl do 8 m</t>
  </si>
  <si>
    <t>-2117046869</t>
  </si>
  <si>
    <t>Osazení ocelových zápor pro pažení hloubených vykopávek  do předem provedených vrtů se zabetonováním spodního konce, s příp. nutným obsypem zápory pískem délky od 0 do 8 m</t>
  </si>
  <si>
    <t xml:space="preserve">Poznámka k souboru cen:_x000D_
1. V cenách nejsou započteny náklady na: a) vrchní kotvení zápor, které se oceňuje cenami souboru cen 151 71-31 Vrchní kotvení zápor na povrch výkopové jámy, b) pažení do ocelových zápor, které se oceňuje cenami souboru cen 151 72-11 Pažení do ocelových zápor, c) převázky ocelové, které se oceňují cenami 151 71-21 Převázka ocelová pro ukotvení záporového pažení, d) vrty pro osazení zápor, které se oceňují soubory cen 22. . . – Vrty e) dodání výplně z betonu nebo kameniva, které se oceňuje ve specifikaci f) dodání nebo opotřebení: - dodání zápor trvale zabudovaných se oceňuje ve specifikaci bez obratovosti, - opotřebení zápor dočasně zabudovaných se oceňuje ve specifikaci jako 0,5 násobek pořizovací ceny materiálu. </t>
  </si>
  <si>
    <t>Poznámka k položce:_x000D_
např. pro přechody z mostního objektu do trati</t>
  </si>
  <si>
    <t>76</t>
  </si>
  <si>
    <t>13010978</t>
  </si>
  <si>
    <t>ocel profilová HE-B 180 jakost 11 375</t>
  </si>
  <si>
    <t>t</t>
  </si>
  <si>
    <t>301403787</t>
  </si>
  <si>
    <t>77</t>
  </si>
  <si>
    <t>13010982</t>
  </si>
  <si>
    <t>ocel profilová HE-B 220 jakost 11 375</t>
  </si>
  <si>
    <t>1628926885</t>
  </si>
  <si>
    <t>Poznámka k položce:_x000D_
např. pro přechody z mostního objektu</t>
  </si>
  <si>
    <t>78</t>
  </si>
  <si>
    <t>13010940</t>
  </si>
  <si>
    <t>ocel profilová UPE 220 jakost 11 375</t>
  </si>
  <si>
    <t>452884247</t>
  </si>
  <si>
    <t>79</t>
  </si>
  <si>
    <t>151721R001</t>
  </si>
  <si>
    <t>Zřízení pažení kolejového lože a pláně do ocelových zápor hl výkopu do 4 m s jeho následným odstraněním</t>
  </si>
  <si>
    <t>683183721</t>
  </si>
  <si>
    <t>Pažení stěn výkopu kolejového lože do ocelových zápor včetně odstranění hloubky výkopu do 4 m</t>
  </si>
  <si>
    <t xml:space="preserve">Poznámka k položce:_x000D_
Zřízení pažení kolejového lože a pláně mezi kolejemi včetně dodání materiálu, spojovacího materiálu a jeho opotřebení, dle technologie dodavatele. _x000D_
 </t>
  </si>
  <si>
    <t>80</t>
  </si>
  <si>
    <t>155131312</t>
  </si>
  <si>
    <t>Zřízení protierozního zpevnění svahů geomříží, georohoží sklonu do 1:1 včetně kotvení</t>
  </si>
  <si>
    <t>1004069041</t>
  </si>
  <si>
    <t>Zřízení protierozního zpevnění svahů geomříží nebo georohoží včetně plošného kotvení ocelovými skobami, ve sklonu přes 1:2 do 1:1</t>
  </si>
  <si>
    <t xml:space="preserve">Poznámka k souboru cen:_x000D_
1. V cenách jsou započteny i náklady na ukotvení horního okraje geomříže nebo georohože do mělké rýhy ocelovými skobami, na zřízení rýhy i její zasypání, na instalaci geomříže nebo georohože včetně přesahů a na plošné kotvení ocelovými skobami z betonářské oceli. 2. V cenách nejsou započteny náklady na dodávku geomříží nebo georohoží, která se oceňuje ve specifikaci. Ztratné včetně přesahů a kotvení krajů lze stanovit ve výši 15 až 20 %. </t>
  </si>
  <si>
    <t>81</t>
  </si>
  <si>
    <t>69321111</t>
  </si>
  <si>
    <t>geomatrace trojrozměrné protierozní/vegetační HDPE</t>
  </si>
  <si>
    <t>-1085246789</t>
  </si>
  <si>
    <t>82</t>
  </si>
  <si>
    <t>155211112</t>
  </si>
  <si>
    <t>Odstranění vegetace ze skalních ploch horolezeckou technikou včetně stažení k zemi</t>
  </si>
  <si>
    <t>2011364050</t>
  </si>
  <si>
    <t>Očištění skalních ploch horolezeckou technikou odstranění vegetace včetně stažení k zemi, odklizení na hromady na vzdálenost do 50 m nebo na naložení na dopravní prostředek keřů a stromů do průměru 10 cm</t>
  </si>
  <si>
    <t xml:space="preserve">Poznámka k souboru cen:_x000D_
1. Množství měrných jednotek u ceny -1122 Očištění ručními nástroji se určuje v m3 materiálu odstraněného ze skalní stěny. 2. V cenách nejsou započteny náklady na dočasné ochranné sítě pro zajištění bezpečnosti horolezců a provozu na pozemních komunikacích a železnici; tyto náklady se oceňují cenami 944 51-1111, -1211 a -1811 Montáž, příplatek za každý den použití a demontáž ochranné sítě katalogu 800-3 Lešení. 3. Štěpkování se oceňuje cenou 111 25-1111 Drcení ořezaných větví strojně (štěpkování) části A02 katalogu 823-1 Plochy a úprava území. 4. Přesun odstraněné vegetace na vzdálenost větší než 50 m se oceňuje cenou 162 30-1501 Vodorovné přemístění smýcených křovin části A01 katalogu 800-1 Zemní práce. </t>
  </si>
  <si>
    <t>83</t>
  </si>
  <si>
    <t>155211122</t>
  </si>
  <si>
    <t>Očištění skalních ploch ručními nástroji (motykami, páčidly) horolezeckou technikou</t>
  </si>
  <si>
    <t>1084536787</t>
  </si>
  <si>
    <t>Očištění skalních ploch horolezeckou technikou očištění ručními nástroji motykami, páčidly</t>
  </si>
  <si>
    <t>84</t>
  </si>
  <si>
    <t>155211311</t>
  </si>
  <si>
    <t>Odtěžení nestabilních hornin ze skalních stěn horolezeckou technikou sbíječkou</t>
  </si>
  <si>
    <t>772004874</t>
  </si>
  <si>
    <t>Odtěžení nestabilních hornin ze skalních stěn horolezeckou technikou s přehozením na vzdálenost do 3 m nebo s naložením na dopravní prostředek s použitím pneumatického nářadí</t>
  </si>
  <si>
    <t xml:space="preserve">Poznámka k souboru cen:_x000D_
1. V cenách nejsou započteny náklady na dočasné ochranné sítě pro zajištění bezpečnosti horolezců a provozu na pozemních komunikacích a železnici; tyto náklady se oceňují cenami 944 51-1111, -1211 a -1811 Montáž, příplatek za každý den použití a demontáž ochranné sítě katalogu 800-3 Lešení. 2. V ceně -1313 Odtěžení hornin hydraulickými klíny jsou započteny i náklady na provedení vrtů. 3. Odvoz odtěžených hornin se oceňuje cenami souboru cen 162 .1-11 Vodorovné přemístění výkopku nebo sypaniny po suchu části A01 katalogu 800-1 Zemní práce. </t>
  </si>
  <si>
    <t>85</t>
  </si>
  <si>
    <t>155212116</t>
  </si>
  <si>
    <t>Vrty do skalních stěn vrtacími kladivy D 56 mm hor. tř. V a VI prováděné horolezeckou technikou</t>
  </si>
  <si>
    <t>1573031468</t>
  </si>
  <si>
    <t>Vrty do skalních stěn prováděné horolezeckou technikou hloubky do 5 m přenosnými vrtacími kladivy průměru do 56 mm, v hornině tř. V a VI</t>
  </si>
  <si>
    <t xml:space="preserve">Poznámka k souboru cen:_x000D_
1. Vrty větších průměrů a hloubek se oceňují individuálně. 2. Zatřídění hornim podle vrtatelnosti je uvedeno v příloze č. 2 Všeobecných podmínek tohoto katalogu. </t>
  </si>
  <si>
    <t>86</t>
  </si>
  <si>
    <t>155213112</t>
  </si>
  <si>
    <t>Trn z oceli pro sítě bez oka D 26 mm l 3 m zainjektovaný cementovou maltou prováděný horolezecky</t>
  </si>
  <si>
    <t>311153693</t>
  </si>
  <si>
    <t>Trny z oceli prováděné horolezeckou technikou bez oka z celozávitové oceli pro uchycení sítí zainjektované cementovou maltou délky do 3 m, průměru přes 20 do 26 mm</t>
  </si>
  <si>
    <t xml:space="preserve">Poznámka k souboru cen:_x000D_
1. V cenách jsou započteny i náklady na dodávku trnů a injektážní malty nebo lepicích ampulí. 2. V cenách -3111 až -3213 Trny bez oka jsou započteny i náklady na dodávku podložek a matic. 3. V cenách nejsou započteny náklady na: a) vrty pro trny; tyto se oceňují cenami souboru cen 155 21-2 Vrty do skalních stěn prováděné horolezeckou technikou, b) provedení antikorozní úpravy; tyto náklady se oceňují cenami katalogu 800-789 Povrchové úpravy ocelových konstrukcí a technologických zařízení. </t>
  </si>
  <si>
    <t>87</t>
  </si>
  <si>
    <t>155213112.R</t>
  </si>
  <si>
    <t>Trn z oceli pro sítě bez oka D 26 mm l 2 m zainjektovaný cementovou maltou prováděný horolezecky</t>
  </si>
  <si>
    <t>422429260</t>
  </si>
  <si>
    <t>Trny z oceli prováděné horolezeckou technikou bez oka z celozávitové oceli pro uchycení sítí zainjektované cementovou maltou délky do 2 m, průměru přes 20 do 26 mm</t>
  </si>
  <si>
    <t>88</t>
  </si>
  <si>
    <t>155213113</t>
  </si>
  <si>
    <t>Trn z oceli pro sítě bez oka D 32 mm l 3 m zainjektovaný cementovou maltou prováděný horolezecky</t>
  </si>
  <si>
    <t>-1526384891</t>
  </si>
  <si>
    <t>Trny z oceli prováděné horolezeckou technikou bez oka z celozávitové oceli pro uchycení sítí zainjektované cementovou maltou délky do 3 m, průměru přes 26 do 32 mm</t>
  </si>
  <si>
    <t>89</t>
  </si>
  <si>
    <t>155214111</t>
  </si>
  <si>
    <t>Montáž ocelové sítě na skalní stěnu prováděná horolezeckou technikou</t>
  </si>
  <si>
    <t>145683381</t>
  </si>
  <si>
    <t>Síťování skalních stěn prováděné horolezeckou technikou montáž pásů ocelové sítě</t>
  </si>
  <si>
    <t xml:space="preserve">Poznámka k souboru cen:_x000D_
1. V cenách -4111 a -4112 Montáž pásů sítě a geomříže jsou započteny i náklady na rozvinutí a vytažení pásů na skalní stěnu, jejich spojení předepsaným spojovacím materiálem včetně jeho dodávky a přitažení podložek a matic na ocelové trny. 2. V cenách -4211 a -4212 jsou započteny i náklady na manipulaci s lanem, montáž a dodávku spojovacího materiálu (svorky). 3. V cenách nejsou započteny náklady na: a) dodání sítě nebo lana; tyto náklady se oceňují ve specifikaci. Ztratné lze stanovit ve výši 20 %, b) vrty; tyto náklady se oceňují cenami souboru cen 155 21-2 Vrty do skalních stěn prováděné horolezeckou technikou, c) trny; tyto náklady se oceňují cenami souboru cen 155 21-3 Trny z oceli nebo 155 21-36 Trny z injekčních zavrtávacích tyčí prováděné horolezeckou technikou, d) dočasné ochranné sítě pro zajištění bezpečnosti horolezců a provozu na pozemních komunikacích a železnici; tyto náklady se oceňují cenami souborů cen 944 51-1111, -1211 a -1811 Montáž, příplatek za každý den použití a demontáž ochranné sítě katalogu 800-3 Lešení. </t>
  </si>
  <si>
    <t>90</t>
  </si>
  <si>
    <t>31319115</t>
  </si>
  <si>
    <t>síť na skálu s oky 60x80mm povrch galfan s poplastováním 50x3m</t>
  </si>
  <si>
    <t>-833457074</t>
  </si>
  <si>
    <t>VV</t>
  </si>
  <si>
    <t>0,833333333333333*1,2 'Přepočtené koeficientem množství</t>
  </si>
  <si>
    <t>91</t>
  </si>
  <si>
    <t>31319103.R</t>
  </si>
  <si>
    <t>síť na skálu Mac Mat</t>
  </si>
  <si>
    <t>1587769123</t>
  </si>
  <si>
    <t>92</t>
  </si>
  <si>
    <t>155214212</t>
  </si>
  <si>
    <t>Montáž ocelového lana D přes 10 mm pro uchycení sítí prováděná horolezeckou technikou</t>
  </si>
  <si>
    <t>-728205140</t>
  </si>
  <si>
    <t>Síťování skalních stěn prováděné horolezeckou technikou montáž ocelového lana pro uchycení sítě průměru přes 10 mm</t>
  </si>
  <si>
    <t>93</t>
  </si>
  <si>
    <t>31452112</t>
  </si>
  <si>
    <t>lano ocelové šestipramenné Pz+PVC 6x19 drátů D 10,0/12,0mm</t>
  </si>
  <si>
    <t>-84531283</t>
  </si>
  <si>
    <t>94</t>
  </si>
  <si>
    <t>161151103</t>
  </si>
  <si>
    <t>Svislé přemístění výkopku z horniny třídy těžitelnosti I, skupiny 1 až 3 hl výkopu přes 4 do 8 m</t>
  </si>
  <si>
    <t>938766815</t>
  </si>
  <si>
    <t>Svislé přemístění výkopku strojně bez naložení do dopravní nádoby avšak s vyprázdněním dopravní nádoby na hromadu nebo do dopravního prostředku z horniny třídy těžitelnosti I skupiny 1 až 3 při hloubce výkopu přes 4 do 8 m</t>
  </si>
  <si>
    <t xml:space="preserve">Poznámka k souboru cen:_x000D_
1. Ceny -1123 až -1126 lze použít i pro svislé přemístění materiálu a stavební suti z konstrukcí ze zdiva cihelného nebo kamenného, z betonu prostého, prokládaného, železového i předpjatého, pokud tyto konstrukce byly vybourány ve výkopišti. 2. Množství materiálu i stavební suti z rozbouraných konstrukcí pro přemístění se rovná objemu konstrukcí před rozbouráním. 3. Ceny pro hloubku přes 4 do 8 m, přes 8 m do 12 m atd. jsou určeny pro svislé přemístění objemu výkopku od 0 do 8 m, od 0 do 12 m atd. 4. Objem svislého přemístění výkopku se určí pomocí přílohy č. 5: Tabulka pro určení podílu svislého přemístění výkopku. 5. Svislé přemístění výkopku pro hloubku přes 16 m se řeší individuálně. </t>
  </si>
  <si>
    <t>Poznámka k položce:_x000D_
z důvodu špatného přístupu k objektu</t>
  </si>
  <si>
    <t>95</t>
  </si>
  <si>
    <t>161151104</t>
  </si>
  <si>
    <t>Svislé přemístění výkopku z horniny třídy těžitelnosti I, skupiny 1 až 3 hl výkopu přes 8 do 12 m</t>
  </si>
  <si>
    <t>-1939447675</t>
  </si>
  <si>
    <t>Svislé přemístění výkopku strojně bez naložení do dopravní nádoby avšak s vyprázdněním dopravní nádoby na hromadu nebo do dopravního prostředku z horniny třídy těžitelnosti I skupiny 1 až 3 při hloubce výkopu přes 8 do 12 m</t>
  </si>
  <si>
    <t>96</t>
  </si>
  <si>
    <t>161151106</t>
  </si>
  <si>
    <t>Svislé přemístění výkopku z horniny třídy těžitelnosti I, skupiny 1 až 3 hl výkopu přes 12 do 16 m</t>
  </si>
  <si>
    <t>-230275683</t>
  </si>
  <si>
    <t>Svislé přemístění výkopku strojně bez naložení do dopravní nádoby avšak s vyprázdněním dopravní nádoby na hromadu nebo do dopravního prostředku z horniny třídy těžitelnosti I skupiny 1 až 3 při hloubce výkopu přes 12 do 16 m</t>
  </si>
  <si>
    <t>97</t>
  </si>
  <si>
    <t>161151113</t>
  </si>
  <si>
    <t>Svislé přemístění výkopku z horniny třídy těžitelnosti II, skupiny 4 a 5 hl výkopu přes 4 do 8 m</t>
  </si>
  <si>
    <t>17647850</t>
  </si>
  <si>
    <t>Svislé přemístění výkopku strojně bez naložení do dopravní nádoby avšak s vyprázdněním dopravní nádoby na hromadu nebo do dopravního prostředku z horniny třídy těžitelnosti II skupiny 4 a 5 při hloubce výkopu přes 4 do 8 m</t>
  </si>
  <si>
    <t>98</t>
  </si>
  <si>
    <t>162201411</t>
  </si>
  <si>
    <t>Vodorovné přemístění kmenů stromů listnatých do 1 km D kmene do 300 mm</t>
  </si>
  <si>
    <t>-293332409</t>
  </si>
  <si>
    <t>Vodorovné přemístění větví, kmenů nebo pařezů s naložením, složením a dopravou do 1000 m kmenů stromů listnatých, průměru přes 100 do 300 mm</t>
  </si>
  <si>
    <t xml:space="preserve">Poznámka k souboru cen:_x000D_
1. Průměr kmene i pařezu se měří v místě řezu. 2. Měrná jednotka kus je 1 strom. </t>
  </si>
  <si>
    <t>99</t>
  </si>
  <si>
    <t>162201412</t>
  </si>
  <si>
    <t>Vodorovné přemístění kmenů stromů listnatých do 1 km D kmene do 500 mm</t>
  </si>
  <si>
    <t>748608727</t>
  </si>
  <si>
    <t>Vodorovné přemístění větví, kmenů nebo pařezů s naložením, složením a dopravou do 1000 m kmenů stromů listnatých, průměru přes 300 do 500 mm</t>
  </si>
  <si>
    <t>162201413</t>
  </si>
  <si>
    <t>Vodorovné přemístění kmenů stromů listnatých do 1 km D kmene do 700 mm</t>
  </si>
  <si>
    <t>1281963678</t>
  </si>
  <si>
    <t>Vodorovné přemístění větví, kmenů nebo pařezů s naložením, složením a dopravou do 1000 m kmenů stromů listnatých, průměru přes 500 do 700 mm</t>
  </si>
  <si>
    <t>101</t>
  </si>
  <si>
    <t>162201414</t>
  </si>
  <si>
    <t>Vodorovné přemístění kmenů stromů listnatých do 1 km D kmene do 900 mm</t>
  </si>
  <si>
    <t>-103113926</t>
  </si>
  <si>
    <t>Vodorovné přemístění větví, kmenů nebo pařezů s naložením, složením a dopravou do 1000 m kmenů stromů listnatých, průměru přes 700 do 900 mm</t>
  </si>
  <si>
    <t>102</t>
  </si>
  <si>
    <t>162201415</t>
  </si>
  <si>
    <t>Vodorovné přemístění kmenů stromů jehličnatých do 1 km D kmene do 300 mm</t>
  </si>
  <si>
    <t>271307546</t>
  </si>
  <si>
    <t>Vodorovné přemístění větví, kmenů nebo pařezů s naložením, složením a dopravou do 1000 m kmenů stromů jehličnatých, průměru přes 100 do 300 mm</t>
  </si>
  <si>
    <t>103</t>
  </si>
  <si>
    <t>162201416</t>
  </si>
  <si>
    <t>Vodorovné přemístění kmenů stromů jehličnatých do 1 km D kmene do 500 mm</t>
  </si>
  <si>
    <t>-1875980037</t>
  </si>
  <si>
    <t>Vodorovné přemístění větví, kmenů nebo pařezů s naložením, složením a dopravou do 1000 m kmenů stromů jehličnatých, průměru přes 300 do 500 mm</t>
  </si>
  <si>
    <t>104</t>
  </si>
  <si>
    <t>162201417</t>
  </si>
  <si>
    <t>Vodorovné přemístění kmenů stromů jehličnatých do 1 km D kmene do 700 mm</t>
  </si>
  <si>
    <t>-155104088</t>
  </si>
  <si>
    <t>Vodorovné přemístění větví, kmenů nebo pařezů s naložením, složením a dopravou do 1000 m kmenů stromů jehličnatých, průměru přes 500 do 700 mm</t>
  </si>
  <si>
    <t>105</t>
  </si>
  <si>
    <t>162201418</t>
  </si>
  <si>
    <t>Vodorovné přemístění kmenů stromů jehličnatých do 1 km D kmene do 900 mm</t>
  </si>
  <si>
    <t>-258142359</t>
  </si>
  <si>
    <t>Vodorovné přemístění větví, kmenů nebo pařezů s naložením, složením a dopravou do 1000 m kmenů stromů jehličnatých, průměru přes 700 do 900 mm</t>
  </si>
  <si>
    <t>106</t>
  </si>
  <si>
    <t>162201421</t>
  </si>
  <si>
    <t>Vodorovné přemístění pařezů do 1 km D do 300 mm</t>
  </si>
  <si>
    <t>-929838106</t>
  </si>
  <si>
    <t>Vodorovné přemístění větví, kmenů nebo pařezů s naložením, složením a dopravou do 1000 m pařezů kmenů, průměru přes 100 do 300 mm</t>
  </si>
  <si>
    <t>107</t>
  </si>
  <si>
    <t>162201422</t>
  </si>
  <si>
    <t>Vodorovné přemístění pařezů do 1 km D do 500 mm</t>
  </si>
  <si>
    <t>255467948</t>
  </si>
  <si>
    <t>Vodorovné přemístění větví, kmenů nebo pařezů s naložením, složením a dopravou do 1000 m pařezů kmenů, průměru přes 300 do 500 mm</t>
  </si>
  <si>
    <t>108</t>
  </si>
  <si>
    <t>162201423</t>
  </si>
  <si>
    <t>Vodorovné přemístění pařezů do 1 km D do 700 mm</t>
  </si>
  <si>
    <t>1550660389</t>
  </si>
  <si>
    <t>Vodorovné přemístění větví, kmenů nebo pařezů s naložením, složením a dopravou do 1000 m pařezů kmenů, průměru přes 500 do 700 mm</t>
  </si>
  <si>
    <t>109</t>
  </si>
  <si>
    <t>162201424</t>
  </si>
  <si>
    <t>Vodorovné přemístění pařezů do 1 km D do 900 mm</t>
  </si>
  <si>
    <t>998206579</t>
  </si>
  <si>
    <t>Vodorovné přemístění větví, kmenů nebo pařezů s naložením, složením a dopravou do 1000 m pařezů kmenů, průměru přes 700 do 900 mm</t>
  </si>
  <si>
    <t>110</t>
  </si>
  <si>
    <t>162251101</t>
  </si>
  <si>
    <t>Vodorovné přemístění do 20 m výkopku/sypaniny z horniny třídy těžitelnosti I, skupiny 1 až 3</t>
  </si>
  <si>
    <t>1971361413</t>
  </si>
  <si>
    <t>Vodorovné přemístění výkopku nebo sypaniny po suchu na obvyklém dopravním prostředku, bez naložení výkopku, avšak se složením bez rozhrnutí z horniny třídy těžitelnosti I skupiny 1 až 3 na vzdálenost do 20 m</t>
  </si>
  <si>
    <t xml:space="preserve">Poznámka k souboru cen:_x000D_
1. Přemísťuje-li se výkopek z dočasných skládek vzdálených do 50 m, neoceňuje se nakládání výkopku, i když se provádí. Toto ustanovení neplatí, vylučuje-li projekt použití dozeru. 2. Ceny nelze použít, předepisuje-li projekt přemístit výkopek na místo nepřístupné obvyklým dopravním prostředkům; toto přemístění se oceňuje individuálně. </t>
  </si>
  <si>
    <t>Poznámka k položce:_x000D_
přemístění nad 3 m</t>
  </si>
  <si>
    <t>111</t>
  </si>
  <si>
    <t>162251102</t>
  </si>
  <si>
    <t>Vodorovné přemístění do 50 m výkopku/sypaniny z horniny třídy těžitelnosti I, skupiny 1 až 3</t>
  </si>
  <si>
    <t>757550788</t>
  </si>
  <si>
    <t>Vodorovné přemístění výkopku nebo sypaniny po suchu na obvyklém dopravním prostředku, bez naložení výkopku, avšak se složením bez rozhrnutí z horniny třídy těžitelnosti I skupiny 1 až 3 na vzdálenost přes 20 do 50 m</t>
  </si>
  <si>
    <t>Poznámka k položce:_x000D_
přemístění nad 20 m</t>
  </si>
  <si>
    <t>112</t>
  </si>
  <si>
    <t>162301951</t>
  </si>
  <si>
    <t>Příplatek k vodorovnému přemístění kmenů stromů listnatých D kmene do 300 mm ZKD 1 km</t>
  </si>
  <si>
    <t>-1382771192</t>
  </si>
  <si>
    <t>Vodorovné přemístění větví, kmenů nebo pařezů s naložením, složením a dopravou Příplatek k cenám za každých dalších i započatých 1000 m přes 1000 m kmenů stromů listnatých, o průměru přes 100 do 300 mm</t>
  </si>
  <si>
    <t>113</t>
  </si>
  <si>
    <t>162301952</t>
  </si>
  <si>
    <t>Příplatek k vodorovnému přemístění kmenů stromů listnatých D kmene do 500 mm ZKD 1 km</t>
  </si>
  <si>
    <t>1355181134</t>
  </si>
  <si>
    <t>Vodorovné přemístění větví, kmenů nebo pařezů s naložením, složením a dopravou Příplatek k cenám za každých dalších i započatých 1000 m přes 1000 m kmenů stromů listnatých, o průměru přes 300 do 500 mm</t>
  </si>
  <si>
    <t>114</t>
  </si>
  <si>
    <t>162301953</t>
  </si>
  <si>
    <t>Příplatek k vodorovnému přemístění kmenů stromů listnatých D kmene do 700 mm ZKD 1 km</t>
  </si>
  <si>
    <t>-1707029769</t>
  </si>
  <si>
    <t>Vodorovné přemístění větví, kmenů nebo pařezů s naložením, složením a dopravou Příplatek k cenám za každých dalších i započatých 1000 m přes 1000 m kmenů stromů listnatých, o průměru přes 500 do 700 mm</t>
  </si>
  <si>
    <t>115</t>
  </si>
  <si>
    <t>162301954</t>
  </si>
  <si>
    <t>Příplatek k vodorovnému přemístění kmenů stromů listnatých D kmene do 900 mm ZKD 1 km</t>
  </si>
  <si>
    <t>1603145009</t>
  </si>
  <si>
    <t>Vodorovné přemístění větví, kmenů nebo pařezů s naložením, složením a dopravou Příplatek k cenám za každých dalších i započatých 1000 m přes 1000 m kmenů stromů listnatých, o průměru přes 700 do 900 mm</t>
  </si>
  <si>
    <t>116</t>
  </si>
  <si>
    <t>162301961</t>
  </si>
  <si>
    <t>Příplatek k vodorovnému přemístění kmenů stromů jehličnatých D kmene do 300 mm ZKD 1 km</t>
  </si>
  <si>
    <t>-884261424</t>
  </si>
  <si>
    <t>Vodorovné přemístění větví, kmenů nebo pařezů s naložením, složením a dopravou Příplatek k cenám za každých dalších i započatých 1000 m přes 1000 m kmenů stromů jehličnatých, průměru přes 100 do 300 mm</t>
  </si>
  <si>
    <t>117</t>
  </si>
  <si>
    <t>162301962</t>
  </si>
  <si>
    <t>Příplatek k vodorovnému přemístění kmenů stromů jehličnatých D kmene do 500 mm ZKD 1 km</t>
  </si>
  <si>
    <t>2109929399</t>
  </si>
  <si>
    <t>Vodorovné přemístění větví, kmenů nebo pařezů s naložením, složením a dopravou Příplatek k cenám za každých dalších i započatých 1000 m přes 1000 m kmenů stromů jehličnatých, průměru přes 300 do 500 mm</t>
  </si>
  <si>
    <t>118</t>
  </si>
  <si>
    <t>162301963</t>
  </si>
  <si>
    <t>Příplatek k vodorovnému přemístění kmenů stromů jehličnatých D kmene do 700 mm ZKD 1 km</t>
  </si>
  <si>
    <t>-1979289504</t>
  </si>
  <si>
    <t>Vodorovné přemístění větví, kmenů nebo pařezů s naložením, složením a dopravou Příplatek k cenám za každých dalších i započatých 1000 m přes 1000 m kmenů stromů jehličnatých, průměru přes 500 do 700 mm</t>
  </si>
  <si>
    <t>119</t>
  </si>
  <si>
    <t>162301964</t>
  </si>
  <si>
    <t>Příplatek k vodorovnému přemístění kmenů stromů jehličnatých D kmene do 900 mm ZKD 1 km</t>
  </si>
  <si>
    <t>8043603</t>
  </si>
  <si>
    <t>Vodorovné přemístění větví, kmenů nebo pařezů s naložením, složením a dopravou Příplatek k cenám za každých dalších i započatých 1000 m přes 1000 m kmenů stromů jehličnatých, průměru přes 700 do 900 mm</t>
  </si>
  <si>
    <t>120</t>
  </si>
  <si>
    <t>162301971</t>
  </si>
  <si>
    <t>Příplatek k vodorovnému přemístění pařezů D 300 mm ZKD 1 km</t>
  </si>
  <si>
    <t>549659412</t>
  </si>
  <si>
    <t>Vodorovné přemístění větví, kmenů nebo pařezů s naložením, složením a dopravou Příplatek k cenám za každých dalších i započatých 1000 m přes 1000 m pařezů kmenů, průměru přes 100 do 300 mm</t>
  </si>
  <si>
    <t>121</t>
  </si>
  <si>
    <t>162301972</t>
  </si>
  <si>
    <t>Příplatek k vodorovnému přemístění pařezů D 500 mm ZKD 1 km</t>
  </si>
  <si>
    <t>-1343225758</t>
  </si>
  <si>
    <t>Vodorovné přemístění větví, kmenů nebo pařezů s naložením, složením a dopravou Příplatek k cenám za každých dalších i započatých 1000 m přes 1000 m pařezů kmenů, průměru přes 300 do 500 mm</t>
  </si>
  <si>
    <t>122</t>
  </si>
  <si>
    <t>162301973</t>
  </si>
  <si>
    <t>Příplatek k vodorovnému přemístění pařezů D 700 mm ZKD 1 km</t>
  </si>
  <si>
    <t>347269367</t>
  </si>
  <si>
    <t>Vodorovné přemístění větví, kmenů nebo pařezů s naložením, složením a dopravou Příplatek k cenám za každých dalších i započatých 1000 m přes 1000 m pařezů kmenů, průměru přes 500 do 700 mm</t>
  </si>
  <si>
    <t>123</t>
  </si>
  <si>
    <t>162301974</t>
  </si>
  <si>
    <t>Příplatek k vodorovnému přemístění pařezů D 900 mm ZKD 1 km</t>
  </si>
  <si>
    <t>-300432625</t>
  </si>
  <si>
    <t>Vodorovné přemístění větví, kmenů nebo pařezů s naložením, složením a dopravou Příplatek k cenám za každých dalších i započatých 1000 m přes 1000 m pařezů kmenů, průměru přes 700 do 900 mm</t>
  </si>
  <si>
    <t>124</t>
  </si>
  <si>
    <t>162451106</t>
  </si>
  <si>
    <t>Vodorovné přemístění do 2000 m výkopku/sypaniny z horniny třídy těžitelnosti I, skupiny 1 až 3</t>
  </si>
  <si>
    <t>1978914506</t>
  </si>
  <si>
    <t>Vodorovné přemístění výkopku nebo sypaniny po suchu na obvyklém dopravním prostředku, bez naložení výkopku, avšak se složením bez rozhrnutí z horniny třídy těžitelnosti I skupiny 1 až 3 na vzdálenost přes 1 500 do 2 000 m</t>
  </si>
  <si>
    <t>125</t>
  </si>
  <si>
    <t>162551108</t>
  </si>
  <si>
    <t>Vodorovné přemístění do 3000 m výkopku/sypaniny z horniny třídy těžitelnosti I, skupiny 1 až 3</t>
  </si>
  <si>
    <t>-584230854</t>
  </si>
  <si>
    <t>Vodorovné přemístění výkopku nebo sypaniny po suchu na obvyklém dopravním prostředku, bez naložení výkopku, avšak se složením bez rozhrnutí z horniny třídy těžitelnosti I skupiny 1 až 3 na vzdálenost přes 2 500 do 3 000 m</t>
  </si>
  <si>
    <t>126</t>
  </si>
  <si>
    <t>162651111</t>
  </si>
  <si>
    <t>Vodorovné přemístění do 4000 m výkopku/sypaniny z horniny třídy těžitelnosti I, skupiny 1 až 3</t>
  </si>
  <si>
    <t>1846831736</t>
  </si>
  <si>
    <t>Vodorovné přemístění výkopku nebo sypaniny po suchu na obvyklém dopravním prostředku, bez naložení výkopku, avšak se složením bez rozhrnutí z horniny třídy těžitelnosti I skupiny 1 až 3 na vzdálenost přes 3 000 do 4 000 m</t>
  </si>
  <si>
    <t>127</t>
  </si>
  <si>
    <t>162651112</t>
  </si>
  <si>
    <t>Vodorovné přemístění do 5000 m výkopku/sypaniny z horniny třídy těžitelnosti I, skupiny 1 až 3</t>
  </si>
  <si>
    <t>-1017890726</t>
  </si>
  <si>
    <t>Vodorovné přemístění výkopku nebo sypaniny po suchu na obvyklém dopravním prostředku, bez naložení výkopku, avšak se složením bez rozhrnutí z horniny třídy těžitelnosti I skupiny 1 až 3 na vzdálenost přes 4 000 do 5 000 m</t>
  </si>
  <si>
    <t>128</t>
  </si>
  <si>
    <t>162432511</t>
  </si>
  <si>
    <t>Vodorovné přemístění výkopku do 2000 m pracovním vlakem</t>
  </si>
  <si>
    <t>-1204233055</t>
  </si>
  <si>
    <t>Vodorovné přemístění výkopku pracovním vlakem bez naložení výkopku, avšak s jeho vyložením, pro jakoukoliv třídu těžitelnosti, na vzdálenost do 2 000 m</t>
  </si>
  <si>
    <t xml:space="preserve">Poznámka k položce:_x000D_
Včetně vyložení na mezideponii (k odvezení např. suť, demontované zábradlí do kovošrotu či PIŽMO, přebytečná zemina, z čištění). Položka se použije pouze v případě špatného příjezdu ke konkrétnímu objektu (pouze kolejově z přejezdu, ze stanice). </t>
  </si>
  <si>
    <t>129</t>
  </si>
  <si>
    <t>162632511</t>
  </si>
  <si>
    <t>Vodorovné přemístění výkopku přes 2000 do 5000 m pracovním vlakem</t>
  </si>
  <si>
    <t>-1792055122</t>
  </si>
  <si>
    <t>Vodorovné přemístění výkopku pracovním vlakem bez naložení výkopku, avšak s jeho vyložením, pro jakoukoliv třídu těžitelnosti, na vzdálenost přes 2 000 do 5 000 m</t>
  </si>
  <si>
    <t>130</t>
  </si>
  <si>
    <t>162732511</t>
  </si>
  <si>
    <t>Vodorovné přemístění výkopku přes 5000 do 10000 m pracovním vlakem</t>
  </si>
  <si>
    <t>1560245230</t>
  </si>
  <si>
    <t>Vodorovné přemístění výkopku pracovním vlakem bez naložení výkopku, avšak s jeho vyložením, pro jakoukoliv třídu těžitelnosti, na vzdálenost přes 5 000 do 10 000 m</t>
  </si>
  <si>
    <t xml:space="preserve">Poznámka k položce:_x000D_
Včetně vyložení na mezideponii (k odvezení např. suť, demontované zábradlí do kovošrotu či PIŽMO, přebytečná zemina, z čištění). Položka se použije pouze v případě špatného příjezdu ke konkrétnímu objektu (pouze kolejově z přejezdu, ze stanice). _x000D_
</t>
  </si>
  <si>
    <t>131</t>
  </si>
  <si>
    <t>162751113</t>
  </si>
  <si>
    <t>Vodorovné přemístění do 6000 m výkopku/sypaniny z horniny třídy těžitelnosti I, skupiny 1 až 3</t>
  </si>
  <si>
    <t>-138126117</t>
  </si>
  <si>
    <t>Vodorovné přemístění výkopku nebo sypaniny po suchu na obvyklém dopravním prostředku, bez naložení výkopku, avšak se složením bez rozhrnutí z horniny třídy těžitelnosti I skupiny 1 až 3 na vzdálenost přes 5 000 do 6 000 m</t>
  </si>
  <si>
    <t>132</t>
  </si>
  <si>
    <t>162751114</t>
  </si>
  <si>
    <t>Vodorovné přemístění do 7000 m výkopku/sypaniny z horniny třídy těžitelnosti I, skupiny 1 až 3</t>
  </si>
  <si>
    <t>-952420114</t>
  </si>
  <si>
    <t>Vodorovné přemístění výkopku nebo sypaniny po suchu na obvyklém dopravním prostředku, bez naložení výkopku, avšak se složením bez rozhrnutí z horniny třídy těžitelnosti I skupiny 1 až 3 na vzdálenost přes 6 000 do 7 000 m</t>
  </si>
  <si>
    <t>133</t>
  </si>
  <si>
    <t>162751115</t>
  </si>
  <si>
    <t>Vodorovné přemístění do 8000 m výkopku/sypaniny z horniny třídy těžitelnosti I, skupiny 1 až 3</t>
  </si>
  <si>
    <t>-315512699</t>
  </si>
  <si>
    <t>Vodorovné přemístění výkopku nebo sypaniny po suchu na obvyklém dopravním prostředku, bez naložení výkopku, avšak se složením bez rozhrnutí z horniny třídy těžitelnosti I skupiny 1 až 3 na vzdálenost přes 7 000 do 8 000 m</t>
  </si>
  <si>
    <t>134</t>
  </si>
  <si>
    <t>162751116</t>
  </si>
  <si>
    <t>Vodorovné přemístění do 9000 m výkopku/sypaniny z horniny třídy těžitelnosti I, skupiny 1 až 3</t>
  </si>
  <si>
    <t>-1252293031</t>
  </si>
  <si>
    <t>Vodorovné přemístění výkopku nebo sypaniny po suchu na obvyklém dopravním prostředku, bez naložení výkopku, avšak se složením bez rozhrnutí z horniny třídy těžitelnosti I skupiny 1 až 3 na vzdálenost přes 8 000 do 9 000 m</t>
  </si>
  <si>
    <t>135</t>
  </si>
  <si>
    <t>58331200</t>
  </si>
  <si>
    <t>štěrkopísek netříděný zásypový</t>
  </si>
  <si>
    <t>-621333273</t>
  </si>
  <si>
    <t>Poznámka k položce:_x000D_
odhad 10x</t>
  </si>
  <si>
    <t>136</t>
  </si>
  <si>
    <t>162751117</t>
  </si>
  <si>
    <t>Vodorovné přemístění do 10000 m výkopku/sypaniny z horniny třídy těžitelnosti I, skupiny 1 až 3</t>
  </si>
  <si>
    <t>677139759</t>
  </si>
  <si>
    <t>Vodorovné přemístění výkopku nebo sypaniny po suchu na obvyklém dopravním prostředku, bez naložení výkopku, avšak se složením bez rozhrnutí z horniny třídy těžitelnosti I skupiny 1 až 3 na vzdálenost přes 9 000 do 10 000 m</t>
  </si>
  <si>
    <t xml:space="preserve">Poznámka k položce:_x000D_
v ceně je zahrnuto použití mechanizace vč. její dopravy a posádky. </t>
  </si>
  <si>
    <t>137</t>
  </si>
  <si>
    <t>162751119</t>
  </si>
  <si>
    <t>Příplatek k vodorovnému přemístění výkopku/sypaniny z horniny třídy těžitelnosti I, skupiny 1 až 3 ZKD 1000 m přes 10000 m</t>
  </si>
  <si>
    <t>-843648830</t>
  </si>
  <si>
    <t>Vodorovné přemístění výkopku nebo sypaniny po suchu na obvyklém dopravním prostředku, bez naložení výkopku, avšak se složením bez rozhrnutí z horniny třídy těžitelnosti I skupiny 1 až 3 na vzdálenost Příplatek k ceně za každých dalších i započatých 1 000 m</t>
  </si>
  <si>
    <t>138</t>
  </si>
  <si>
    <t>162751137</t>
  </si>
  <si>
    <t>Vodorovné přemístění do 10000 m výkopku/sypaniny z horniny třídy těžitelnosti II, skupiny 4 a 5</t>
  </si>
  <si>
    <t>-1751500234</t>
  </si>
  <si>
    <t>Vodorovné přemístění výkopku nebo sypaniny po suchu na obvyklém dopravním prostředku, bez naložení výkopku, avšak se složením bez rozhrnutí z horniny třídy těžitelnosti II na vzdálenost skupiny 4 a 5 na vzdálenost přes 9 000 do 10 000 m</t>
  </si>
  <si>
    <t>139</t>
  </si>
  <si>
    <t>162751139</t>
  </si>
  <si>
    <t>Příplatek k vodorovnému přemístění výkopku/sypaniny z horniny třídy těžitelnosti II, skupiny 4 a 5 ZKD 1000 m přes 10000 m</t>
  </si>
  <si>
    <t>-204016707</t>
  </si>
  <si>
    <t>Vodorovné přemístění výkopku nebo sypaniny po suchu na obvyklém dopravním prostředku, bez naložení výkopku, avšak se složením bez rozhrnutí z horniny třídy těžitelnosti II na vzdálenost skupiny 4 a 5 na vzdálenost Příplatek k ceně za každých dalších i započatých 1 000 m</t>
  </si>
  <si>
    <t>140</t>
  </si>
  <si>
    <t>167151101</t>
  </si>
  <si>
    <t>Nakládání výkopku z hornin třídy těžitelnosti I, skupiny 1 až 3 do 100 m3</t>
  </si>
  <si>
    <t>-273582633</t>
  </si>
  <si>
    <t>Nakládání, skládání a překládání neulehlého výkopku nebo sypaniny strojně nakládání, množství do 100 m3, z horniny třídy těžitelnosti I, skupiny 1 až 3</t>
  </si>
  <si>
    <t xml:space="preserve">Poznámka k souboru cen:_x000D_
1. Ceny -1131 až -1133 jsou určeny pro nakládání, překládání a vykládání na vzdálenost a) do 20 m vodorovně; vodorovná vzdálenost se měří od těžnice lodi k těžnici druhé lodi, nebo k těžišti hromady na břehu nebo k těžišti dopravního prostředku na suchu, b) do 4 m svisle; svislá vzdálenost se měří od pracovní hladiny vody k úrovni srovna- ného terénu v místě hromady nebo v místě dopravní plochy pro dopravní prostředek na suchu. Uvedenou svislou vzdálenost 4 m lze zvětšit, a to nejvýše do 6 m, jestliže je vodorovná vzdálenost uvedená v bodu a) kratší než 20 m nejméně o trojnásobek zvětšení výšky přes 4 m. 2. Množství měrných jednotek se určí v rostlém stavu horniny. </t>
  </si>
  <si>
    <t>Poznámka k položce:_x000D_
v ceně je zahrnuto použití mechanizace vč. její dopravy a posádky. Např. naložení na mezideponii z důvodu špatného přístupu k objektu.</t>
  </si>
  <si>
    <t>141</t>
  </si>
  <si>
    <t>167151102</t>
  </si>
  <si>
    <t>Nakládání výkopku z hornin třídy těžitelnosti II, skupiny 4 a 5 do 100 m3</t>
  </si>
  <si>
    <t>34151631</t>
  </si>
  <si>
    <t>Nakládání, skládání a překládání neulehlého výkopku nebo sypaniny strojně nakládání, množství do 100 m3, z horniny třídy těžitelnosti II, skupiny 4 a 5</t>
  </si>
  <si>
    <t>142</t>
  </si>
  <si>
    <t>171103101</t>
  </si>
  <si>
    <t>Zemní hrázky melioračních kanálů z horniny třídy těžitelnosti I a II, skupiny 1 až 4</t>
  </si>
  <si>
    <t>-2051910656</t>
  </si>
  <si>
    <t>Zemní hrázky přívodních a odpadních melioračních kanálů zhutňované po vrstvách tloušťky 200 mm s přemístěním sypaniny do 20 m nebo s jejím přehozením do 3 m z hornin třídy těžitelnosti I a II, skupiny 1 až 4</t>
  </si>
  <si>
    <t xml:space="preserve">Poznámka k souboru cen:_x000D_
1. V ceně nejsou započteny náklady na úpravy pláně na koruně hrázek a na svahování na bocích hrázek; tyto zemní práce se oceňují cenami souborů cen 181 Úprava pláně vyrovnáním výškových rozdílů a 182 Svahování trvalých svahů do projektovaných profilů. </t>
  </si>
  <si>
    <t xml:space="preserve">Poznámka k položce:_x000D_
např. pro převedení vodoteče (z odtěžené zeminy, příp. z dodaného jílu)_x000D_
</t>
  </si>
  <si>
    <t>143</t>
  </si>
  <si>
    <t>58125110</t>
  </si>
  <si>
    <t>jíl surový kusový</t>
  </si>
  <si>
    <t>1465552120</t>
  </si>
  <si>
    <t xml:space="preserve">Poznámka k položce:_x000D_
např. pro převedení vodoteče </t>
  </si>
  <si>
    <t>144</t>
  </si>
  <si>
    <t>171111111</t>
  </si>
  <si>
    <t>Hutnění zeminy pro spodní stavbu železnic tl do 20 cm</t>
  </si>
  <si>
    <t>929309426</t>
  </si>
  <si>
    <t>Hutnění zeminy pro spodní stavbu železnic tloušťky vrstvy do 20 cm</t>
  </si>
  <si>
    <t>145</t>
  </si>
  <si>
    <t>171112121</t>
  </si>
  <si>
    <t>Uložení sypaniny z hornin nesoudržných sypkých do násypů do 3 m3 pro spodní stavbu železnic</t>
  </si>
  <si>
    <t>-1502431985</t>
  </si>
  <si>
    <t>Uložení sypaniny do násypů pro spodní stavbu železnic s rozprostřením sypaniny ve vrstvách, s hrubým urovnáním a ručním hutněním objemu do 3 m3, z hornin nesoudržných sypkých</t>
  </si>
  <si>
    <t>146</t>
  </si>
  <si>
    <t>171151101</t>
  </si>
  <si>
    <t>Hutnění boků násypů pro jakýkoliv sklon a míru zhutnění svahu</t>
  </si>
  <si>
    <t>-1837641079</t>
  </si>
  <si>
    <t>Hutnění boků násypů z hornin soudržných a sypkých pro jakýkoliv sklon, délku a míru zhutnění svahu</t>
  </si>
  <si>
    <t>147</t>
  </si>
  <si>
    <t>171201231</t>
  </si>
  <si>
    <t>Poplatek za uložení zeminy a kamení na recyklační skládce (skládkovné) kód odpadu 17 05 04</t>
  </si>
  <si>
    <t>550815828</t>
  </si>
  <si>
    <t>Poplatek za uložení stavebního odpadu na recyklační skládce (skládkovné) zeminy a kamení zatříděného do Katalogu odpadů pod kódem 17 05 04</t>
  </si>
  <si>
    <t>148</t>
  </si>
  <si>
    <t>174111211</t>
  </si>
  <si>
    <t>Zásyp sypaninou se zhutněním do 3 m3 pro spodní stavbu železnic</t>
  </si>
  <si>
    <t>-151963272</t>
  </si>
  <si>
    <t>Zásyp sypaninou pro spodní stavbu železnic objemu do 3 m3 se zhutněním</t>
  </si>
  <si>
    <t xml:space="preserve">Poznámka k souboru cen:_x000D_
1. Ceny jsou určeny pro jakoukoliv míru zhutnění. </t>
  </si>
  <si>
    <t>149</t>
  </si>
  <si>
    <t>174111311</t>
  </si>
  <si>
    <t>Zásyp sypaninou se zhutněním přes 3 m3 pro spodní stavbu železnic</t>
  </si>
  <si>
    <t>-2082470138</t>
  </si>
  <si>
    <t>Zásyp sypaninou pro spodní stavbu železnic objemu přes 3 m3 se zhutněním</t>
  </si>
  <si>
    <t>150</t>
  </si>
  <si>
    <t>58344171</t>
  </si>
  <si>
    <t>štěrkodrť frakce 0/32</t>
  </si>
  <si>
    <t>-600608377</t>
  </si>
  <si>
    <t>Poznámka k položce:_x000D_
lze pro směsnou zeminu (50% štěrkodrť + původní zemina) pro hutněný zaásyp</t>
  </si>
  <si>
    <t>151</t>
  </si>
  <si>
    <t>174111321</t>
  </si>
  <si>
    <t>Zásyp sypaninou bez zhutnění přes 3 m3 pro spodní stavbu železnic</t>
  </si>
  <si>
    <t>-1004876092</t>
  </si>
  <si>
    <t>Zásyp sypaninou pro spodní stavbu železnic objemu přes 3 m3 bez zhutnění</t>
  </si>
  <si>
    <t>152</t>
  </si>
  <si>
    <t>58343930</t>
  </si>
  <si>
    <t>kamenivo drcené hrubé frakce 16/32</t>
  </si>
  <si>
    <t>413357631</t>
  </si>
  <si>
    <t>153</t>
  </si>
  <si>
    <t>175151101</t>
  </si>
  <si>
    <t>Obsypání potrubí strojně sypaninou bez prohození, uloženou do 3 m</t>
  </si>
  <si>
    <t>-843716474</t>
  </si>
  <si>
    <t>Obsypání potrubí strojně sypaninou z vhodných třídy těžitelnosti I a II, skupiny 1 až 4 nebo materiálem připraveným podél výkopu ve vzdálenosti do 3 m od jeho kraje, pro jakoukoliv hloubku výkopu a míru zhutnění bez prohození sypaniny</t>
  </si>
  <si>
    <t xml:space="preserve">Poznámka k souboru cen:_x000D_
1. Objem obsypu na 1 m délky potrubí se rovná šířce dna výkopu násobené součtem vnějšího průměru potrubí příp. i s obalem a projektované tloušťky obsypu nad, případně i pod potrubím. Pro odečítání objemu potrubí se započítávají všechny vestavěné konstrukce nebo uložené vedení i s jejich obklady a podklady (tento objem se nazývá objemem horniny vytlačené konstrukcí). 2. Míru zhutnění předepisuje projekt. 3. V cenách nejsou zahrnuty náklady na nakupovanou sypaninu. Tato se oceňuje ve specifikaci. 4. V cenách nejsou zahrnuty náklady na prohození sypaniny, tyto náklady se oceňují položkou 17511-1109 Příplatek za prohození sypaniny. </t>
  </si>
  <si>
    <t>Poznámka k položce:_x000D_
v bezprostřední blízkosti trouby v místech mimo zásun</t>
  </si>
  <si>
    <t>154</t>
  </si>
  <si>
    <t>58337303</t>
  </si>
  <si>
    <t>štěrkopísek frakce 0/8</t>
  </si>
  <si>
    <t>408949342</t>
  </si>
  <si>
    <t>155</t>
  </si>
  <si>
    <t>181111111</t>
  </si>
  <si>
    <t>Plošná úprava terénu do 500 m2 zemina tř 1 až 4 nerovnosti do 100 mm v rovinně a svahu do 1:5</t>
  </si>
  <si>
    <t>66272824</t>
  </si>
  <si>
    <t>Plošná úprava terénu v zemině tř. 1 až 4 s urovnáním povrchu bez doplnění ornice souvislé plochy do 500 m2 při nerovnostech terénu přes 50 do 100 mm v rovině nebo na svahu do 1:5</t>
  </si>
  <si>
    <t xml:space="preserve">Poznámka k souboru cen:_x000D_
1. Ceny jsou určeny pro vyrovnání nerovností neupraveného rostlého nebo ulehlého terénu. 2. Ceny lze použít pro vyrovnání terénu při zakládání trávníku. 3. V cenách nejsou započteny náklady na hutnění, tyto náklady se oceňují cenami souboru cen 171 15 ... Zhutnění podloží pod násypy z rostlé horniny tř. 1 až 4 katalogu 800-1 Zemní práce. 4. V cenách o sklonu svahu přes 1:1 jsou uvažovány podmínky pro svahy běžně schůdné; bez použití lezeckých technik. V případě použití lezeckých technik se tyto náklady oceňují individuálně. </t>
  </si>
  <si>
    <t>156</t>
  </si>
  <si>
    <t>181111112</t>
  </si>
  <si>
    <t>Plošná úprava terénu do 500 m2 zemina tř 1 až 4 nerovnosti do 100 mm ve svahu do 1:2</t>
  </si>
  <si>
    <t>-2079852071</t>
  </si>
  <si>
    <t>Plošná úprava terénu v zemině tř. 1 až 4 s urovnáním povrchu bez doplnění ornice souvislé plochy do 500 m2 při nerovnostech terénu přes 50 do 100 mm na svahu přes 1:5 do 1:2</t>
  </si>
  <si>
    <t>157</t>
  </si>
  <si>
    <t>181202305</t>
  </si>
  <si>
    <t>Úprava pláně pro silnice a dálnice na násypech se zhutněním</t>
  </si>
  <si>
    <t>-505403243</t>
  </si>
  <si>
    <t>Úprava pláně na stavbách silnic a dálnic strojně na násypech se zhutněním</t>
  </si>
  <si>
    <t xml:space="preserve">Poznámka k souboru cen:_x000D_
1. Ceny 15-2301, 15-2302, 25-2301 a 25-2305 jsou určeny pro urovnání nově zřizovaných ploch vodorovných nebo ve sklonu do 1:5 pod zpevnění ploch jakéhokoliv druhu, pod humusování, drnování a dále předepíše-li projekt urovnání pláně z jiného důvodu. 2. Cena 15-2303 je určena pro vyplnění sypaninou prohlubní zářezů v horninách třídy těžitelnosti II a III, skupiny 5 až 7. 3. Ceny neplatí pro zhutnění podloží pod násypy; toto zhutnění se oceňuje cenou 171 15-2101 Zhutnění podloží pod násypy. 4. Ceny neplatí pro urovnání lavic šířky do 3 m přerušujících svahy, pro urovnání dna příkopů pro jakoukoliv jejich šířku; toto urovnání se oceňuje cenami souboru cen 182 Svahování trvalých svahů do projektovaných profilů. 5. Urovnání ploch ve sklonu přes 1:5 (svahování) se oceňuje cenou 182 20-1101 Svahování trvalých svahů do projektovaných profilů. 6. Vyplnění prohlubní v horninách třídy II a III betonem nebo stabilizací se oceňuje cenami části A 01 katalogu 822-1 Komunikace pozemní a letiště. </t>
  </si>
  <si>
    <t>158</t>
  </si>
  <si>
    <t>181311103</t>
  </si>
  <si>
    <t>Rozprostření ornice tl vrstvy do 200 mm v rovině nebo ve svahu do 1:5 ručně</t>
  </si>
  <si>
    <t>548980461</t>
  </si>
  <si>
    <t>Rozprostření a urovnání ornice v rovině nebo ve svahu sklonu do 1:5 ručně při souvislé ploše, tl. vrstvy do 200 mm</t>
  </si>
  <si>
    <t xml:space="preserve">Poznámka k souboru cen:_x000D_
1. V ceně jsou započteny i náklady na případné nutné přemístění hromad nebo dočasných skládek na místo spotřeby ze vzdálenosti do 3 m. 2. V ceně nejsou započteny náklady na získání ornice. </t>
  </si>
  <si>
    <t>159</t>
  </si>
  <si>
    <t>181351003</t>
  </si>
  <si>
    <t>Rozprostření ornice tl vrstvy do 200 mm pl do 100 m2 v rovině nebo ve svahu do 1:5 strojně</t>
  </si>
  <si>
    <t>314288070</t>
  </si>
  <si>
    <t>Rozprostření a urovnání ornice v rovině nebo ve svahu sklonu do 1:5 strojně při souvislé ploše do 100 m2, tl. vrstvy do 200 mm</t>
  </si>
  <si>
    <t xml:space="preserve">Poznámka k souboru cen:_x000D_
1. V ceně jsou započteny i náklady na případné nutné přemístění hromad nebo dočasných skládek na místo spotřeby ze vzdálenosti do 50 m. 2. V ceně nejsou započteny náklady na získání ornice; tyto se oceňují cenami souboru cen 121 Sejmutí ornice. </t>
  </si>
  <si>
    <t>Poznámka k položce:_x000D_
v ceně je zahrnuto použití mechanizace vč. její dopravy a posádky.</t>
  </si>
  <si>
    <t>160</t>
  </si>
  <si>
    <t>181411121</t>
  </si>
  <si>
    <t>Založení lučního trávníku výsevem plochy do 1000 m2 v rovině a ve svahu do 1:5</t>
  </si>
  <si>
    <t>-1435275008</t>
  </si>
  <si>
    <t>Založení trávníku na půdě předem připravené plochy do 1000 m2 výsevem včetně utažení lučního v rovině nebo na svahu do 1:5</t>
  </si>
  <si>
    <t xml:space="preserve">Poznámka k souboru cen:_x000D_
1. V cenách jsou započteny i náklady na pokosení, naložení a odvoz odpadu do 20 km se složením. 2. V cenách -1161 až -1164 nejsou započteny i náklady na zatravňovací textilii. 3. V cenách nejsou započteny náklady na: a) přípravu půdy, b) travní semeno, tyto náklady se oceňují ve specifikaci, c) vypletí a zalévání; tyto práce se oceňují cenami části C02 souborů cen 185 80-42 Vypletí a 185 80-43 Zalití rostlin vodou, d) srovnání terénu, tyto práce se oceňují souborem cen 181 1.-..Plošná úprava terénu. 4. V cenách o sklonu svahu přes 1:1 jsou uvažovány podmínky pro svahy běžně schůdné; bez použití lezeckých technik. V případě použití lezeckých technik se tyto náklady oceňují individuálně. </t>
  </si>
  <si>
    <t>161</t>
  </si>
  <si>
    <t>181411122</t>
  </si>
  <si>
    <t>Založení lučního trávníku výsevem plochy do 1000 m2 ve svahu do 1:2</t>
  </si>
  <si>
    <t>-2026557878</t>
  </si>
  <si>
    <t>Založení trávníku na půdě předem připravené plochy do 1000 m2 výsevem včetně utažení lučního na svahu přes 1:5 do 1:2</t>
  </si>
  <si>
    <t>162</t>
  </si>
  <si>
    <t>181411123</t>
  </si>
  <si>
    <t>Založení lučního trávníku výsevem plochy do 1000 m2 ve svahu do 1:1</t>
  </si>
  <si>
    <t>-491758635</t>
  </si>
  <si>
    <t>Založení trávníku na půdě předem připravené plochy do 1000 m2 výsevem včetně utažení lučního na svahu přes 1:2 do 1:1</t>
  </si>
  <si>
    <t>163</t>
  </si>
  <si>
    <t>005724740</t>
  </si>
  <si>
    <t>osivo směs travní krajinná-svahová</t>
  </si>
  <si>
    <t>kg</t>
  </si>
  <si>
    <t>1369609601</t>
  </si>
  <si>
    <t>Poznámka k položce:_x000D_
spotřeba 0,030 kg/m2</t>
  </si>
  <si>
    <t>164</t>
  </si>
  <si>
    <t>182201101</t>
  </si>
  <si>
    <t>Svahování násypů</t>
  </si>
  <si>
    <t>406461879</t>
  </si>
  <si>
    <t>Svahování trvalých svahů do projektovaných profilů strojně s potřebným přemístěním výkopku při svahování násypů v jakékoliv hornině</t>
  </si>
  <si>
    <t xml:space="preserve">Poznámka k souboru cen:_x000D_
1. Ceny jsou určeny pro svahování všech nově zřizovaných ploch výkopů nebo násypů ve sklonu přes 1:5. 2. Úprava ploch vodorovných nebo ve sklonu do 1 : 5 se oceňuje cenami souboru cen 181 Úprava pláně vyrovnáním výškových rozdílů strojně. </t>
  </si>
  <si>
    <t>165</t>
  </si>
  <si>
    <t>182311123</t>
  </si>
  <si>
    <t>Rozprostření ornice ve svahu přes 1:5 tl vrstvy do 200 mm ručně</t>
  </si>
  <si>
    <t>-633953384</t>
  </si>
  <si>
    <t>Rozprostření a urovnání ornice ve svahu sklonu přes 1:5 ručně při souvislé ploše, tl. vrstvy do 200 mm</t>
  </si>
  <si>
    <t>166</t>
  </si>
  <si>
    <t>182351023</t>
  </si>
  <si>
    <t>Rozprostření ornice pl do 100 m2 ve svahu přes 1:5 tl vrstvy do 200 mm strojně</t>
  </si>
  <si>
    <t>2141247716</t>
  </si>
  <si>
    <t>Rozprostření a urovnání ornice ve svahu sklonu přes 1:5 strojně při souvislé ploše do 100 m2, tl. vrstvy do 200 mm</t>
  </si>
  <si>
    <t>167</t>
  </si>
  <si>
    <t>184802611</t>
  </si>
  <si>
    <t>Chemické odplevelení po založení kultury postřikem na široko v rovině a svahu do 1:5</t>
  </si>
  <si>
    <t>-1137366359</t>
  </si>
  <si>
    <t>Chemické odplevelení po založení kultury  v rovině nebo na svahu do 1:5 postřikem na široko</t>
  </si>
  <si>
    <t xml:space="preserve">Poznámka k souboru cen:_x000D_
1. Ceny -2613, -2617, -2623, -2627, -2633, -2637, -2643 a -2647 jsou určeny pro odplevelení ploch o ploše do 10 m2 jednotlivě, nebo pro odstranění hnízd plevelů o ploše do 20 m2 jednotlivě vzdálených od sebe nejméně 5 m. 2. Ceny nelze použít pro chemické odplevelení trávníku; tyto práce se oceňují cenami části A02 souboru cen 184 80-2 . Chemické odplevelení před založením kultury. 3. V cenách -2611 až -2614, -2621 až -2624, -2631 až –2634 a -2641 až -2644 jsou započteny i náklady na dovoz vody do 10 km. 4. V cenách o sklonu svahu přes 1:1 jsou uvažovány podmínky pro svahy běžně schůdné; bez použití lezeckých technik. V případě použití lezeckých technik se tyto náklady oceňují individuálně. </t>
  </si>
  <si>
    <t>168</t>
  </si>
  <si>
    <t>184818231</t>
  </si>
  <si>
    <t>Ochrana kmene průměru do 300 mm bedněním výšky do 2 m</t>
  </si>
  <si>
    <t>-841793184</t>
  </si>
  <si>
    <t>Ochrana kmene bedněním před poškozením stavebním provozem zřízení včetně odstranění výšky bednění do 2 m průměru kmene do 300 mm</t>
  </si>
  <si>
    <t>169</t>
  </si>
  <si>
    <t>184818232</t>
  </si>
  <si>
    <t>Ochrana kmene průměru přes 300 do 500 mm bedněním výšky do 2 m</t>
  </si>
  <si>
    <t>-106933604</t>
  </si>
  <si>
    <t>Ochrana kmene bedněním před poškozením stavebním provozem zřízení včetně odstranění výšky bednění do 2 m průměru kmene přes 300 do 500 mm</t>
  </si>
  <si>
    <t>170</t>
  </si>
  <si>
    <t>184818233</t>
  </si>
  <si>
    <t>Ochrana kmene průměru přes 500 do 700 mm bedněním výšky do 2 m</t>
  </si>
  <si>
    <t>-636624459</t>
  </si>
  <si>
    <t>Ochrana kmene bedněním před poškozením stavebním provozem zřízení včetně odstranění výšky bednění do 2 m průměru kmene přes 500 do 700 mm</t>
  </si>
  <si>
    <t>171</t>
  </si>
  <si>
    <t>184818234</t>
  </si>
  <si>
    <t>Ochrana kmene průměru přes 700 do 900 mm bedněním výšky do 2 m</t>
  </si>
  <si>
    <t>1320534725</t>
  </si>
  <si>
    <t>Ochrana kmene bedněním před poškozením stavebním provozem zřízení včetně odstranění výšky bednění do 2 m průměru kmene přes 700 do 900 mm</t>
  </si>
  <si>
    <t>172</t>
  </si>
  <si>
    <t>184818235</t>
  </si>
  <si>
    <t>Ochrana kmene průměru přes 900 do 1100 mm bedněním výšky do 2 m</t>
  </si>
  <si>
    <t>1237451427</t>
  </si>
  <si>
    <t>Ochrana kmene bedněním před poškozením stavebním provozem zřízení včetně odstranění výšky bednění do 2 m průměru kmene přes 900 do 1100 mm</t>
  </si>
  <si>
    <t>173</t>
  </si>
  <si>
    <t>184818239</t>
  </si>
  <si>
    <t>Ochrana kmene průměru přes 1100 mm průměru kmene při výšce bednění do 2 m</t>
  </si>
  <si>
    <t>281553897</t>
  </si>
  <si>
    <t>Ochrana kmene bedněním před poškozením stavebním provozem zřízení včetně odstranění výšky bednění do 2 m průměru kmene přes 1100 mm</t>
  </si>
  <si>
    <t>Zakládání</t>
  </si>
  <si>
    <t>174</t>
  </si>
  <si>
    <t>212311111</t>
  </si>
  <si>
    <t>Obetonování výústění příčného odvodnění mostu včetně žlabovky</t>
  </si>
  <si>
    <t>-1787274320</t>
  </si>
  <si>
    <t>Obetonování vyústění příčného odvodnění včetně žlabovky</t>
  </si>
  <si>
    <t>Poznámka k položce:_x000D_
včetně dodání materiálu</t>
  </si>
  <si>
    <t>175</t>
  </si>
  <si>
    <t>212341111</t>
  </si>
  <si>
    <t>Obetonování drenážních trub mezerovitým betonem</t>
  </si>
  <si>
    <t>1486391113</t>
  </si>
  <si>
    <t>176</t>
  </si>
  <si>
    <t>212752105</t>
  </si>
  <si>
    <t>Trativod z drenážních trubek korugovaných PE-HD SN 4 perforace 360° včetně lože otevřený výkop DN 300 pro liniové stavby</t>
  </si>
  <si>
    <t>1986471991</t>
  </si>
  <si>
    <t>Trativody z drenážních trubek pro liniové stavby a komunikace se zřízením štěrkového lože pod trubky a s jejich obsypem v otevřeném výkopu trubka korugovaná sendvičová PE-HD SN 4 celoperforovaná 360° DN 300</t>
  </si>
  <si>
    <t xml:space="preserve">Poznámka k souboru cen:_x000D_
1. V cenách souboru cen nejsou započteny náklady na: a) montáž a dodávku tvarovek, které se oceňují cenami souboru 877 ..-52.1 Montáž tvarovek na kanalizačním potrubí z trub z plastu, části A03, b) opláštění potrubí geotextílií, které se oceňuje cenami souboru 211 97-11.. Zřízení opláštění výplně z geotextilie odvodňovacích žeber nebo trativodů v rýze nebo zářezu se stěnami katalogu 800-2 Zvláštní zakládání objektů, části A 01. </t>
  </si>
  <si>
    <t>177</t>
  </si>
  <si>
    <t>212792211</t>
  </si>
  <si>
    <t>Odvodnění mostní opěry - drenážní flexibilní plastové potrubí DN 100</t>
  </si>
  <si>
    <t>493161105</t>
  </si>
  <si>
    <t>Odvodnění mostní opěry z plastových trub drenážní potrubí flexibilní DN 100</t>
  </si>
  <si>
    <t xml:space="preserve">Poznámka k souboru cen:_x000D_
1. V ceně žlabu -1111 jsou započteny i náklady na podélné rozříznutí plastové trouby DN 75 do spádu a na sraz pro odtok vlhkosti do žlábku úložného prahu s přesahem 50 mm od bočního líce dříku opěry. 2. V cenách potrubí -2 . 1 . jsou započteny i náklady na položení plastového drenážního potrubí do spádu a na sraz na podkladní základový betonový trám za mostní opěrou k prostupu dříkem opěry, bez zemích prací, se zajištěním drenáže proti vychýlení. 3. V cenách nejsou započteny náklady na zemní práce, na betonáž podkladního trámu nebo úložného prahu opěry, na obklad potrubí drenážním betonem, na obklad štěrkem a na filtrační obal. </t>
  </si>
  <si>
    <t>178</t>
  </si>
  <si>
    <t>212792213</t>
  </si>
  <si>
    <t>Odvodnění mostní opěry - drenážní flexibilní plastové potrubí DN 200</t>
  </si>
  <si>
    <t>-1436009617</t>
  </si>
  <si>
    <t>Odvodnění mostní opěry z plastových trub drenážní potrubí flexibilní DN 200</t>
  </si>
  <si>
    <t>Poznámka k položce:_x000D_
oprava poškozeného odvodnění včetně dodání materiálu</t>
  </si>
  <si>
    <t>179</t>
  </si>
  <si>
    <t>212792311</t>
  </si>
  <si>
    <t>Odvodnění mostní opěry - drenážní plastové potrubí HDPE DN 110</t>
  </si>
  <si>
    <t>-1728042090</t>
  </si>
  <si>
    <t>Odvodnění mostní opěry z plastových trub drenážní potrubí HDPE DN 110</t>
  </si>
  <si>
    <t>180</t>
  </si>
  <si>
    <t>212795111</t>
  </si>
  <si>
    <t>Příčné odvodnění mostní opěry z plastových trub DN 160 včetně podkladního betonu, štěrkového obsypu</t>
  </si>
  <si>
    <t>785048130</t>
  </si>
  <si>
    <t>Příčné odvodnění za opěrou z plastových trub</t>
  </si>
  <si>
    <t xml:space="preserve">Poznámka k souboru cen:_x000D_
1. V cenách jsou započteny i náklady na podkladní beton, uložení a dodání plastové trubky DN 160 a štěrkový obsyp. 2. V cenách nejsou započteny náklady na zemní práce. </t>
  </si>
  <si>
    <t>Poznámka k položce:_x000D_
včetně nasazení koncovky DN 160 a jejího dodání</t>
  </si>
  <si>
    <t>181</t>
  </si>
  <si>
    <t>224111114</t>
  </si>
  <si>
    <t>Vrty maloprofilové D do 56 mm úklon do 45° hl do 25 m hor. III a IV</t>
  </si>
  <si>
    <t>-227433934</t>
  </si>
  <si>
    <t>Maloprofilové vrty průběžným sacím vrtáním průměru do 56 mm do úklonu 45° v hl 0 až 25 m v hornině tř. III a IV</t>
  </si>
  <si>
    <t>Poznámka k položce:_x000D_
např. pro injektáž kamenného zdiva</t>
  </si>
  <si>
    <t>182</t>
  </si>
  <si>
    <t>226212113</t>
  </si>
  <si>
    <t>Vrty velkoprofilové svislé zapažené D do 650 mm hl do 5 m hor. III</t>
  </si>
  <si>
    <t>1320132438</t>
  </si>
  <si>
    <t>Velkoprofilové vrty náběrovým vrtáním svislé zapažené  ocelovými pažnicemi průměru přes 550 do 650 mm, v hl od 0 do 5 m v hornině tř. III</t>
  </si>
  <si>
    <t>Poznámka k položce:_x000D_
např. pro zápory přechodů z mostního objektu</t>
  </si>
  <si>
    <t>183</t>
  </si>
  <si>
    <t>271532212</t>
  </si>
  <si>
    <t>Podsyp pod základové konstrukce se zhutněním z hrubého kameniva frakce 16 až 32 mm</t>
  </si>
  <si>
    <t>-726645355</t>
  </si>
  <si>
    <t>Podsyp pod základové konstrukce se zhutněním a urovnáním povrchu z kameniva hrubého, frakce 16 - 32 mm</t>
  </si>
  <si>
    <t xml:space="preserve">Poznámka k souboru cen:_x000D_
1. Ceny slouží pro ocenění násypů pod základové konstrukce tloušťky vrstvy do 300 mm. 2. Násypy s tloušťkou vrstvy přesahující 300 mm se ocení cenami souboru cen 213 31-…. Polštáře zhutněné pod základy v katalogu 800-2 Zvláštní zakládání objektů. </t>
  </si>
  <si>
    <t>184</t>
  </si>
  <si>
    <t>271572211</t>
  </si>
  <si>
    <t>Podsyp pod základové konstrukce se zhutněním z netříděného štěrkopísku</t>
  </si>
  <si>
    <t>75798682</t>
  </si>
  <si>
    <t>Podsyp pod základové konstrukce se zhutněním a urovnáním povrchu ze štěrkopísku netříděného</t>
  </si>
  <si>
    <t>185</t>
  </si>
  <si>
    <t>273311124</t>
  </si>
  <si>
    <t>Základové desky z betonu prostého C 12/15</t>
  </si>
  <si>
    <t>1446848462</t>
  </si>
  <si>
    <t>Základové konstrukce z betonu prostého desky ve výkopu nebo na hlavách pilot C 12/15</t>
  </si>
  <si>
    <t xml:space="preserve">Poznámka k souboru cen:_x000D_
1. V cenách jsou započteny i náklady na: a) kontrolu bednění před betonáží, vlastní betonáž zejména čerpadlem betonu, rozhrnutí a hutnění betonu požadované konzistence, uhlazení horního povrchu základu s případnou technologickou přestávkou nutnou pro vytvoření založení dříku opěry nebo pilíře, b) ošetření a ochranu čerstvě uloženého betonu. 2. V cenách nejsou započteny náklady na: a) zhutnění podkladní vrstvy nebo vyčištění základové spáry u plošného založení, b) zhotovení vrtací šablony pilot nebo odbourání hlav pilot u základu založeného na pilotách. </t>
  </si>
  <si>
    <t>186</t>
  </si>
  <si>
    <t>273311127</t>
  </si>
  <si>
    <t>Základové desky z betonu prostého C 25/30</t>
  </si>
  <si>
    <t>-636973568</t>
  </si>
  <si>
    <t>Základové konstrukce z betonu prostého desky ve výkopu nebo na hlavách pilot C 25/30</t>
  </si>
  <si>
    <t xml:space="preserve">Poznámka k položce:_x000D_
např. nová část podesty schodiště v podchodu </t>
  </si>
  <si>
    <t>187</t>
  </si>
  <si>
    <t>273321117</t>
  </si>
  <si>
    <t>Základové desky mostních konstrukcí ze ŽB C 25/30</t>
  </si>
  <si>
    <t>-540014508</t>
  </si>
  <si>
    <t>Základové konstrukce z betonu železového desky ve výkopu nebo na hlavách pilot C 25/30</t>
  </si>
  <si>
    <t xml:space="preserve">Poznámka k souboru cen:_x000D_
1. V cenách jsou započteny i náklady na: a) kontrolu bednění před betonáží, vlastní betonáž zejména čerpadlem betonu, rozhrnutí a hutnění betonu požadované konzistence bez ohledu na hustotu výztuže, uhlazení horního povrchu základu s případnou technologickou přestávkou nutnou pro vytvoření založení dříku opěry nebo pilíře, b) kontrolu uložení výztuže s předepsaným krytím, c) ošetření a ochranu čerstvě uloženého betonu. 2. V cenách nejsou započteny náklady na podkladní vrstvu základu, tyto se oceňují souborem cen 451 3-511 Podkladní nebo vyrovnávací vrstva z betonu prostého. </t>
  </si>
  <si>
    <t>188</t>
  </si>
  <si>
    <t>273354111</t>
  </si>
  <si>
    <t>Bednění základových desek - zřízení</t>
  </si>
  <si>
    <t>-934832953</t>
  </si>
  <si>
    <t>Bednění základových konstrukcí desek zřízení</t>
  </si>
  <si>
    <t xml:space="preserve">Poznámka k souboru cen:_x000D_
1. V ceně -4111 jsou započteny i náklady na založení, sestavení a osazení systémového bednění mobilním jeřábem, nástřik bednění odformovacím postřikem, měsíční nájemné rámů inventárního bednění a spínacích prvků vztažené k ploše bednění, spotřebu výplní rámů bednění z překližek pro nepohledové bednění a distančních prvků. 2. Drobný spotřební materiál (např. hřebíky, vruty, materiál pro vyplnění kuželových otvorů v základu po spínacích tyčích bednění) je započten v režijních nákladech. 3. V ceně -4211 je započteno odbednění a očištění bednění. 4. V cenách nejsou obsaženy náklady na bednění vložky nebo výplně pracovních a dilatačních spár základu. </t>
  </si>
  <si>
    <t>Poznámka k položce:_x000D_
např. podkladní beton pod prefabrikovanými zídkami přechodů</t>
  </si>
  <si>
    <t>189</t>
  </si>
  <si>
    <t>273354211</t>
  </si>
  <si>
    <t>Bednění základových desek - odstranění</t>
  </si>
  <si>
    <t>-973955199</t>
  </si>
  <si>
    <t>Bednění základových konstrukcí desek odstranění bednění</t>
  </si>
  <si>
    <t>Poznámka k položce:_x000D_
Podkladní beton pod prefabrikovanými zídkami přechodů</t>
  </si>
  <si>
    <t>190</t>
  </si>
  <si>
    <t>273361116</t>
  </si>
  <si>
    <t>Výztuž základových desek z betonářské oceli 10 505</t>
  </si>
  <si>
    <t>-967039381</t>
  </si>
  <si>
    <t>Výztuž základových konstrukcí desek z betonářské oceli 10 505 (R) nebo BSt 500</t>
  </si>
  <si>
    <t xml:space="preserve">Poznámka k souboru cen:_x000D_
1. V cenách jsou započteny náklady na dodání výztuže z žebírkové betonářské oceli nebo svařovaných sítí, sestavení armokošů a jejich uložení do bednění jeřábem se zajištěním polohy výztuže, vázání výztuže nebo bodové svary jako náhrada za vázání, případné úpravy výztuže nutné pro osazení bednění nebo při spojkování závitové výztuže spojkami WD 90. 2. V cenách jsou započteny i náklady na osazení distančních tělísek pro předepsané krytí výztuže. Materiál těchto tělísek je zahrnut v cenách bednění základů. </t>
  </si>
  <si>
    <t>191</t>
  </si>
  <si>
    <t>273361411</t>
  </si>
  <si>
    <t>Výztuž základových desek ze svařovaných sítí do 3,5 kg/m2</t>
  </si>
  <si>
    <t>-1407629141</t>
  </si>
  <si>
    <t>Výztuž základových konstrukcí desek ze svařovaných sítí, hmotnosti do 3,5 kg/m2</t>
  </si>
  <si>
    <t>192</t>
  </si>
  <si>
    <t>273361412</t>
  </si>
  <si>
    <t>Výztuž základových desek ze svařovaných sítí do 6 kg/m2</t>
  </si>
  <si>
    <t>-2129589408</t>
  </si>
  <si>
    <t>Výztuž základových konstrukcí desek ze svařovaných sítí, hmotnosti přes 3,5 do 6 kg/m2</t>
  </si>
  <si>
    <t>Poznámka k položce:_x000D_
Lze použít pro vyztužení betonu kamenných dlažeb a odláždění svahů</t>
  </si>
  <si>
    <t>193</t>
  </si>
  <si>
    <t>274311124</t>
  </si>
  <si>
    <t>Základové pasy, prahy, věnce a ostruhy z betonu prostého C 12/15</t>
  </si>
  <si>
    <t>943697476</t>
  </si>
  <si>
    <t>Základové konstrukce z betonu prostého pasy, prahy, věnce a ostruhy ve výkopu nebo na hlavách pilot C 12/15</t>
  </si>
  <si>
    <t>194</t>
  </si>
  <si>
    <t>274311127</t>
  </si>
  <si>
    <t>Základové pasy, prahy, věnce a ostruhy z betonu prostého C 25/30</t>
  </si>
  <si>
    <t>-138341686</t>
  </si>
  <si>
    <t>Základové konstrukce z betonu prostého pasy, prahy, věnce a ostruhy ve výkopu nebo na hlavách pilot C 25/30</t>
  </si>
  <si>
    <t>195</t>
  </si>
  <si>
    <t>274321117</t>
  </si>
  <si>
    <t>Základové pasy, prahy, věnce a ostruhy mostních konstrukcí ze ŽB C 25/30</t>
  </si>
  <si>
    <t>849523827</t>
  </si>
  <si>
    <t>Základové konstrukce z betonu železového pásy, prahy, věnce a ostruhy ve výkopu nebo na hlavách pilot C 25/30</t>
  </si>
  <si>
    <t>196</t>
  </si>
  <si>
    <t>274354111</t>
  </si>
  <si>
    <t>Bednění základových pasů - zřízení</t>
  </si>
  <si>
    <t>-542641980</t>
  </si>
  <si>
    <t>Bednění základových konstrukcí pasů, prahů, věnců a ostruh zřízení</t>
  </si>
  <si>
    <t>197</t>
  </si>
  <si>
    <t>274354211</t>
  </si>
  <si>
    <t>Bednění základových pasů - odstranění</t>
  </si>
  <si>
    <t>-1842998701</t>
  </si>
  <si>
    <t>Bednění základových konstrukcí pasů, prahů, věnců a ostruh odstranění bednění</t>
  </si>
  <si>
    <t>198</t>
  </si>
  <si>
    <t>274361116</t>
  </si>
  <si>
    <t>Výztuž základových pasů, prahů, věnců a ostruh z betonářské oceli 10 505</t>
  </si>
  <si>
    <t>873543363</t>
  </si>
  <si>
    <t>Výztuž základových konstrukcí pasů, prahů, věnců a ostruh z betonářské oceli 10 505 (R) nebo BSt 500</t>
  </si>
  <si>
    <t>199</t>
  </si>
  <si>
    <t>274361412</t>
  </si>
  <si>
    <t>Výztuž základových pasů, prahů, věnců a ostruh ze svařovaných sítí do 6 kg/m2</t>
  </si>
  <si>
    <t>-1984254958</t>
  </si>
  <si>
    <t>Výztuž základových konstrukcí pasů, prahů, věnců a ostruh ze svařovaných sítí, hmotnosti přes 3,5 do 6 kg/m2</t>
  </si>
  <si>
    <t>Poznámka k položce:_x000D_
např. výztuž z KARI 8/100/100mm betonového základu přechodů</t>
  </si>
  <si>
    <t>200</t>
  </si>
  <si>
    <t>275121111</t>
  </si>
  <si>
    <t>Osazení prefabrikovaných základových patek z dílců železobetonových hmotnosti do 5 t</t>
  </si>
  <si>
    <t>393801554</t>
  </si>
  <si>
    <t>Osazení základových prefabrikovaných železobetonových konstrukcí patek hmotnosti jednotlivě do 5 t</t>
  </si>
  <si>
    <t xml:space="preserve">Poznámka k souboru cen:_x000D_
1. V cenách jsou započteny i náklady na výškové a směrové vyrovnání dílce, případné doplnění a dorovnání betonového lože. 2. V cenách nejsou započteny náklady na: a) dodávku železobetonových dílců, tyto dílce se oceňují ve specifikaci, b) vyplnění a těsnění pracovní nebo dilatační spáry dílců základů; tyto práce se oceňují cenami souborů cen 931 99-21 Výplň dilatačních spár z polystyrenu a 931 99-41 Těsnění spáry betonové konstrukce pásy, profily, tmely, c) podkladní vrstvy dílců, tyto se oceňují souborem cen 451 3-511 Podkladní nebo vyrovnávací vrstva z betonu prostého, d) přesuny dílců z meziskládky, tyto se oceňují souborem cen 992 11-4 . Vodorovné přemístění mostních dílců. </t>
  </si>
  <si>
    <t>Poznámka k položce:_x000D_
např. v přechodech mostního objektu (IZT). V ceně je zahrnuto použití mechanizace vč. její dopravy a posádky.</t>
  </si>
  <si>
    <t>201</t>
  </si>
  <si>
    <t>5938455R01</t>
  </si>
  <si>
    <t xml:space="preserve">díl krabicový opěrných zdí IZT 62/19 </t>
  </si>
  <si>
    <t>-101717214</t>
  </si>
  <si>
    <t>prefabrikáty pro opěrné konstrukce železobetonové díly krabicové opěrných zdí IZT   63/19 (2,46 t)</t>
  </si>
  <si>
    <t>Poznámka k položce:_x000D_
včetně dopravy na stavbu</t>
  </si>
  <si>
    <t>202</t>
  </si>
  <si>
    <t>5938455R02</t>
  </si>
  <si>
    <t>díl krabicový opěrných zdí IZT 63/19</t>
  </si>
  <si>
    <t>-725229347</t>
  </si>
  <si>
    <t xml:space="preserve">Poznámka k položce:_x000D_
včetně dopravy na stavbu_x000D_
</t>
  </si>
  <si>
    <t>203</t>
  </si>
  <si>
    <t>275311127</t>
  </si>
  <si>
    <t>Základové patky a bloky z betonu prostého C 25/30</t>
  </si>
  <si>
    <t>551553962</t>
  </si>
  <si>
    <t>Základové konstrukce z betonu prostého patky a bloky ve výkopu nebo na hlavách pilot C 25/30</t>
  </si>
  <si>
    <t>204</t>
  </si>
  <si>
    <t>275313711</t>
  </si>
  <si>
    <t>Základové patky z betonu tř. C 20/25</t>
  </si>
  <si>
    <t>-1197610260</t>
  </si>
  <si>
    <t>Základy z betonu prostého patky a bloky z betonu kamenem neprokládaného tř. C 20/25</t>
  </si>
  <si>
    <t xml:space="preserve">Poznámka k souboru cen:_x000D_
1. V ceně příplatku -5911 jsou započteny náklady na technologické opatření a na ztíženou betonáž pod hladinou pažící bentonitové suspenze a na průběžné odčerpání suspenze s přepouštěním na určené místo do 20 m, popř. do vany nebo do kalové cisterny k odvozu. Odvoz se oceňuje cenami katalogu 800-2 Zvláštní zakládání objektů. 2. Hloubení s použitím bentonitové suspenze se oceňuje katalogem 800-1 Zemní práce. Bednění se neoceňuje. </t>
  </si>
  <si>
    <t>Poznámka k položce:_x000D_
např. betonové patky k zábradlí</t>
  </si>
  <si>
    <t>205</t>
  </si>
  <si>
    <t>275354111</t>
  </si>
  <si>
    <t>Bednění základových patek - zřízení</t>
  </si>
  <si>
    <t>-215994280</t>
  </si>
  <si>
    <t>Bednění základových konstrukcí patek a bloků zřízení</t>
  </si>
  <si>
    <t>Poznámka k položce:_x000D_
např. bednění horních částí patek nového zábradlí v úrovni drážní stezky podél koleje</t>
  </si>
  <si>
    <t>206</t>
  </si>
  <si>
    <t>275354211</t>
  </si>
  <si>
    <t>Bednění základových patek - odstranění</t>
  </si>
  <si>
    <t>1947940715</t>
  </si>
  <si>
    <t>Bednění základových konstrukcí patek a bloků odstranění bednění</t>
  </si>
  <si>
    <t>207</t>
  </si>
  <si>
    <t>275356031</t>
  </si>
  <si>
    <t>Bednění základových patek ploch zaoblených zřízení</t>
  </si>
  <si>
    <t>400288065</t>
  </si>
  <si>
    <t>Bednění základů z betonu prostého nebo železového patek pro plochy zaoblené zřízení</t>
  </si>
  <si>
    <t>208</t>
  </si>
  <si>
    <t>275356032</t>
  </si>
  <si>
    <t>Bednění základových patek ploch zaoblených odstranění</t>
  </si>
  <si>
    <t>-1128669464</t>
  </si>
  <si>
    <t>Bednění základů z betonu prostého nebo železového patek pro plochy zaoblené odstranění</t>
  </si>
  <si>
    <t>209</t>
  </si>
  <si>
    <t>275361116</t>
  </si>
  <si>
    <t>Výztuž základových patek a bloků z betonářské oceli 10 505</t>
  </si>
  <si>
    <t>2087356181</t>
  </si>
  <si>
    <t>Výztuž základových konstrukcí patek a bloků z betonářské oceli 10 505 (R) nebo BSt 500</t>
  </si>
  <si>
    <t>210</t>
  </si>
  <si>
    <t>279113121</t>
  </si>
  <si>
    <t>Základová zeď tl 150 mm z tvárnic ztraceného bednění včetně výplně z betonu tř. C 12/15</t>
  </si>
  <si>
    <t>448381562</t>
  </si>
  <si>
    <t>Základové zdi z tvárnic ztraceného bednění včetně výplně z betonu  bez zvláštních nároků na vliv prostředí třídy C 12/15, tloušťky zdiva 150 mm</t>
  </si>
  <si>
    <t xml:space="preserve">Poznámka k souboru cen:_x000D_
1. V cenách jsou započteny i náklady na dodání a uložení betonu. 2. V cenách nejsou započteny náklady na dodání a uložení betonářské výztuže; tyto se oceňují cenami souboru cen 279 36- . . Výztuž základových zdí nosných. 3. Množství jednotek se určuje v m2 plochy zdiva. </t>
  </si>
  <si>
    <t>211</t>
  </si>
  <si>
    <t>279113132</t>
  </si>
  <si>
    <t>Základová zeď tl do 200 mm z tvárnic ztraceného bednění včetně výplně z betonu tř. C 16/20</t>
  </si>
  <si>
    <t>-1690634703</t>
  </si>
  <si>
    <t>Základové zdi z tvárnic ztraceného bednění včetně výplně z betonu  bez zvláštních nároků na vliv prostředí třídy C 16/20, tloušťky zdiva přes 150 do 200 mm</t>
  </si>
  <si>
    <t>212</t>
  </si>
  <si>
    <t>279113156</t>
  </si>
  <si>
    <t>Základová zeď tl do 500 mm z tvárnic ztraceného bednění včetně výplně z betonu tř. C 25/30</t>
  </si>
  <si>
    <t>-806462911</t>
  </si>
  <si>
    <t>Základové zdi z tvárnic ztraceného bednění včetně výplně z betonu  bez zvláštních nároků na vliv prostředí třídy C 25/30, tloušťky zdiva přes 400 do 500 mm</t>
  </si>
  <si>
    <t>Poznámka k položce:_x000D_
včetně dodání tvárnic a betonu</t>
  </si>
  <si>
    <t>213</t>
  </si>
  <si>
    <t>279311114</t>
  </si>
  <si>
    <t>Postupné podbetonování základového zdiva prostým betonem tř. C 16/20</t>
  </si>
  <si>
    <t>434212489</t>
  </si>
  <si>
    <t>Postupné podbetonování základového zdiva  jakékoliv tloušťky, bez výkopu, bez zapažení a bednění, prostým betonem tř. C 16/20</t>
  </si>
  <si>
    <t>214</t>
  </si>
  <si>
    <t>281601111</t>
  </si>
  <si>
    <t>Injektování vrtů nízkotlaké vzestupné s jednoduchým obturátorem tlakem do 0,6 MPa</t>
  </si>
  <si>
    <t>-291726789</t>
  </si>
  <si>
    <t>Injektování  s jednoduchým obturátorem nebo bez obturátoru vzestupné, tlakem do 0,60 MPa</t>
  </si>
  <si>
    <t xml:space="preserve">Poznámka k souboru cen:_x000D_
1. Ceny nelze použít pro injektování: a) mikropilot a kotev; toto injektování se oceňuje cenami souboru cen 28. 60-21 Injektování povrchové s dvojitým obturátorem mikropilot nebo kotev, b) aktivovanou maltou; toto injektování se oceňuje cenami souboru cen 28. 60-41 Injektování aktivovanými směsmi, c) vysokotlaké s dvojitým obturátorem; toto injektování se oceňuje cenami souboru cen 282 60-31 Injektování vysokotlaké s dvojitým obturátorem, d) organickými pryskyřicemi neředitelnými vodou; toto injektování se oceňuje cenami souboru cen 282 60-51 Injektování povrchové vysokotlaké pryskyřicemi neředitelnými vodou, e) živicemi za tepla; toto injektování se oceňuje individuálně, f) tryskové; tato injektáž se oceňuje cenami souboru cen 282 61-21 Trysková injektáž vrtů vzestupná. 2. Ceny nelze použít pro vysokotlaké injektování injekční stanicí s automatickou registrací parametrů; toto injektování se oceňuje cenami souboru cen 282 60-31 Injektování vysokotlaké s dvojitým obturátorem. 3. Rozhodující pro volbu ceny podle výšky tlaku je maximální tlak na jednom vrtu. 4. Cena -1129 Příplatek za injektování organickými pryskyřicemi nelze použít pro vodní zkoušky vrtů. </t>
  </si>
  <si>
    <t xml:space="preserve">Poznámka k položce:_x000D_
výplňová injektáž zdiva, injektáž táhel a kotev pro stažení zdiva, příp. mikroinjektáž zdiva nízkoviskózních materiálů, chemická injektáž_x000D_
</t>
  </si>
  <si>
    <t>215</t>
  </si>
  <si>
    <t>58521133-01</t>
  </si>
  <si>
    <t>Injektážní směs</t>
  </si>
  <si>
    <t>808114888</t>
  </si>
  <si>
    <t xml:space="preserve">Poznámka k položce:_x000D_
pro výplňovou tlakovou injektáž zdiva, pro injektáž táhel a kotev pro stažení zdiva_x000D_
</t>
  </si>
  <si>
    <t>216</t>
  </si>
  <si>
    <t>24551762</t>
  </si>
  <si>
    <t>hmota injektážní PUR do mokrého prostředí</t>
  </si>
  <si>
    <t>litr</t>
  </si>
  <si>
    <t>-851349309</t>
  </si>
  <si>
    <t xml:space="preserve">Poznámka k položce:_x000D_
Dvousložková polyuretanová elastomerní injektážní pryskyřice pro  pružné pěnivé i nepěnivé utěsňování trhlin a spár ve stavebních konstrukcích (pro mikroinjektáž zdiva, chemickou injektáž)_x000D_
</t>
  </si>
  <si>
    <t>217</t>
  </si>
  <si>
    <t>281602111</t>
  </si>
  <si>
    <t>Injektování povrchové nízkotlaké s dvojitým obturátorem mikropilot a kotev tlakem do 0,6 MPa</t>
  </si>
  <si>
    <t>-1680784080</t>
  </si>
  <si>
    <t>Injektování povrchové s dvojitým obturátorem mikropilot nebo kotev  tlakem do 0,60 MPa</t>
  </si>
  <si>
    <t xml:space="preserve">Poznámka k souboru cen:_x000D_
1. Ceny nelze použít pro injektování: a) jednoduchým obturátorem; toto injektování se oceňuje cenami souboru cen 28. 60-11 Injektování, b) aktivovanou maltou; toto injektování se oceňuje cenami souboru cen 28. 60-41 Injektování aktivovanými směsmi, c) vysokotlaké s dvojitým obturátorem; toto injektování se oceňuje cenami souboru cen 282 60-31 Injektování vysokotlaké s dvojitým obturátorem, d) organickými pryskyřicemi neředitelnými vodou; toto injektování se oceňuje cenami souboru cen 282 60-51 Injektování povrchové vysokotlaké pryskyřicemi neředitelnými vodou, e) živicemi za tepla; toto injektování se oceňuje individuálně, f) tryskové; tato injektáž se oceňuje cenami souboru cen 282 61-21 Trysková injektáž. 2. Rozhodující pro volbu ceny podle výšky tlaku je maximální tlak na jednom vrtu. </t>
  </si>
  <si>
    <t>Poznámka k položce:_x000D_
např. injektáž skalních kotev</t>
  </si>
  <si>
    <t>218</t>
  </si>
  <si>
    <t>58522150</t>
  </si>
  <si>
    <t>cement portlandský směsný CEM II 32,5MPa</t>
  </si>
  <si>
    <t>995082847</t>
  </si>
  <si>
    <t>Poznámka k položce:_x000D_
např. pro injektáž skalních kotev</t>
  </si>
  <si>
    <t>Svislé a kompletní konstrukce</t>
  </si>
  <si>
    <t>219</t>
  </si>
  <si>
    <t>311113134</t>
  </si>
  <si>
    <t>Nosná zeď tl do 300 mm z hladkých tvárnic ztraceného bednění včetně výplně z betonu tř. C 16/20</t>
  </si>
  <si>
    <t>-934958870</t>
  </si>
  <si>
    <t>Nadzákladové zdi z tvárnic ztraceného bednění  hladkých, včetně výplně z betonu třídy C 16/20, tloušťky zdiva přes 250 do 300 mm</t>
  </si>
  <si>
    <t xml:space="preserve">Poznámka k souboru cen:_x000D_
1. V cenách jsou započteny i náklady na dodání a uložení betonu 2. V cenách -3212 až -3234 jsou započteny i náklady na doplňkové - rohové tvárnice. 3. V cenách nejsou započteny náklady na dodání a uložení betonářské výztuže; tyto se oceňují cenami souboru cen 31* 36- . . Výztuž nadzákladových zdí. 4. Množství jednotek se určuje v m2 plochy zdiva. </t>
  </si>
  <si>
    <t>220</t>
  </si>
  <si>
    <t>311113135</t>
  </si>
  <si>
    <t>Nosná zeď tl do 400 mm z hladkých tvárnic ztraceného bednění včetně výplně z betonu tř. C 16/20</t>
  </si>
  <si>
    <t>-745183062</t>
  </si>
  <si>
    <t>Nadzákladové zdi z tvárnic ztraceného bednění  hladkých, včetně výplně z betonu třídy C 16/20, tloušťky zdiva přes 300 do 400 mm</t>
  </si>
  <si>
    <t>221</t>
  </si>
  <si>
    <t>311113224</t>
  </si>
  <si>
    <t>Nosná zeď tl 300 mm ze štípaných tvárnic ztraceného bednění barevných včetně výplně z betonu</t>
  </si>
  <si>
    <t>1704228400</t>
  </si>
  <si>
    <t>Nadzákladové zdi z tvárnic ztraceného bednění  štípaných, včetně výplně z betonu třídy C 16/20 barevných, tloušťky zdiva 300 mm</t>
  </si>
  <si>
    <t>Poznámka k položce:_x000D_
obkladní zdivo z KB-bloků u rovnoběžných křídel mostu zdiva včetně beton. výplně C16/20,</t>
  </si>
  <si>
    <t>222</t>
  </si>
  <si>
    <t>311361821</t>
  </si>
  <si>
    <t>Výztuž nosných zdí betonářskou ocelí 10 505</t>
  </si>
  <si>
    <t>-1403618770</t>
  </si>
  <si>
    <t>Výztuž nadzákladových zdí nosných svislých nebo odkloněných od svislice, rovných nebo oblých z betonářské oceli 10 505 (R) nebo BSt 500</t>
  </si>
  <si>
    <t>223</t>
  </si>
  <si>
    <t>317221111</t>
  </si>
  <si>
    <t>Osazení kamenných římsových desek do maltového lože</t>
  </si>
  <si>
    <t>-1395710169</t>
  </si>
  <si>
    <t>224</t>
  </si>
  <si>
    <t>583814602.R</t>
  </si>
  <si>
    <t>římsové desky - žula 0,5x0,5x0,15</t>
  </si>
  <si>
    <t>1151460911</t>
  </si>
  <si>
    <t>Poznámka k položce:_x000D_
např. pro kamenné římsy</t>
  </si>
  <si>
    <t>225</t>
  </si>
  <si>
    <t>317321118</t>
  </si>
  <si>
    <t>Mostní římsy ze ŽB C 30/37</t>
  </si>
  <si>
    <t>-1305903126</t>
  </si>
  <si>
    <t>Římsy ze železového betonu  C 30/37</t>
  </si>
  <si>
    <t xml:space="preserve">Poznámka k souboru cen:_x000D_
1. V cenách jsou započteny náklady na: a) kontrolu výztuže a bednění s potřebným krytím výztuže, b) uhlazení horního povrchu římsy, ošetření čerstvě uloženého betonu požadované certifikované kvality. 2. Soubor cen nelze použít pro římsy, které jsou betonovány jako součást desky mostovky. </t>
  </si>
  <si>
    <t>226</t>
  </si>
  <si>
    <t>317353121</t>
  </si>
  <si>
    <t>Bednění mostních říms všech tvarů - zřízení</t>
  </si>
  <si>
    <t>1046717448</t>
  </si>
  <si>
    <t>Bednění mostní římsy  zřízení všech tvarů</t>
  </si>
  <si>
    <t xml:space="preserve">Poznámka k souboru cen:_x000D_
1. Cenu -3121 lze použít pro klasické pohledové bednění všech tvarů z palubek a hranolů osazených na konzolách nebo na podporách vyložení římsy. 2. Cenu -3122 lze použít pro bednění konstantního tvaru zhotovené pojízdné formy přesunovaného k betonáži po jednotlivých záběrech 25 m. 3. Náklady na drobný spotřební materiál (např. hřebíky, latě, lavičáky) jsou započteny v režijních nákladech. 4. V ceně -3121 jsou započteny náklady na založení, sestavení a osazení bednění římsy, nástřik bednění odformovacím prostředkem a opotřebení pohledového bednění podle počtu užití. 5. V ceně -3122 jsou započteny náklady na osazení římsového vozíku a jeho měsíční nájemné vztažené k ploše bednění. 6. V cenách -3221 a -3222 jsou započteny náklady na odbednění a očištění bednění. 7. V ceně -3311 jsou započteny náklady na vložení matrice architektonického designu v pohledové ploše s nalepením vložky na podklad z jakéhokoliv bednění a výměnu opotřebeného designu matrice podle počtu užití. 8. Ceny obsahují i materiál distančních tělísek výztuže, ale vlastní ukládka tělísek je zahrnuta v souboru cen 317 36-11 Výztuž ztužujících věnců kleneb nebo ukončujících říms. 9. V cenách nejsou započteny náklady na: a) první montáž a poslední demontáž transportních dílců římsového vozíku, tyto se oceňují souborem cen 948 41-1 . Podpěrné skruže a podpěry dočasné kovové, b) výplně dilatačních spár včetně bednění čel dilatační spáry, tyto se oceňují souborem cen 931 99-41 Těsnění spáry betonové konstrukce pásy, profily, tmely, c) nátěr pečetící styčné plochy boku nosné konstrukce a římsy, tyto se oceňují souborem cen 628 61-11.. Nátěr mostních betonových konstrukcí epoxidový, d) podpěrné konstrukce pod bedněním říms, tyto práce se oceňují souborem cen 946 23-11 Zavěšené lešení pod bednění mostních říms. </t>
  </si>
  <si>
    <t>227</t>
  </si>
  <si>
    <t>317353221</t>
  </si>
  <si>
    <t>Bednění mostních říms všech tvarů - odstranění</t>
  </si>
  <si>
    <t>-1238935860</t>
  </si>
  <si>
    <t>Bednění mostní římsy  odstranění všech tvarů</t>
  </si>
  <si>
    <t>228</t>
  </si>
  <si>
    <t>317361116</t>
  </si>
  <si>
    <t>Výztuž mostních říms z betonářské oceli 10 505</t>
  </si>
  <si>
    <t>-1098861466</t>
  </si>
  <si>
    <t>Výztuž mostních železobetonových říms  z betonářské oceli 10 505 (R) nebo BSt 500</t>
  </si>
  <si>
    <t xml:space="preserve">Poznámka k souboru cen:_x000D_
1. V cenách jsou započteny náklady na dodání polotovaru výztuže z betonářské žebírkové oceli nebo svařovaných sítí, sestavení armokošů a jejich uložení do bednění se zajištěním polohy, napojení na kotvy římsy uložené v nosné konstrukci, vázání nebo bodové sváry jako náhrada za vázání, případné úpravy výztuže pro uložení kotevních stoliček snímatelného zábradlí a stoliček snímatelných svodidel uložených do výztuže říms. 2. Boční třmínky výztuže ke kotvení výztuže římsy osazené v nosné konstrukci se oceňují souborem cen 421 36-1 . Výztuž deskových konstrukcí. 3. V cenách nejsou započteny náklady na osazení kotevních stoliček, tyto se oceňují souborem cen 936 17- . 1 Osazení kovových doplňků mostního vybavení jednotlivě. 4. V cenách jsou započteny i náklady na osazení distančních tělísek pro předepsané krytí výztuže. Materiál těchto tělísek je započten v cenách bednění římsy. </t>
  </si>
  <si>
    <t>229</t>
  </si>
  <si>
    <t>317361411</t>
  </si>
  <si>
    <t>Výztuž mostních říms ze svařovaných sítí do 6 kg/m2</t>
  </si>
  <si>
    <t>1692931649</t>
  </si>
  <si>
    <t>Výztuž mostních železobetonových říms  ze svařovaných sítí do 6 kg/m2</t>
  </si>
  <si>
    <t>230</t>
  </si>
  <si>
    <t>317944321</t>
  </si>
  <si>
    <t>Válcované nosníky do č.12 dodatečně osazované do připravených otvorů</t>
  </si>
  <si>
    <t>1853921285</t>
  </si>
  <si>
    <t>Válcované nosníky dodatečně osazované do připravených otvorů  bez zazdění hlav do č. 12</t>
  </si>
  <si>
    <t xml:space="preserve">Poznámka k souboru cen:_x000D_
1. V cenách jsou zahrnuty náklady na dodávku a montáž válcovaných nosníků. 2. Ceny jsou určeny pouze pro ocenění konstrukce překladů nad otvory. </t>
  </si>
  <si>
    <t>Poznámka k položce:_x000D_
např. osazení IČ 12 pod prasklou desku NK</t>
  </si>
  <si>
    <t>231</t>
  </si>
  <si>
    <t>13010714</t>
  </si>
  <si>
    <t>ocel profilová IPN 120 jakost 11 375</t>
  </si>
  <si>
    <t>-18481076</t>
  </si>
  <si>
    <t>232</t>
  </si>
  <si>
    <t>327215111</t>
  </si>
  <si>
    <t>Opěrná zeď z gabionů dvouzákrutová síť s povrchovou úpravou galfan vyplněná lomovým kamenem</t>
  </si>
  <si>
    <t>-443728396</t>
  </si>
  <si>
    <t>Opěrné zdi z drátokamenných gravitačních konstrukcí (gabionů) z lomového kamene neupraveného výplňového na sucho ze splétané dvouzákrutové ocelové sítě s povrchovou úpravou galfan</t>
  </si>
  <si>
    <t xml:space="preserve">Poznámka k souboru cen:_x000D_
1. V cenách jsou započteny náklady na sestavení drátěných košů včetně jejich dodávky, výplň košů kamenivem, lícové urovnání pohledové a horní plochy výplně gabionu a vyklínkování výplně. 2. V cenách nejsou započteny náklady na: a) vyhotovení štěrkového lože pod gabionem; tyto náklady se oceňují cenami souboru cen 271 .5-22.. Podsyp pod základové konstrukce katalogu 801-1, b) zpětný zásyp; tyto náklady se oceňují cenami souboru cen 174.. Zásyp sypaninou z jakékoliv horniny katalogu 800-1, c) filtrační geotextilii mezi rubem gabionu a zpětným zásypem; tyto náklady se oceňuji cenami souboru cen 213 14-11 Zřízení vrstvy z geotextilie katalogu 800-2. </t>
  </si>
  <si>
    <t>233</t>
  </si>
  <si>
    <t>334121110</t>
  </si>
  <si>
    <t>Osazení prefabrikovaných opěr nebo pilířů z ŽB hmotnosti do 1 t</t>
  </si>
  <si>
    <t>368100077</t>
  </si>
  <si>
    <t>Osazení prefabrikovaných opěr a pilířů z betonu železového hmotnosti dílce jednotlivě do 1 t</t>
  </si>
  <si>
    <t xml:space="preserve">Poznámka k souboru cen:_x000D_
1. V cenách jsou započteny náklady na rozměření, osazení do lože z plastmalty nebo z betonu v úložné ploše, zajištění stability, montážní spojení, směrové a výškové vyrovnání dílce, manipulaci typem jeřábu podle výšky místa osazení (úložné prahy, bloky pod ložisky) nebo podle hmotnosti a vyložení (křídla opěr nebo dřík opěr, pilířů a sloupů). 2. V cenách nejsou započteny náklady na: a) železobetonové dílce a případné dočasné spínací tyče podle počtu užití, tyto dílce a tyče se oceňují ve specifikaci. b) ochranu styčných spár dílců v kontaktu se zemním tělesem násypu. </t>
  </si>
  <si>
    <t>234</t>
  </si>
  <si>
    <t>334213111</t>
  </si>
  <si>
    <t>Zdivo mostů z nepravidelných kamenů na maltu, objem jednoho kamene do 0,02 m3</t>
  </si>
  <si>
    <t>1188497868</t>
  </si>
  <si>
    <t>Zdivo pilířů, opěr a křídel mostů z lomového kamene štípaného nebo ručně vybíraného na maltu z nepravidelných kamenů objemu 1 kusu kamene do 0,02 m3</t>
  </si>
  <si>
    <t xml:space="preserve">Poznámka k souboru cen:_x000D_
1. V cenách jsou započteny i náklady na nutné přisekávání kamene do spár i v líci při zdění. 2. V cenách nejsou započteny náklady na spárování zdiva: tyto práce se oceňují cenami souboru cen 628 63-3 Spárování zdiva pilířů, opěr a křídel mostů z lomového kamene. 3. Ceny lze použít i pro ocenění kamenného obkladového zdiva. 4. Drátokamenné konstrukce (gabiony) se oceňují cenami souborů cen části A05 Opěrné zdi a valy katalogu 823-1 Plochy a úprava území. </t>
  </si>
  <si>
    <t xml:space="preserve">Poznámka k položce:_x000D_
Např. zazdívka trouby na obouch stranách v otvoru mostního objektu. Včetně dodání materiálu vč. kamene, bez spárování. </t>
  </si>
  <si>
    <t>235</t>
  </si>
  <si>
    <t>334213121</t>
  </si>
  <si>
    <t>Zdivo mostů z nepravidelných kamenů na maltu, objem jednoho kamene přes 0,02 m3</t>
  </si>
  <si>
    <t>1271376240</t>
  </si>
  <si>
    <t>Zdivo pilířů, opěr a křídel mostů z lomového kamene štípaného nebo ručně vybíraného na maltu z nepravidelných kamenů objemu 1 kusu kamene přes 0,02 m3</t>
  </si>
  <si>
    <t xml:space="preserve">Poznámka k položce:_x000D_
včetně dodání materiálu vč. kamene, bez spárování </t>
  </si>
  <si>
    <t>236</t>
  </si>
  <si>
    <t>334213211</t>
  </si>
  <si>
    <t>Zdivo mostů z pravidelných kamenů na maltu, objem jednoho kamene do 0,02 m3</t>
  </si>
  <si>
    <t>501245</t>
  </si>
  <si>
    <t>Zdivo pilířů, opěr a křídel mostů z lomového kamene štípaného nebo ručně vybíraného na maltu z pravidelných kamenů (na vazbu) objemu 1 kusu kamene do 0,02 m3</t>
  </si>
  <si>
    <t>237</t>
  </si>
  <si>
    <t>334213221</t>
  </si>
  <si>
    <t>Zdivo mostů z pravidelných kamenů na maltu, objem jednoho kamene přes 0,02 m3</t>
  </si>
  <si>
    <t>-905972217</t>
  </si>
  <si>
    <t>Zdivo pilířů, opěr a křídel mostů z lomového kamene štípaného nebo ručně vybíraného na maltu z pravidelných kamenů (na vazbu) objemu 1 kusu kamene přes 0,02 m3</t>
  </si>
  <si>
    <t>238</t>
  </si>
  <si>
    <t>334213911</t>
  </si>
  <si>
    <t>Příplatek k cenám zdiva mostů z kamene na maltu za jednostranné lícování zdiva</t>
  </si>
  <si>
    <t>1821747192</t>
  </si>
  <si>
    <t>Zdivo pilířů, opěr a křídel mostů z lomového kamene štípaného nebo ručně vybíraného na maltu Příplatek k cenám za lícování zdiva jednostranné</t>
  </si>
  <si>
    <t>239</t>
  </si>
  <si>
    <t>334323118</t>
  </si>
  <si>
    <t>Mostní opěry a úložné prahy ze ŽB C 30/37</t>
  </si>
  <si>
    <t>580952797</t>
  </si>
  <si>
    <t>Mostní opěry a úložné prahy z betonu železového C 30/37</t>
  </si>
  <si>
    <t xml:space="preserve">Poznámka k souboru cen:_x000D_
1. V cenách jsou započteny náklady na betonáž dříku a úložných prahů na plošném základu nebo na vrtací šabloně při založení na pilotách, kontrolu bednění a kontrolu uložení krycí vrstvy výztuže, vlastní betonáž zejména čerpadlem betonu, rozhrnutí a hutnění betonu požadované konzistence bez ohledu na hustotu výztuže, uhlazení horního povrchu úložného prahu včetně vyspádování do odtokového žlábku u závěrné zídky prahu, ošetření a ochranu čerstvě uloženého betonu. 2. V cenách nejsou započteny náklady na: a) uložení plastového žlábku do úložného prahu opěry, tyto se oceňují souborem cen 212 79- . . Odvodnění z plastových trub u mostní opěry, b) navazující kamenný chrlič, tyto se oceňují souborem cen 936 91-11 Montáž chrliče Žlabového ze žulového kamene, c) výplň tmelem a ochranu pracovní nebo dilatační spáry rubové strany výplně za opěrou, tyto se oceňují souborem cen 931 99-41 Těsnění spáry betonové konstrukce pásy, profily, tmely. d) výplň dilatační spáry extrudovaným polystyrenem, tyto se oceňují souborem cen 931 99-21 Výplň dilatačních spár z polystyrenu, e) izolaci proti zemní vlhkosti, tyto se oceňují cenami katalogu 800-711 Izolace proti vodě, vlhkosti a plynům. </t>
  </si>
  <si>
    <t>240</t>
  </si>
  <si>
    <t>334323318</t>
  </si>
  <si>
    <t>Mostní bloky ložisek ze ŽB C 30/37</t>
  </si>
  <si>
    <t>-1287464770</t>
  </si>
  <si>
    <t>Mostní bloky ložisek z betonu železového C 30/37</t>
  </si>
  <si>
    <t xml:space="preserve">Poznámka k souboru cen:_x000D_
1. V cenách jsou započteny náklady na kontrolu bednění a kontrolu krycí vrstvy výztuže bloku ložiska včetně uložení trubek pro kotvící trny ložiska, vlastní betonáž jeřábem rozhrnutí a hutnění, urovnání povrchu bloku ložiska pro osazení kotevní desky, ošetření a ochranu čerstvě uloženého betonu. 2. V cenách nejsou započteny náklady na podkladní vrstvy mostního ložiska z plastbetonu, tyto se oceňují souborem cen 451 47- . 1 Podkladní vrstva plastbetonová. </t>
  </si>
  <si>
    <t>241</t>
  </si>
  <si>
    <t>334351111</t>
  </si>
  <si>
    <t>Bednění systémové mostních opěr a úložných prahů z překližek pro prostý beton - zřízení</t>
  </si>
  <si>
    <t>-416497202</t>
  </si>
  <si>
    <t>Bednění mostních opěr a úložných prahů ze systémového bednění  zřízení z překližek, pro prostý beton</t>
  </si>
  <si>
    <t xml:space="preserve">Poznámka k souboru cen:_x000D_
1. V cenách jsou započteny i náklady na bednění dříku opěr a úložných prahů opěr do výšky 10 m ze systémového bednění s výplní pohledového bednění (palubky) pro lícovou stranu opěry a s výplní nepohledového bednění (překližky) pro rubovou stranu přesýpané výplně za opěrou. 2. V cenách zřízení je započteno sestavení a osazení inventárního bednění jeřábem, nástřik odformovacím prostředkem, nájemné rámů inventárního bednění a spínacích prvků vztažené k ploše bednění, spotřeba výplní opěry a distančních prvků. 3. V cenách odstranění je započteno odbednění dříku nebo úložného prahu, očištění bednění, vyplnění kuželových otvorů v betonu po spínacích tyčích bednění. 4. Drobný spotřební materiál (např. hřebíky, vruty, materiál pro vyplnění kuželových otvorů v základu po spínacích tyčích bednění) je započten v režijních nákladech. 5. Bednění pro železobetonovou konstrukci obsahuje materiál distančních tělísek krytí výztuže, ukládka tělísek je započtena v ukládce betonářské výztuže do bednění. 6. V cenách nejsou započteny náklady na: a) výklenky, drážky, kapsy přes 0,1 m3, zakřivení líce bednění nebo sklon, tyto práce se oceňují cenami příplatku k rovinnému bednění, b) vložení těsnících pásů do bednění pracovních čel nebo čel dilatačních spár, tyto se oceňují souborem cen 931 99-41 Těsnění spáry betonové konstrukce pásy, profily a tmely, c) bednění podpěrné těsnicích pásů, tyto se oceňují souborem cen 327 35-3 . Lištová vzpěra u bednění těsnicích pásů ve svislé spáře nebo souborem cen 411 35-3 . Lištová vzpěra u bednění těssnicích pásů ve vodorovné spáře, d) vložení extrudovaného polystyrenu do dilatačních spár, tyto se oceňují souborem cen 931 99-21 Výplň dilatačních spár z polystyrenu, e) očištění povrchu betonu po odbednění tlakovou vodou, tyto se oceňují cenou 938 53-3111 Očištění povrchu betonu tlakovou vodou části C01. </t>
  </si>
  <si>
    <t>242</t>
  </si>
  <si>
    <t>334351112</t>
  </si>
  <si>
    <t>Bednění systémové mostních opěr a úložných prahů z překližek pro ŽB - zřízení</t>
  </si>
  <si>
    <t>-1036961442</t>
  </si>
  <si>
    <t>Bednění mostních opěr a úložných prahů ze systémového bednění  zřízení z překližek, pro železobeton</t>
  </si>
  <si>
    <t>243</t>
  </si>
  <si>
    <t>334351211</t>
  </si>
  <si>
    <t>Bednění systémové mostních opěr a úložných prahů z překližek - odstranění</t>
  </si>
  <si>
    <t>-1536525977</t>
  </si>
  <si>
    <t>Bednění mostních opěr a úložných prahů ze systémového bednění  odstranění z překližek</t>
  </si>
  <si>
    <t>244</t>
  </si>
  <si>
    <t>334359112</t>
  </si>
  <si>
    <t>Výřez bednění pro prostup trub betonovou konstrukcí DN 300</t>
  </si>
  <si>
    <t>1384130057</t>
  </si>
  <si>
    <t>Výřez bednění pro prostup trub betonovou konstrukcí  DN 300</t>
  </si>
  <si>
    <t>245</t>
  </si>
  <si>
    <t>334359115</t>
  </si>
  <si>
    <t>Výřez bednění pro prostup trub betonovou konstrukcí DN 600</t>
  </si>
  <si>
    <t>-1979491798</t>
  </si>
  <si>
    <t>Výřez bednění pro prostup trub betonovou konstrukcí  DN 600</t>
  </si>
  <si>
    <t xml:space="preserve">Poznámka k položce:_x000D_
lze použít i pro prostup větší než DN 600 mm_x000D_
</t>
  </si>
  <si>
    <t>246</t>
  </si>
  <si>
    <t>334361216</t>
  </si>
  <si>
    <t>Výztuž dříků opěr z betonářské oceli 10 505</t>
  </si>
  <si>
    <t>-2024806703</t>
  </si>
  <si>
    <t>Výztuž betonářská mostních konstrukcí  opěr, úložných prahů, křídel, závěrných zídek, bloků ložisek, pilířů a sloupů z oceli 10 505 (R) nebo BSt 500 dříků opěr</t>
  </si>
  <si>
    <t xml:space="preserve">Poznámka k souboru cen:_x000D_
1. V cenách jsou započteny náklady na sestavení armokošů a jejich uložení jeřábem do bednění se zajištěním polohy výztuže. 2. V cenách jsou započteny i náklady na osazení distančních tělísek pro předepsané krytí výztuže a případné úpravy pro osazení bednění. Materiál distančních tělísek je obsažen ve skladbě bednění konstrukce. 3. V cenách nejsou započteny náklady na: a) povrchový antikorozní nátěr výztuže v místech pracovní spáry, tyto se oceňují souborem cen 931 99-51 Nátěr betonářské výztuže, b) úpravu bednění ukládané výztuže ke zhotovení spoje, tyto se oceňují souborem cen 273 36-2 . Spoje nosné betonářské výztuže se zaručenou nebo dobrou svařitelností. </t>
  </si>
  <si>
    <t>247</t>
  </si>
  <si>
    <t>334361266</t>
  </si>
  <si>
    <t>Výztuž úložných prahů ložisek z betonářské oceli 10 505</t>
  </si>
  <si>
    <t>-765799513</t>
  </si>
  <si>
    <t>Výztuž betonářská mostních konstrukcí  opěr, úložných prahů, křídel, závěrných zídek, bloků ložisek, pilířů a sloupů z oceli 10 505 (R) nebo BSt 500 úložných prahů ložisek</t>
  </si>
  <si>
    <t>248</t>
  </si>
  <si>
    <t>334361412</t>
  </si>
  <si>
    <t>Výztuž opěr, prahů, křídel, pilířů, sloupů ze svařovaných sítí do 6 kg/m2</t>
  </si>
  <si>
    <t>-1748228745</t>
  </si>
  <si>
    <t>Výztuž betonářská mostních konstrukcí  opěr, úložných prahů, křídel, závěrných zídek, bloků ložisek, pilířů a sloupů ze svařovaných sítí do 6 kg/m2</t>
  </si>
  <si>
    <t>Poznámka k položce:_x000D_
svislá výztužná síť výplňového betonu přezdívaného obkladního zdiva z KB-bloků u rovnoběžných křídel mostu zdiva včetně přikotvení ke spřahujícím trnům</t>
  </si>
  <si>
    <t>249</t>
  </si>
  <si>
    <t>342311611</t>
  </si>
  <si>
    <t>Stěny výplňové z betonu prostého tř. C 16/20</t>
  </si>
  <si>
    <t>-995330017</t>
  </si>
  <si>
    <t>Stěny a příčky z betonu výplňové a oddělovací pevné, ochranné přizdívky prostého tř. C 16/20</t>
  </si>
  <si>
    <t>Poznámka k položce:_x000D_
výplňový beton mezi obnaženým zdivem a zdivem z KB-bloků u rovnoběžných křídel mostu</t>
  </si>
  <si>
    <t>250</t>
  </si>
  <si>
    <t>348185121</t>
  </si>
  <si>
    <t>Výroba mostního zábradlí dočasného ze dřeva měkkého hoblovaného s dvojmadlem</t>
  </si>
  <si>
    <t>-386853043</t>
  </si>
  <si>
    <t>Zábradlí mostní ze dřeva měkkého hoblovaného  výšky do 1,1 m, osová vzdálenost sloupků do 2 m dočasné s dvojmadlem výroba</t>
  </si>
  <si>
    <t xml:space="preserve">Poznámka k souboru cen:_x000D_
1. Množství měrných jednotek se určuje v m osové vzdálenosti krajních sloupků zábradlí. 2. V cenách výroby trvalého zábradlí -1121 a -1131 jsou započteny i náklady na zhotovení dílců zábradlí a na dodání hmot včetně spojovacího materiálu. 3. V ceně výroby dočasného zábradlí -5121 jsou započteny i náklady na zhotovení dílců zábradlí včetně spojovacího materiálu a na opotřebení hmot. Jedná se o ochranné zábradlí dočasných mostovek nebo pracovní ochranné zábradlí uchycené do podlah nebo bednění a do pracovních lávek uložených na mostní skruži. 4. V cenách montáže zábradlí -1122, -1132 a -5131 jsou započteny i náklady na ukotvení zábradlí do nosné konstrukce včetně kotvícího materiálu a výškové a směrové vyrovnání včetně ztužujících vzpěrek. 5. V cenách montáže zábradlí -1122, -1132 a -5131 nejsou započteny náklady na dodávku materiálu. U vyráběného zábradlí jsou tyto náklady zahrnuty v ceně výroby. Pouze u montáže nakupovaného hotového zábradlí se jeho dodávka oceňuje ve specifikaci. 6. V cenách nejsou započteny náklady na impregnační a ochranný nátěr dřevěné konstrukce; tyto se oceňují cenami katalogu 800-783 Nátěry. </t>
  </si>
  <si>
    <t>251</t>
  </si>
  <si>
    <t>348185131</t>
  </si>
  <si>
    <t>Montáž mostního zábradlí dočasného ze dřeva měkkého hoblovaného s dvojmadlem</t>
  </si>
  <si>
    <t>-1624136450</t>
  </si>
  <si>
    <t>Zábradlí mostní ze dřeva měkkého hoblovaného  výšky do 1,1 m, osová vzdálenost sloupků do 2 m dočasné s dvojmadlem montáž</t>
  </si>
  <si>
    <t>252</t>
  </si>
  <si>
    <t>348185211</t>
  </si>
  <si>
    <t>Odstranění mostního zábradlí dočasného ze dřeva měkkého hoblovaného s dvojmadlem</t>
  </si>
  <si>
    <t>-1442050013</t>
  </si>
  <si>
    <t>Zábradlí mostní ze dřeva měkkého hoblovaného  výšky do 1,1 m, osová vzdálenost sloupků do 2 m dočasné s dvojmadlem odstranění</t>
  </si>
  <si>
    <t>253</t>
  </si>
  <si>
    <t>369316111</t>
  </si>
  <si>
    <t>Výplň štoly v hor suché z betonu prostého za rubem nosné obezdívky délky do 200 m</t>
  </si>
  <si>
    <t>-1813791059</t>
  </si>
  <si>
    <t>Výplň z betonu prostého za rubem nosné obezdívky délky štoly do 200 m, v hornině suché</t>
  </si>
  <si>
    <t>Poznámka k položce:_x000D_
Např. pro vyplnění meziprostoru v otvoru mostního objektu</t>
  </si>
  <si>
    <t>254</t>
  </si>
  <si>
    <t>369317311</t>
  </si>
  <si>
    <t>Výplň štoly v hor suché z cementopopílkové suspenze za rubem nosné obezdívky délky do 200 m</t>
  </si>
  <si>
    <t>-2050576649</t>
  </si>
  <si>
    <t>Výplň z popílkocementové suspenze za rubem nosné obezdívky  délky štoly, do 200 m, v hornině suché</t>
  </si>
  <si>
    <t xml:space="preserve">Poznámka k položce:_x000D_
obetonování trub zálivkovou směsí C 3/4 ve stávajícím otvoru propustku v souladu s přílohou zadávací dokumentace - zálivková směs b) cementopopílková suspenze s drobným kopaným kamenivem frakce 0/4 mm s obsahem popílku cca 3x vyšší než obsah cementu, včetně superplastifikační přísady. Odhad 5x </t>
  </si>
  <si>
    <t>255</t>
  </si>
  <si>
    <t>380321661</t>
  </si>
  <si>
    <t>Kompletní konstrukce ČOV, nádrží, vodojemů, žlabů nebo kanálů ze ŽB tř. C 30/37 tl 150 mm</t>
  </si>
  <si>
    <t>-291271815</t>
  </si>
  <si>
    <t>Kompletní konstrukce čistíren odpadních vod, nádrží, vodojemů, kanálů z betonu železového  bez výztuže a bednění bez zvýšených nároků na prostředí tř. C 30/37, tl. přes 80 do 150 mm</t>
  </si>
  <si>
    <t xml:space="preserve">Poznámka k souboru cen:_x000D_
1. V cenách z betonu pro konstrukce bílých van 380 32-63 nejsou započteny náklady na těsnění dilatačních a pracovních spar, tyto se oceňují cenami souborů cen 953 33 části A08 katalogu 801-1 Budovy a haly - zděné a monolitické. </t>
  </si>
  <si>
    <t>256</t>
  </si>
  <si>
    <t>380321662</t>
  </si>
  <si>
    <t>Kompletní konstrukce ČOV, nádrží, vodojemů, žlabů nebo kanálů ze ŽB tř. C 30/37 tl 300 mm</t>
  </si>
  <si>
    <t>-850384686</t>
  </si>
  <si>
    <t>Kompletní konstrukce čistíren odpadních vod, nádrží, vodojemů, kanálů z betonu železového  bez výztuže a bednění bez zvýšených nároků na prostředí tř. C 30/37, tl. přes 150 do 300 mm</t>
  </si>
  <si>
    <t>257</t>
  </si>
  <si>
    <t>380356231</t>
  </si>
  <si>
    <t>Bednění kompletních konstrukcí ČOV, nádrží nebo vodojemů neomítaných ploch rovinných zřízení</t>
  </si>
  <si>
    <t>826125944</t>
  </si>
  <si>
    <t>Bednění kompletních konstrukcí čistíren odpadních vod, nádrží, vodojemů, kanálů  konstrukcí neomítaných z betonu prostého nebo železového ploch rovinných zřízení</t>
  </si>
  <si>
    <t xml:space="preserve">Poznámka k souboru cen:_x000D_
1. V případech, kdy konstrukce jsou obsypávány, oceňuje se bednění vnějších neomítaných obsypávaných stěn a) rovinných cenou 380 35-6211 (zřízení) a 380 35-6212 (odstranění), b) zaoblených cenou 380 35-6221 (zřízení) a 380 35-6222 (odstranění). </t>
  </si>
  <si>
    <t>258</t>
  </si>
  <si>
    <t>380356232</t>
  </si>
  <si>
    <t>Bednění kompletních konstrukcí ČOV, nádrží nebo vodojemů neomítaných ploch rovinných odstranění</t>
  </si>
  <si>
    <t>1880609206</t>
  </si>
  <si>
    <t>Bednění kompletních konstrukcí čistíren odpadních vod, nádrží, vodojemů, kanálů  konstrukcí neomítaných z betonu prostého nebo železového ploch rovinných odstranění</t>
  </si>
  <si>
    <t>259</t>
  </si>
  <si>
    <t>380361006</t>
  </si>
  <si>
    <t>Výztuž kompletních konstrukcí ČOV, nádrží nebo vodojemů z betonářské oceli 10 505</t>
  </si>
  <si>
    <t>-599941949</t>
  </si>
  <si>
    <t>Výztuž kompletních konstrukcí čistíren odpadních vod, nádrží, vodojemů, kanálů  z oceli 10 505 (R) nebo BSt 500</t>
  </si>
  <si>
    <t>260</t>
  </si>
  <si>
    <t>380361011</t>
  </si>
  <si>
    <t>Výztuž kompletních konstrukcí ČOV, nádrží nebo vodojemů ze svařovaných sítí KARI</t>
  </si>
  <si>
    <t>-1452407016</t>
  </si>
  <si>
    <t>Výztuž kompletních konstrukcí čistíren odpadních vod, nádrží, vodojemů, kanálů  ze svařovaných sítí z drátů typu KARI</t>
  </si>
  <si>
    <t>261</t>
  </si>
  <si>
    <t>388995112</t>
  </si>
  <si>
    <t>Tvarovka kabelovodu HDPE do konstrukce římsy tvaru žlab s víkem</t>
  </si>
  <si>
    <t>46627298</t>
  </si>
  <si>
    <t>Tvarovka kabelovodu HDPE do konstrukce římsy  tvar žlab s víkem</t>
  </si>
  <si>
    <t xml:space="preserve">Poznámka k souboru cen:_x000D_
1. V ceně -5111 jsou započteny náklady na osazení multikanálu pro telekomunikační a datové kabely délky cca 1 m a jejich spojkování na potřebnou délku v konstrukci římsy vyvázaně do výztuže římsy nebo do rýhy za opěrou, napojení tvarovky na případnou kabelovou komoru nebo přes dilataci na tvarovku uloženou v zemní konstrukci za opěrou. 2. V ceně -5112 jsou započteny náklady na osazení HDPE žlabu s odklápěcím víkem délky od 1 m do 5 m do konstrukce. 3. V cenách nejsou započteny náklady na: a) prostup bedněním římsy, prostup se oceňuje souborem cen 334 35-9 Výřez bednění pro prostup betonovou konstrukcí, b) výkop rýhy pro chráničku za opěrou, výkop se oceňuje souborem cen 132 . 0-1 . Hloubení rýh, části A01, katalogu 800-1 Zemní práce, c) pískové lože chráničky, lože se oceňuje souborem cen 451 57- . 1 Podkladní a výplňová vrstva z kameniva, d) obsyp tvarovky kabelovodu a výstražnou fólii, protažení protahovacího lanka a kabelu tvarovkou multikanálu nebo uložení kabelu a zaklopení víka u tvarovky žlabu kabelovodu. </t>
  </si>
  <si>
    <t>262</t>
  </si>
  <si>
    <t>388995212</t>
  </si>
  <si>
    <t>Chránička kabelů z trub HDPE v římse DN 110</t>
  </si>
  <si>
    <t>-731785727</t>
  </si>
  <si>
    <t>Chránička kabelů v římse z trub HDPE  přes DN 80 do DN 110</t>
  </si>
  <si>
    <t xml:space="preserve">Poznámka k souboru cen:_x000D_
1. V cenách jsou započteny náklady na osazení a dodání trubek a jejich spojkování na potřebnou délku v konstrukci římsy vyvázaně do výztuže římsy nebo do rýhy za opěrou, napojení trubních chrániček na případnou kabelovou komoru nebo přes dilataci na chráničku uloženou v zemní konstrukci za opěrou. 2. Cena nelze použít pro tvarovky HDPE chráničky multikanálu nebo žlabu s víkem, které se oceňují souborem cen 388 99-51 Tvarovka kabelovodu HDPE do konstrukce římsy. 3. V cenách nejsou započteny náklady na: a) prostup bedněním římsy, prostup se oceňuje souborem cen 334 35-91 Výřez bednění pro prostup betonovou konstrukcí, b) výkop rýhy pro chráničku za opěrou, výkop se oceňuje cenami katalogu 800-1 Zemní práce, c) pískové lože chráničky, lože se oceňuje souborem cen 451 57- . 1 Podkladní a výplňová vrstva z kameniva, d) obsyp chráničky a výstražnou fólii, protažení protahovacího lanka a kabelu trubní chráničkou. </t>
  </si>
  <si>
    <t>263</t>
  </si>
  <si>
    <t>388995214</t>
  </si>
  <si>
    <t>Chránička kabelů z trub HDPE v římse DN 160</t>
  </si>
  <si>
    <t>-212472422</t>
  </si>
  <si>
    <t>Chránička kabelů v římse z trub HDPE  přes DN 140 do DN 160</t>
  </si>
  <si>
    <t>264</t>
  </si>
  <si>
    <t>389121111</t>
  </si>
  <si>
    <t>Osazení dílců rámové konstrukce propustků a podchodů hmotnosti do 5 t</t>
  </si>
  <si>
    <t>705489075</t>
  </si>
  <si>
    <t>Osazení dílců rámové konstrukce propustků a podchodů  hmotnosti jednotlivě do 5 t</t>
  </si>
  <si>
    <t xml:space="preserve">Poznámka k souboru cen:_x000D_
1. Osazení plastových a ocelových propustků je oceněno v katalogu 822-1 Komunikace pozemní a letiště. 2. V cenách jsou započteny i náklady na rozměření a vytýčení obrysu rámové konstrukce přesýpaných mostních objektů, uložení dílců na základovou desku jeřábem s rektifikací dílce a montážní spojení do doby zmonolitnění. 3. V cenách nejsou započteny náklady na: a) dílce rámové konstrukce otevřeného nebo uzavřeného profilu, tyto se oceňují ve specifikaci, b) vnitrostaveništní přesuny dílců, tyto se oceňují souborem cen 992 11-4 . Vodorovné přemístění mostních dílců, c) výztuž doplňkovou spár, výztuž se oceňuje souborem cen 389 36-10 Doplňující výztuž prefabrikovaných konstrukcí, d) betonáž základové desky, tyto se oceňují souborem cen 421 32-11 Mostní železobetonové nosné konstrukce deskové nebo klenbové, trámové, ostatní, e) bednění a betonáž spár dílců, tyto se oceňují souborem cen 389 38-11 Doplňková betonáž malého rozsahu včetně bednění, f) izolaci spár vnějších, izolace se oceňuje souborem cen 931 99-41 Těsnění spáry pásy, profily a tmely, g) hydraulické zasouvání osazeného otevřeného rámu po kolejnici do konečné pozice v otevřené stavební jámě, které je nutno ocenit dle nákladů nutných na požadovanou technologii. </t>
  </si>
  <si>
    <t>265</t>
  </si>
  <si>
    <t>593R00001</t>
  </si>
  <si>
    <t>propust rámová RŽP-T</t>
  </si>
  <si>
    <t>-1182007728</t>
  </si>
  <si>
    <t>propusť rámová RŽP-T</t>
  </si>
  <si>
    <t>Poznámka k položce:_x000D_
prefabrikát včetně dopravy na stavbu (schválený pref. pro propustky SŽDC) - světlost 1000/1000 mm, dl. 1000 mm</t>
  </si>
  <si>
    <t>266</t>
  </si>
  <si>
    <t>593R00002</t>
  </si>
  <si>
    <t xml:space="preserve">propust rámová koncová výtoková šikmá RŽP-T </t>
  </si>
  <si>
    <t>1172902566</t>
  </si>
  <si>
    <t>propusť rámová koncová šikmá RŽP-T</t>
  </si>
  <si>
    <t>Poznámka k položce:_x000D_
včetně seříznutí šikmého konce od výrobce a výztuže pro přikotvení římsy včetně dopravy na stavbu (schválený pref. pro propustky SŽDC) - světlost 1000/1000 mm, dl. 1600 mm</t>
  </si>
  <si>
    <t>267</t>
  </si>
  <si>
    <t>593R00003</t>
  </si>
  <si>
    <t>propust rámová vtoková RŽP-T</t>
  </si>
  <si>
    <t>-586088948</t>
  </si>
  <si>
    <t xml:space="preserve">Poznámka k položce:_x000D_
Vtokový prefabrikát včetně dopravy na stavbu (schválený pref. pro propustky SŽDC) - světlost 1000/1000 mm, dl. 1000 mm_x000D_
</t>
  </si>
  <si>
    <t>268</t>
  </si>
  <si>
    <t>389121112</t>
  </si>
  <si>
    <t>Osazení dílců rámové konstrukce propustků a podchodů hmotnosti do 10 t</t>
  </si>
  <si>
    <t>-1476844582</t>
  </si>
  <si>
    <t>Osazení dílců rámové konstrukce propustků a podchodů  hmotnosti jednotlivě přes 5 do 10 t</t>
  </si>
  <si>
    <t>269</t>
  </si>
  <si>
    <t>R0001</t>
  </si>
  <si>
    <t>propust rámová SV 2000/100mm dl. 1000 mm</t>
  </si>
  <si>
    <t xml:space="preserve">kus </t>
  </si>
  <si>
    <t>413681229</t>
  </si>
  <si>
    <t xml:space="preserve">Poznámka k položce:_x000D_
schválený pro SŽ včetně dopravy na stavbu </t>
  </si>
  <si>
    <t>270</t>
  </si>
  <si>
    <t>R0002</t>
  </si>
  <si>
    <t>propust rámová SV 2000/100mm dl. 1500 mm</t>
  </si>
  <si>
    <t>-1369367256</t>
  </si>
  <si>
    <t>271</t>
  </si>
  <si>
    <t>R00033</t>
  </si>
  <si>
    <t>propust rámová SV 2000/1500mm dl. 1500mm  výtoková</t>
  </si>
  <si>
    <t>-1142710234</t>
  </si>
  <si>
    <t>272</t>
  </si>
  <si>
    <t>593R00004</t>
  </si>
  <si>
    <t xml:space="preserve">propust rámová SV 1600/1200mm dl. 2000 mm </t>
  </si>
  <si>
    <t>-1629045061</t>
  </si>
  <si>
    <t>propusť rámová RŽP-T mezilehlá</t>
  </si>
  <si>
    <t>Poznámka k položce:_x000D_
prafabrikát  dle TZ schválený pro SŽDC včetně dopravy na stavbu</t>
  </si>
  <si>
    <t>273</t>
  </si>
  <si>
    <t>593R00006</t>
  </si>
  <si>
    <t xml:space="preserve">propust rámová vtokové šikmá SV 1600/1200mm </t>
  </si>
  <si>
    <t>62254302</t>
  </si>
  <si>
    <t>Poznámka k položce:_x000D_
prefabrikát  dle PS schválený pro SŽDC včetně seříznutí od výrobce (s ponecháním spřahující výztuže pro napojení monolitické římsy) a včetně dopravy na stavbu</t>
  </si>
  <si>
    <t>274</t>
  </si>
  <si>
    <t>593R00005</t>
  </si>
  <si>
    <t xml:space="preserve">propust rámová koncová šikmá SV 16000/1200mm </t>
  </si>
  <si>
    <t>-919681447</t>
  </si>
  <si>
    <t>Vodorovné konstrukce</t>
  </si>
  <si>
    <t>275</t>
  </si>
  <si>
    <t>311605R01</t>
  </si>
  <si>
    <t>nýt ocelový s půlkulovou hlavou ČSN 02 2301 D 20-22 mm</t>
  </si>
  <si>
    <t>tis kus</t>
  </si>
  <si>
    <t>539074548</t>
  </si>
  <si>
    <t>nýty ocelové z normalizovaného materiálu, nýty s půlkulovou hlavou, ČSN 02 2301 D 20-22 mm</t>
  </si>
  <si>
    <t>Poznámka k položce:_x000D_
např. pro připojení vyměňovaných prvků ocelové konstrukce</t>
  </si>
  <si>
    <t>276</t>
  </si>
  <si>
    <t>309026R01</t>
  </si>
  <si>
    <t>šroub vysokopevnostní (TCB), 6-tihranná hlava včetně podložky</t>
  </si>
  <si>
    <t>-918045121</t>
  </si>
  <si>
    <t>šroub vysokopevnostní (TCB - tension control bolts, šroub s kontrolovaným napětím), 6-tihranná hlava včetně podložky</t>
  </si>
  <si>
    <t xml:space="preserve">Poznámka k položce:_x000D_
např. pro připojení vyměňovaných prvků ocel. konstrukce -  VP šrouby - TCB (tension control bolts, šroub s kontrolovaným napětím). </t>
  </si>
  <si>
    <t>277</t>
  </si>
  <si>
    <t>30902001</t>
  </si>
  <si>
    <t>šroub metrický 5.8 částečný závit šestihranná hlava M20x140mm</t>
  </si>
  <si>
    <t>100 kus</t>
  </si>
  <si>
    <t>2139137844</t>
  </si>
  <si>
    <t>278</t>
  </si>
  <si>
    <t>30925106</t>
  </si>
  <si>
    <t>šroub metrický DIN 931 5.8 BZ M12x40mm</t>
  </si>
  <si>
    <t>-1864024062</t>
  </si>
  <si>
    <t>279</t>
  </si>
  <si>
    <t>30925116</t>
  </si>
  <si>
    <t>šroub metrický DIN 931 5.8 BZ M16x50mm</t>
  </si>
  <si>
    <t>-1783977442</t>
  </si>
  <si>
    <t>280</t>
  </si>
  <si>
    <t>13611214</t>
  </si>
  <si>
    <t>plech ocelový hladký jakost S235JR tl 4mm tabule</t>
  </si>
  <si>
    <t>-1647979871</t>
  </si>
  <si>
    <t>Poznámka k položce:_x000D_
31,4 kg/m2, např. dilatační prvek madla zábradlí</t>
  </si>
  <si>
    <t>281</t>
  </si>
  <si>
    <t>13611228</t>
  </si>
  <si>
    <t>plech ocelový hladký jakost S235JR tl 10mm tabule</t>
  </si>
  <si>
    <t>-1101629683</t>
  </si>
  <si>
    <t>282</t>
  </si>
  <si>
    <t>13611232</t>
  </si>
  <si>
    <t>plech ocelový hladký jakost S235JR tl 12mm tabule</t>
  </si>
  <si>
    <t>-1420556295</t>
  </si>
  <si>
    <t>283</t>
  </si>
  <si>
    <t>136112R01</t>
  </si>
  <si>
    <t>plech tlustý hladký jakost S 235 JR, 8x1000x2000 mm</t>
  </si>
  <si>
    <t>891943809</t>
  </si>
  <si>
    <t>Poznámka k položce:_x000D_
Hmotnost 125,6 kg/kus</t>
  </si>
  <si>
    <t>284</t>
  </si>
  <si>
    <t>13010017</t>
  </si>
  <si>
    <t>tyč ocelová kruhová jakost 11 375 D 24mm</t>
  </si>
  <si>
    <t>-545122444</t>
  </si>
  <si>
    <t>Poznámka k položce:_x000D_
např. pro příčle žebříku</t>
  </si>
  <si>
    <t>285</t>
  </si>
  <si>
    <t>411171131</t>
  </si>
  <si>
    <t>Montáž ocelových kcí podlah a plošin hmotnosti do 30 kg/m2 pokrytých rošty</t>
  </si>
  <si>
    <t>-1748375510</t>
  </si>
  <si>
    <t>Montáž ocelové konstrukce podlah a plošin  pokrytou rošty hmotnosti konstrukce podlahy do 30 kg/m2</t>
  </si>
  <si>
    <t xml:space="preserve">Poznámka k souboru cen:_x000D_
1. V cenách -1111 až -1115 nejsou započteny náklady na dodávku a montáž betonových nebo železobetonových desek monolitických nebo montovaných. 2. V cenách -1121 až -1135 jsou započteny i náklady na montáž plechu nebo roštu; dodávka materiálu se oceňuje ve specifikaci. </t>
  </si>
  <si>
    <t>Poznámka k položce:_x000D_
Montáž podlahových roštů včetně přibodování přípojů pro zamezení krádeží roštů (např. u revizní lávky).</t>
  </si>
  <si>
    <t>286</t>
  </si>
  <si>
    <t>55347042</t>
  </si>
  <si>
    <t>rošt podlahový svařovaný žárově zinkovaný velikost 30/2mm 500x1000mm</t>
  </si>
  <si>
    <t>312678014</t>
  </si>
  <si>
    <t>Poznámka k položce:_x000D_
23 kg/m2</t>
  </si>
  <si>
    <t>287</t>
  </si>
  <si>
    <t>421321118</t>
  </si>
  <si>
    <t>Mostní nosné konstrukce klenbové ze ŽB C 30/37</t>
  </si>
  <si>
    <t>-570192795</t>
  </si>
  <si>
    <t>Mostní železobetonové nosné konstrukce deskové nebo klenbové, trámové, ostatní  klenbové, z betonu C 30/37</t>
  </si>
  <si>
    <t xml:space="preserve">Poznámka k souboru cen:_x000D_
1. V cenách jsou započteny náklady na betonáž nosné konstrukce přechodové desky nebo nosné konstrukce mostu, kontrolu bednění, kontrolu uložení betonářské výztuže s požadovanou krycí vrstvou, vlastní betonáž mostní konstrukce zejména čerpadlem betonu, rozhrnutí a hutnění betonu požadované konsistence bez ohledu na hustotu výztuže, uhlazení betonu horního povrchu konstrukce, ošetření a ochranu čerstvě uloženého betonu. 2. Deskové konstrukce lze použít jako spřahující desku mostních nosníků. 3. Betonáž dilatačního závěru je prováděna po osazení ocelového dilatačního závěru do konstrukce. 4. V cenách nejsou započteny náklady na: a) frekvenci nájezdů mezi jednotlivými ukládkami do betonážních lamel ani rezervu prostředků na ukládku betonu a dopravy betonu, pokud jedna betonážní lamela má větší objem než 100 m3 ukládaného betonu, b) podkladní vrstvu z betonu pod přechodovou desku, tyto se oceňují souborem cen 451 31-51 Podkladní a výplňové vrstvy z betonu prostého, c) vrubový kloub (trn) přechodové desky do závěrné zídky případně vrubový kloub [Freyssinet] desky rámové konstrukce do spodní stavby nebo kloub pérový mostní desky vícepolového mostu [Mesnager], tyto se oceňují souborem cen 428 38 Vrubový a pérový kloub železobetonový. d) rovinnost povrchu mostní konstrukce, tyto se oceňují cenou 457 31-1191 Příplatek k ceně za rovinnost. </t>
  </si>
  <si>
    <t>288</t>
  </si>
  <si>
    <t>421955112</t>
  </si>
  <si>
    <t>Bednění z překližek na mostní skruži - zřízení</t>
  </si>
  <si>
    <t>1817743455</t>
  </si>
  <si>
    <t>Bednění na mostní skruži  zřízení bednění z překližek</t>
  </si>
  <si>
    <t xml:space="preserve">Poznámka k souboru cen:_x000D_
1. Jedná se o vytvoření dřevěné konstrukce roznášecího roštu z hranolů na mostní skruži pro pohledové bednění z překližek nebo palubek spodního podhledu nosné konstrukce deskové, trámové nebo komorové. Konstrukce je doplněna únosnou pracovní podlahou z fošen na sraz na celou plochu skruže a ohrazením bezpečnostním dřevěným zábradlím. 2. V cenách -5112 a -5113 jsou započteny i náklady na: a) bednění, obsahuje výběr bednění, rozměření a osazení bednících dílů včetně roznášecího roštu bednění, vyklínování pro zajištění sklonu a případně oblouku podlahy na skruži, nástřik bednění odformovacím přípravkem, odbednění při rozebírání skruže, očištění bednění pro další užití, spotřebu pohledového bednění podle užití na jeden betonážní postup, vnitrostaveništní přesun v pracovním okruhu. b) dodání distančních podložek výztuže, vlastní ukládka podložek je započtena v ceně výztuže. 3. V ceně -5114 jsou započteny i náklady na zřízení únosné pracovní podlahy na skruži z fošen na sraz včetně roznášecích roštů pro založení podpěr bednění stropů trámové konstrukce a založení podpěr bednění konzol bednění desky vyložení mostovky společně se zhotovením ochranného dřevěného zábradlí pracovní podlahy, odstranění podlahy a zábradlí společně s odstraněním bednění a skruže pod mostem, očištění a rozebrání. 4. V ceně -5114 jsou započteny i náklady na zřízení pracovní lávky z prken bez zábradlí na konzolových podpěrách horní desky mostovky podél říms, odstranění pracovní lávky probíhá společně s odstraněním konzolových podpěr. </t>
  </si>
  <si>
    <t>289</t>
  </si>
  <si>
    <t>421955212</t>
  </si>
  <si>
    <t>Bednění z překližek na mostní skruži - odstranění</t>
  </si>
  <si>
    <t>-312107055</t>
  </si>
  <si>
    <t>Bednění na mostní skruži  odstranění bednění z překližek</t>
  </si>
  <si>
    <t>290</t>
  </si>
  <si>
    <t>423181113</t>
  </si>
  <si>
    <t>Dřevěná trámová mostní konstrukce z měkkých fošen a hranolů</t>
  </si>
  <si>
    <t>1430193050</t>
  </si>
  <si>
    <t>Dřevěná trámová mostní konstrukce z měkkého dřeva  z fošen a hranolů</t>
  </si>
  <si>
    <t xml:space="preserve">Poznámka k souboru cen:_x000D_
1. V cenách jsou započteny náklady na vytvoření tesařské prostorové nosné konstrukce trámových nosníků pro silniční mostovku nebo lávku pro pěší trvalého charakteru, dodávku měkkého dřeva a spojovacího materiálu, osazení dílců ručně a jeřábem, ukotvení ke spodní stavbě, kontrolu stability mostní stavby. 2. V cenách nejsou započteny náklady na: a) dřevěné opěry a pilíře mostů a lávek, tyto se oceňují souborem cen 334 18-11 Opěry a pilíře mostu ze dřeva, b) desku mostovky nebo lávky trvalého charakteru, tyto se oceňují souborem cen 421 95- . . Dřevěná desková mostní nosná konstrukce, c) dřevěné zábradlí, tyto se oceňují souborem cen 348 18- . . Zábradlí mostní dřevěné, d) impregnaci a nátěr konstrukce, tyto se oceňují cenami katalogu 800-783 Nátěry. </t>
  </si>
  <si>
    <t>Poznámka k položce:_x000D_
např. nový trámek chodníkové podlahy (stávající narušený z nehody), např. pomocná zasouvací dráha pro zásun FLOKu, a pod.</t>
  </si>
  <si>
    <t>291</t>
  </si>
  <si>
    <t>428941121</t>
  </si>
  <si>
    <t>Osazení mostního ložiska ocelového vodícího přídržného zatížení do 500 kN</t>
  </si>
  <si>
    <t>-1888755844</t>
  </si>
  <si>
    <t>Osazení mostního ložiska ocelového nebo hrncového  ocelového vodícího přídržného do 500 kN</t>
  </si>
  <si>
    <t xml:space="preserve">Poznámka k souboru cen:_x000D_
1. U kovových válečkových nebo pevných ložisek náležejících k válečkovému ložisku jsou započteny náklady na upevnění do ložiskového bloku, nastavení ložiska a u válečkového ložiska zpevnění nebo dočasné uvolnění ložiska. 2. U ložiska vodícího (přídržného) jsou započteny náklady na osazení s kotevní deskou na úložnou plochu, rozprostření maltové směsi a nastavení ložiska. 3. U ložiska hrncového jsou započteny náklady na uložení mostního ložiska na ložiskové bloky včetně kotevních desek s kotevními trny, zpevnění nebo uvolnění ložiska včetně geodetického zaměření a kontrolní zkoušky s certifikací pro napojení ložiska k bednění a betonáži nosné konstrukce. 4. Hrncová ložiska spřahovaná s dodatečnou výplní spáry s dobedněním horní spáry k betonové nosné mostní konstrukci obsahují navíc náklady na vícepráce bednění a výplň horní spáry, případně vložení výztužné mřížky. 5. V cenách nejsou započteny náklady na: a) výrobu a vyplnění lože nebo horní případně spodní spáry ložiska modifikovanou maltou, tyto se oceňují souborem cen 452 47-11 Podkladní a výplňová vrstva z modifikované malty cementové, b) lože z plastbetonu, tyto se oceňují souborem cen 451 47- . 1 Podkladní vrstva plastbetonová, c) bednění horní nebo dolní spáry terče ložiska při příčném nebo podélném sklonu, tyto se oceňují souborem cen 428 35-11 Bednění bloku ložiska, d) certifikovaná ložiska podle typu a zatížení podle projektu, tyto se oceňují ve specifikaci. </t>
  </si>
  <si>
    <t>Poznámka k položce:_x000D_
např. osazení původních ložisek při opravě úložného prahu opěry mostu</t>
  </si>
  <si>
    <t>292</t>
  </si>
  <si>
    <t>43021R001</t>
  </si>
  <si>
    <t xml:space="preserve">Zasouvací dráha z dřevěných hranolů včetně materiálu D+M a připadných dalších nákladů na zasunutí </t>
  </si>
  <si>
    <t>-1025708901</t>
  </si>
  <si>
    <t>zasouvací dráha z dřevěných hranolů včetně materiálu D+M a připadných dalších nákladů na zasunutí</t>
  </si>
  <si>
    <t>Poznámka k položce:_x000D_
včetně dodání distančních tyčí, odhad 10x</t>
  </si>
  <si>
    <t>293</t>
  </si>
  <si>
    <t>457311114</t>
  </si>
  <si>
    <t>Vyrovnávací nebo spádový beton C 12/15 včetně úpravy povrchu</t>
  </si>
  <si>
    <t>-1467003239</t>
  </si>
  <si>
    <t>Vyrovnávací nebo spádový beton včetně úpravy povrchu  C 12/15</t>
  </si>
  <si>
    <t xml:space="preserve">Poznámka k souboru cen:_x000D_
1. V cenách jsou započteny náklady na kontrolu bednění, vlastní betonáž zejména čerpadlem betonu, rozhrnutí a hutnění betonu vibrační lištou, uhlazení horního povrchu betonu vyrovnávací nebo spádové konstrukce v tloušťce větší než 60 mm, v případě železobetonu přes 100 mm, ošetření a ochranu čerstvě uloženého certifikovaného betonu požadované konzistence. Rovinnost povrchu - třída 9 až 10. 2. Příplatek za rovinnost povrchu platí pro všechny ceny ukládaného konstrukčního betonu pod celoplošnou izolaci mostovky v požadovaném příčném nebo podélném minimálním sklonu 0,5 %. Rovinnost je daná normou 8 mm pod 2 m lati a třídou 8 přesnosti. 3. V cenách nejsou započteny náklady na: a) železobetonovou desku nebo spřahující desku ze železobetonu tloušťky přes 100 mm, b) bednění vyrovnávacího a spádového betonu, c) vyrovnávací vrstvy ze sanační reprofilační malty, tyto se oceňují souborem cen 628 63-21 Úprava příčných spár u montovaných mostů, d) dobroušení povrchu na požadovanou třídu 6 přesnosti. </t>
  </si>
  <si>
    <t>294</t>
  </si>
  <si>
    <t>464531112</t>
  </si>
  <si>
    <t>Pohoz z hrubého drceného kamenivo zrno 63 až 125 mm z terénu</t>
  </si>
  <si>
    <t>1887950631</t>
  </si>
  <si>
    <t>Pohoz dna nebo svahů jakékoliv tloušťky  z hrubého drceného kameniva, z terénu, frakce 63 - 125 mm</t>
  </si>
  <si>
    <t xml:space="preserve">Poznámka k souboru cen:_x000D_
1. Ceny neplatí pro zpevnění dna nebo svahů drceným kamenivem 63-125 mm prolévaným cementovou maltou s uzavírací vrstvou tl.do 50 mm z betonu, na povrchu uhlazenou; tyto práce se oceňují cenami souboru cen 469 52-1 . Zpevnění drceným kamenivem 63-125 mm prolévaným cementovou maltou. 2. V cenách jsou započteny i náklady na úpravu jednotlivých kamenů hmotnosti přes 500 kg dodatečným rozpojením na místě uložení. 3. Objem se stanoví v m3 pohozu. </t>
  </si>
  <si>
    <t>295</t>
  </si>
  <si>
    <t>465327212</t>
  </si>
  <si>
    <t>Dlažba (zpevnění) svahu u mostních opěr tl do 150 mm ze ŽB C 25/30</t>
  </si>
  <si>
    <t>-755664549</t>
  </si>
  <si>
    <t>Dlažba (zpevnění) svahu u mostních opěr z betonu  tloušťky do 150 mm, z betonu C 25/30 železového</t>
  </si>
  <si>
    <t xml:space="preserve">Poznámka k souboru cen:_x000D_
1. V cenách jsou započteny náklady na zhotovení (oken) bednění, betonáž, rozhrnutí a urovnání povrchu v tl. 150 mm, u železobetonové dlažby jsou započteny náklady na nastříhaní sítě a uložení na kozlíky z výztuže E 8 nebo na distanční podložky do „oken“, vyjmutí bednění ve sklonu do 1:1, manipulaci a přehoz betonu mezi „okny“ ručně. 2. V cenách nejsou započteny náklady na podkladní vrstvu ze štěrkopísku, tyto se oceňují souborem cen 451 57- . 1 Podkladní a výplňová vrstva z kameniva. Dále ceny neobsahují náklady na výplň spár dlažby. </t>
  </si>
  <si>
    <t>296</t>
  </si>
  <si>
    <t>R0000001</t>
  </si>
  <si>
    <t xml:space="preserve">Rošt do rámu kompozitní na jímku </t>
  </si>
  <si>
    <t>-1445856266</t>
  </si>
  <si>
    <t>Rošt do rámu kompozitní</t>
  </si>
  <si>
    <t>Poznámka k položce:_x000D_
rošt kompozitní nosnost 5kN/m2včetně dílenské dokumentace a včetně spojovacího materiálu</t>
  </si>
  <si>
    <t>297</t>
  </si>
  <si>
    <t>R0000002</t>
  </si>
  <si>
    <t>Panty pro uchycení roštu</t>
  </si>
  <si>
    <t>kpl</t>
  </si>
  <si>
    <t>-1789060933</t>
  </si>
  <si>
    <t xml:space="preserve">Poznámka k položce:_x000D_
komplet pro 1 podlahový rošt (např. pro rošt 1 vtokové jímky)  </t>
  </si>
  <si>
    <t>298</t>
  </si>
  <si>
    <t>421361412</t>
  </si>
  <si>
    <t>Výztuž mostních desek ze svařovaných sítí nad 4 kg/m2</t>
  </si>
  <si>
    <t>-103506028</t>
  </si>
  <si>
    <t>Výztuž deskových konstrukcí  ze svařovaných sítí přes 4 kg/m2</t>
  </si>
  <si>
    <t xml:space="preserve">Poznámka k souboru cen:_x000D_
1. Jedná se o výztuž deskových konstrukcí přechodové desky, spřahující desky nebo desky nosné konstrukce a dále o doplňkovou výztuž uzavírací spáry u letmé montáže nebo doplňkovou výztuž po osazení dilatačního závěru. 2. V cenách jsou započteny náklady na: a) uložení hlavní a rozdělovací výztuže a třmínků betonářské výztuže do konstrukce včetně betonových distančních podložek zajištujících požadované krytí, vázání nebo bodové sváry k vytvoření prostorového armokoše, případné úpravy výztuže pro osazení bednění a úpravy pro zajištění průběhu trubek předpínací výztuže. b) manipulaci s výztuží při ukládce jeřábem a ručně. 3. V cenách jsou započteny i náklady na osazení distančních tělísek. Náklady na tělíska jsou započteny ve skladbě bednění. 4. V cenách nejsou započteny náklady na uchycení tupých spojů závitové výztuže do bednění a jejich napojování, tyto se oceňují souborem cen 273 36-21 Svarové nosné spoje. </t>
  </si>
  <si>
    <t>299</t>
  </si>
  <si>
    <t>421953211</t>
  </si>
  <si>
    <t>Dřevěné mostní podlahy dočasné z fošen a hranolů - odstranění</t>
  </si>
  <si>
    <t>1402985310</t>
  </si>
  <si>
    <t>Dřevěné mostní podlahy z fošen a hranolů dočasné odstranění</t>
  </si>
  <si>
    <t xml:space="preserve">Poznámka k souboru cen:_x000D_
1. V cenách výroby -3011 a -3311 jsou započteny náklady na vytvoření tesařské nosné konstrukce z dílců v kombinaci hranolů s fošnami a dodávku měkkého dřeva včetně spojovacího materiálu. 2. V cenách montáže -3112 a -3321 jsou započteny náklady na osazení dílců ručně a jeřábem, ukotvení do nosné konstrukce, kontrola stability podlahy případně i pro provizorní mosty, rampy a železniční mostní provizoria. 3. V cenách montáže -3112 a -3321 nejsou započteny náklady na dodávku materiálu. U vyráběných podlah jsou tyto náklady zahrnuty v ceně výroby. U montáže nakupovaných hotových podlah se jejich dodávka oceňuje ve specifikaci. 4. V cenách nejsou započteny náklady na: a) impregnaci a nátěr konstrukce, tyto se oceňují cenami katalogu 800-783 Nátěry, b) dočasné dřevěné opěry a pilíře provizorních mostů a lávek s dodávkou použitého dřeva, tyto se oceňují souborem cen 334 95- . 1 Podpěrné skruže dočasné ze dřeva, c) dočasné nosné konstrukce z ocelových nosníků, tyto se oceňují souborem cen 948 42-1 . Podpěrné konstrukce dočasné z ocelových nosníků. </t>
  </si>
  <si>
    <t>300</t>
  </si>
  <si>
    <t>421953311</t>
  </si>
  <si>
    <t>Dřevěné mostní podlahy trvalé z fošen a hranolů - výroba</t>
  </si>
  <si>
    <t>-1106090055</t>
  </si>
  <si>
    <t>Dřevěné mostní podlahy z fošen a hranolů trvalé výroba</t>
  </si>
  <si>
    <t>301</t>
  </si>
  <si>
    <t>421953321</t>
  </si>
  <si>
    <t>Dřevěné mostní podlahy trvalé z fošen a hranolů - montáž</t>
  </si>
  <si>
    <t>1465650354</t>
  </si>
  <si>
    <t>Dřevěné mostní podlahy z fošen a hranolů trvalé montáž</t>
  </si>
  <si>
    <t>302</t>
  </si>
  <si>
    <t>421953411</t>
  </si>
  <si>
    <t>Výměna jednotlivých fošen dřevěné podlahy na ocelových mostech</t>
  </si>
  <si>
    <t>-339051345</t>
  </si>
  <si>
    <t>Oprava dřevěné podlahy na ocelových mostech výměna jednotlivých fošen</t>
  </si>
  <si>
    <t xml:space="preserve">Poznámka k souboru cen:_x000D_
1. V cenách jsou započteny i náklady na dodávku fošny. </t>
  </si>
  <si>
    <t>303</t>
  </si>
  <si>
    <t>429173111</t>
  </si>
  <si>
    <t>Přizvednutí a spuštění kcí hmotnosti do 10 t</t>
  </si>
  <si>
    <t>-284377003</t>
  </si>
  <si>
    <t>Přizvednutí a spuštění konstrukcí hmotnosti do 10 t</t>
  </si>
  <si>
    <t xml:space="preserve">Poznámka k souboru cen:_x000D_
1. V cenách nejsou započteny náklady na pomocné a podpěrné konstrukce, které se oceňují cenami části A01 tohoto katalogu. </t>
  </si>
  <si>
    <t xml:space="preserve">Poznámka k položce:_x000D_
lze i např. při osazení konstrukce zpět do ložisek při mimořádné události (např. po nárazu nákladního auta do mostu z boku, a pod.) </t>
  </si>
  <si>
    <t>304</t>
  </si>
  <si>
    <t>429173112</t>
  </si>
  <si>
    <t>Přizvednutí a spuštění kcí hmotnosti přes 10 do 50 t</t>
  </si>
  <si>
    <t>-2103970117</t>
  </si>
  <si>
    <t>Přizvednutí a spuštění konstrukcí hmotnosti přes 10 do 50 t</t>
  </si>
  <si>
    <t>305</t>
  </si>
  <si>
    <t>429173113</t>
  </si>
  <si>
    <t>Přizvednutí a spuštění kcí hmotnosti přes 50 do 100 t</t>
  </si>
  <si>
    <t>785473977</t>
  </si>
  <si>
    <t>Přizvednutí a spuštění konstrukcí hmotnosti přes 50 do 100 t</t>
  </si>
  <si>
    <t>306</t>
  </si>
  <si>
    <t>451315111</t>
  </si>
  <si>
    <t>Podkladní nebo vyrovnávací vrstva z betonu C25/30 tl 100 mm</t>
  </si>
  <si>
    <t>-1386871003</t>
  </si>
  <si>
    <t>Podkladní nebo vyrovnávací vrstva z betonu prostého  tř. C 25/30, ve vrstvě do 100 mm</t>
  </si>
  <si>
    <t xml:space="preserve">Poznámka k souboru cen:_x000D_
1. V ceně nejsou započteny náklady na úpravu úložné spáry; tyto práce se oceňují cenou 967 04-1111 - úprava úložné spáry v části B 01 tohoto katalogu. </t>
  </si>
  <si>
    <t>307</t>
  </si>
  <si>
    <t>451315113</t>
  </si>
  <si>
    <t>Podkladní nebo výplňová vrstva z betonu C 8/10 tl do 100 mm</t>
  </si>
  <si>
    <t>CS ÚRS 2018 02</t>
  </si>
  <si>
    <t>-466281515</t>
  </si>
  <si>
    <t>Podkladní a výplňové vrstvy z betonu prostého  tloušťky do 100 mm, z betonu C 8/10</t>
  </si>
  <si>
    <t xml:space="preserve">Poznámka k souboru cen:_x000D_
1. Cenu lze použít pro podkladní vrstvu z prostého betonu pod základové konstrukce. 2. Příplatek řeší náklady na vícepráce při ruční ukládce pro sklon podkladní vrstvy ve svahu (skluzy u opěry). 3. V cenách jsou započteny náklady na vlastní betonáž, rozhrnutí a případně hutnění betonu požadované konzistence, uhlazení horního povrchu podkladní vrstvy, ošetření a ochranu čerstvě uloženého betonu. 4. V cenách nejsou započteny náklady na: a) zhutnění podloží pod podkladní vrstvy a vyčištění základové spáry, tyto se oceňují cenami katalogu 800-2 Základy a zvláštní zakládání, b) podkladní vrstva ze štěrku hutněného u plošného založení, tyto se oceňují souborem cen 451 57-78 Podkladní a výplňová vrstva z kameniva, c) zhotovení bednění vrtací šablony pilot nebo odbourání hlav pilot ze železobetonu u základu založeného na pilotách. </t>
  </si>
  <si>
    <t>308</t>
  </si>
  <si>
    <t>451315114</t>
  </si>
  <si>
    <t>Podkladní nebo výplňová vrstva z betonu C 12/15 tl do 100 mm</t>
  </si>
  <si>
    <t>2087806543</t>
  </si>
  <si>
    <t>Podkladní a výplňové vrstvy z betonu prostého  tloušťky do 100 mm, z betonu C 12/15</t>
  </si>
  <si>
    <t>309</t>
  </si>
  <si>
    <t>451315116</t>
  </si>
  <si>
    <t>Podkladní nebo výplňová vrstva z betonu C 20/25 tl do 100 mm</t>
  </si>
  <si>
    <t>-897073404</t>
  </si>
  <si>
    <t>Podkladní a výplňové vrstvy z betonu prostého  tloušťky do 100 mm, z betonu C 20/25</t>
  </si>
  <si>
    <t>310</t>
  </si>
  <si>
    <t>451475111</t>
  </si>
  <si>
    <t>Podkladní vrstva plastbetonová samonivelační první vrstva tl 10 mm</t>
  </si>
  <si>
    <t>-129815286</t>
  </si>
  <si>
    <t>Podkladní vrstva plastbetonová  samonivelační, tloušťky do 10 mm první vrstva</t>
  </si>
  <si>
    <t xml:space="preserve">Poznámka k souboru cen:_x000D_
1. V cenách jsou započteny náklady na: a) dávkovou výrobu plastbetonu na stavbě, manipulaci ručně v úrovni konstrukce pro drenážní plastbetony nebo jeřábem pro uložení na úložné bloky ložiska pilířů, b) rozprostření samonivelačního plastbetonu pro ložiska, tixotropního pro patní sloupky snímatelného zábradlí a svodidel nebo drenážního plastbetonu v místě vsaku odvodňovací trubky, případně odvodňovací drážky podél obrubníku mostní římsy, urovnání povrchu plastbetonu v požadované konečné tloušťce. 2. V cenách nejsou započteny náklady na úpravu úložné plochy. </t>
  </si>
  <si>
    <t>Poznámka k položce:_x000D_
Pod pozednice, pod kotevní desky zábradlí</t>
  </si>
  <si>
    <t>311</t>
  </si>
  <si>
    <t>451475112</t>
  </si>
  <si>
    <t>Podkladní vrstva plastbetonová samonivelační každá další vrstva tl 10 mm</t>
  </si>
  <si>
    <t>-796832415</t>
  </si>
  <si>
    <t>Podkladní vrstva plastbetonová  samonivelační, tloušťky do 10 mm každá další vrstva</t>
  </si>
  <si>
    <t>Poznámka k položce:_x000D_
např. pod kotevní desky zábradlí (celk. tl. 20 mm), pod pozednice (celk. tl. i 30 mm)</t>
  </si>
  <si>
    <t>312</t>
  </si>
  <si>
    <t>451571211</t>
  </si>
  <si>
    <t>Lože pod dlažby z kameniva těženého hrubého vrstva tl do 100 mm</t>
  </si>
  <si>
    <t>726802159</t>
  </si>
  <si>
    <t>Lože pod dlažby  z kameniva těženého hrubého, tl. vrstvy do 100 mm</t>
  </si>
  <si>
    <t xml:space="preserve">Poznámka k souboru cen:_x000D_
1. Ceny lze použít i pro zřízení podkladního lože pod patky a konstrukce z prefabrikátů. 2. V cenách jsou započteny i náklady na urovnání líce vrstvy. 3. Plocha se stanoví v m2 dlažby, pod kterou je lože určeno. </t>
  </si>
  <si>
    <t>313</t>
  </si>
  <si>
    <t>451572111</t>
  </si>
  <si>
    <t>Lože pod potrubí otevřený výkop z kameniva drobného těženého</t>
  </si>
  <si>
    <t>-1414698846</t>
  </si>
  <si>
    <t>Lože pod potrubí, stoky a drobné objekty v otevřeném výkopu z kameniva drobného těženého 0 až 4 mm</t>
  </si>
  <si>
    <t xml:space="preserve">Poznámka k souboru cen:_x000D_
1. Ceny -1111 a -1192 lze použít i pro zřízení sběrných vrstev nad drenážními trubkami. 2. V cenách -5111 a -1192 jsou započteny i náklady na prohození výkopku získaného při zemních pracích. </t>
  </si>
  <si>
    <t>314</t>
  </si>
  <si>
    <t>451573111</t>
  </si>
  <si>
    <t>Lože pod potrubí otevřený výkop ze štěrkopísku</t>
  </si>
  <si>
    <t>-1491395099</t>
  </si>
  <si>
    <t>Lože pod potrubí, stoky a drobné objekty v otevřeném výkopu z písku a štěrkopísku do 63 mm</t>
  </si>
  <si>
    <t xml:space="preserve">Poznámka k položce:_x000D_
včetně dodání materiálu_x000D_
</t>
  </si>
  <si>
    <t>315</t>
  </si>
  <si>
    <t>451577877</t>
  </si>
  <si>
    <t>Podklad nebo lože pod dlažbu vodorovný nebo do sklonu 1:5 ze štěrkopísku tl do 100 mm</t>
  </si>
  <si>
    <t>1684917914</t>
  </si>
  <si>
    <t>Podklad nebo lože pod dlažbu (přídlažbu)  v ploše vodorovné nebo ve sklonu do 1:5, tloušťky od 30 do 100 mm ze štěrkopísku</t>
  </si>
  <si>
    <t xml:space="preserve">Poznámka k souboru cen:_x000D_
1. Ceny lze použít i pro podklad nebo lože pod dlažby silničních příkopů a kuželů. 2. Ceny nelze použít pro: a) lože rigolů dlážděných, které je započteno v cenách souborů cen 597 . 6- . 1 Rigol dlážděný, 597 17- . 1 Rigol krajnicový s kamennou obrubou a 597 16-1111 Rigol dlážděný z lomového kamene, b) podklad nebo lože pod dlažby (přídlažby) související s vodotečí, které se oceňují cenami části A 01 katalogu 832-1 Hráze a úpravy na tocích - úpravy toků a kanálů. 3. V cenách -7777 Podklad z prohozené zeminy, -9777 Příplatek za dalších 10 mm tloušťky z prohozené zeminy, -9779 Příplatek za sklon přes 1:5 z prohozené zeminy jsou započteny i náklady na prohození zeminy. 4. V cenách nejsou započteny náklady na: a) opatření zeminy a její přemístění k místu zabudování, které se oceňují podle ustanovení čl. 3111 Všeobecných podmínek části A 01 tohoto katalogu, b) úpravu pláně, která se oceňuje u silnic cenami části A 01, u dálnic cenami části A 02 katalogu 800-1 Zemní práce, c) odklizení odpadu po prohození zeminy, které se oceňuje cenami části A 01 katalogu 800-1 Zemní práce, d) svahování, které se oceňuje cenami části A 01 katalogu 800-1 Zemní práce. </t>
  </si>
  <si>
    <t>316</t>
  </si>
  <si>
    <t>457311117</t>
  </si>
  <si>
    <t>Vyrovnávací nebo spádový beton C 25/30 včetně úpravy povrchu</t>
  </si>
  <si>
    <t>-537342361</t>
  </si>
  <si>
    <t>Vyrovnávací nebo spádový beton včetně úpravy povrchu  C 25/30</t>
  </si>
  <si>
    <t>Poznámka k položce:_x000D_
např. podkladní beton. vrstva pod izolaci</t>
  </si>
  <si>
    <t>317</t>
  </si>
  <si>
    <t>457311118</t>
  </si>
  <si>
    <t>Vyrovnávací nebo spádový beton C 30/37 včetně úpravy povrchu</t>
  </si>
  <si>
    <t>973005152</t>
  </si>
  <si>
    <t>Vyrovnávací nebo spádový beton včetně úpravy povrchu  C 30/37</t>
  </si>
  <si>
    <t>318</t>
  </si>
  <si>
    <t>457451133</t>
  </si>
  <si>
    <t>Ochranná betonová vrstva na izolaci přesýpaných objektů tl 60 mm s výztuží sítí beton C 25/30</t>
  </si>
  <si>
    <t>-1895213080</t>
  </si>
  <si>
    <t>Ochranná betonová vrstva na izolaci přesýpaných objektů  tloušťky 60 mm s vyhlazením povrchu s výztuží ze sítí C 25/30</t>
  </si>
  <si>
    <t xml:space="preserve">Poznámka k souboru cen:_x000D_
1. Při vyztužení sítí je betonáž prováděna sendvičovou metodou s ukládkou svařované sítě do betonové mezivrstvy a urovnání horního povrchu ukládaného konstrukčního betonu na izolaci v požadovaném příčném nebo podélném sklonu. 2. Cena nelze použít jako potěr pod izolaci v menší tloušťce než 60 mm. 3. V cenách jsou započteny náklady na kontrolu bednění, vlastní betonáž zejména čerpadlem betonu, rozhrnutí a hutnění betonu vibrační lištou, uhlazení ochranného nebo spádového betonu v tloušťce do 60 mm, ošetření a ochranu čerstvě uloženého certifikovaného betonu požadované konzistence. 4. V cenách nejsou započteny náklady na bednění ochranného a spádového betonu na izolaci přesýpaného objektu. 5. Pro výpočet přesunu hmot se celková hmotnost položky sníží o hmotnost betonu, pokud je beton dodáván přímo na místo zabudování nebo do prostoru technologické manipulace. </t>
  </si>
  <si>
    <t>Poznámka k položce:_x000D_
Tvrdá ochrana izolace</t>
  </si>
  <si>
    <t>319</t>
  </si>
  <si>
    <t>462512161</t>
  </si>
  <si>
    <t>Zához z lomového kamene záhozového hmotnost kamenů do 200 kg bez výplně</t>
  </si>
  <si>
    <t>1995502565</t>
  </si>
  <si>
    <t>Zához z lomového kamene neupraveného provedený ze břehu nebo z lešení, do sucha nebo do vody záhozového, hmotnost jednotlivých kamenů do 200 kg bez výplně mezer</t>
  </si>
  <si>
    <t xml:space="preserve">Poznámka k souboru cen:_x000D_
1. V příplatcích jsou započteny náklady na urovnání líce záhozu do projektovaného profilu. </t>
  </si>
  <si>
    <t xml:space="preserve">Poznámka k položce:_x000D_
včetně dodání kamene_x000D_
</t>
  </si>
  <si>
    <t>320</t>
  </si>
  <si>
    <t>462512169</t>
  </si>
  <si>
    <t>Příplatek za urovnání líce záhozu z lomového kamene záhozového do 200 kg</t>
  </si>
  <si>
    <t>-948989901</t>
  </si>
  <si>
    <t>Zához z lomového kamene neupraveného provedený ze břehu nebo z lešení, do sucha nebo do vody záhozového, hmotnost jednotlivých kamenů do 200 kg Příplatek k ceně za urovnání líce záhozu</t>
  </si>
  <si>
    <t>321</t>
  </si>
  <si>
    <t>463211111</t>
  </si>
  <si>
    <t>Rovnanina z lomového kamene s vyklínováním spár a dutin úlomky kamene</t>
  </si>
  <si>
    <t>84047938</t>
  </si>
  <si>
    <t>Rovnanina z lomového kamene neopracovaného tříděného  pro všechny tloušťky rovnaniny, bez vypracování líce s vyklínování spár a dutin úlomky z kamene</t>
  </si>
  <si>
    <t xml:space="preserve">Poznámka k souboru cen:_x000D_
1. V cenách jsou započteny náklady na ukládání lomového kamene do figur ručně tak, aby tvořily pevný celek s vyplněním dutin vyklínováním kamenem nebo pískem. 2. V cenách nejsou započteny náklady na lícování kamene. 3. Zdi z drátokamenné rovnaniny (z gabionů) se oceňují cenami souborů cen části A05 Opěrné zdi a valy katalogu 823-1 Plochy a úprava území. </t>
  </si>
  <si>
    <t xml:space="preserve">Poznámka k položce:_x000D_
včetně dodání kamene_x000D_
_x000D_
</t>
  </si>
  <si>
    <t>322</t>
  </si>
  <si>
    <t>465513156</t>
  </si>
  <si>
    <t>Dlažba svahu u opěr z upraveného lomového žulového kamene tl 200 mm do lože C 25/30 pl do 10 m2</t>
  </si>
  <si>
    <t>1546454604</t>
  </si>
  <si>
    <t>Dlažba svahu u mostních opěr z upraveného lomového žulového kamene  s vyspárováním maltou MC 25, šíře spáry 15 mm do betonového lože C 25/30 tloušťky 200 mm, plochy do 10 m2</t>
  </si>
  <si>
    <t xml:space="preserve">Poznámka k souboru cen:_x000D_
1. V cenách jsou započteny náklady na dodání písku nebo betonové směsi pro lože a spáry, rozhrnutí a úpravu lože do tl. 140 mm, navlhčení podkladu, rozměření a výběr, případně upravení kamene s urovnáním povrchu lícování dlažby a vyspárovaní MC 25, šíře spáry 15 mm. 2. V cenách nejsou započteny náklady na podkladní vrstvy ze štěrkopísku, tyto se oceňují souborem cen 451 57- . 1 Podkladní a výplňová vrstva z kameniva. </t>
  </si>
  <si>
    <t xml:space="preserve">Poznámka k položce:_x000D_
včetně dodání materiálu vč. kamene, včetně vyspárování_x000D_
_x000D_
</t>
  </si>
  <si>
    <t>323</t>
  </si>
  <si>
    <t>465513157</t>
  </si>
  <si>
    <t>Dlažba svahu u opěr z upraveného lomového žulového kamene tl 200 mm do lože C 25/30 pl přes 10 m2</t>
  </si>
  <si>
    <t>156877017</t>
  </si>
  <si>
    <t>Dlažba svahu u mostních opěr z upraveného lomového žulového kamene  s vyspárováním maltou MC 25, šíře spáry 15 mm do betonového lože C 25/30 tloušťky 200 mm, plochy přes 10 m2</t>
  </si>
  <si>
    <t xml:space="preserve">Poznámka k položce:_x000D_
včetně dodání materiálu vč. kamene, včetně vyspárování_x000D_
</t>
  </si>
  <si>
    <t>324</t>
  </si>
  <si>
    <t>465514156</t>
  </si>
  <si>
    <t>Dlažba svahu u opěr z upraveného lomového žulového kamene tl 200 mm do lože pískového pl do 10 m2</t>
  </si>
  <si>
    <t>-1687083626</t>
  </si>
  <si>
    <t>Dlažba svahu u mostních opěr z upraveného lomového žulového kamene  s vyspárováním maltou MC 25, šíře spáry 15 mm do pískového lože tloušťky 200 mm, plochy do 10 m2</t>
  </si>
  <si>
    <t>Poznámka k položce:_x000D_
včetně dodání materiálu vč. kamene, včetně vyspárování</t>
  </si>
  <si>
    <t>325</t>
  </si>
  <si>
    <t>465514157</t>
  </si>
  <si>
    <t>Dlažba svahu u opěr z upraveného lomového žulového kamene tl 200 mm do lože pískového pl přes 10 m2</t>
  </si>
  <si>
    <t>1721866774</t>
  </si>
  <si>
    <t>Dlažba svahu u mostních opěr z upraveného lomového žulového kamene  s vyspárováním maltou MC 25, šíře spáry 15 mm do pískového lože tloušťky 200 mm, plochy přes 10 m2</t>
  </si>
  <si>
    <t>326</t>
  </si>
  <si>
    <t>13010224</t>
  </si>
  <si>
    <t>tyč ocelová plochá jakost 11 375 50x10mm</t>
  </si>
  <si>
    <t>598088633</t>
  </si>
  <si>
    <t>327</t>
  </si>
  <si>
    <t>13611218</t>
  </si>
  <si>
    <t>plech ocelový hladký jakost S235JR tl 5mm tabule</t>
  </si>
  <si>
    <t>1989323384</t>
  </si>
  <si>
    <t>Komunikace</t>
  </si>
  <si>
    <t>328</t>
  </si>
  <si>
    <t>608153500.R</t>
  </si>
  <si>
    <t>klín dřevěný impregnovaný olejem DB</t>
  </si>
  <si>
    <t>1442730740</t>
  </si>
  <si>
    <t>329</t>
  </si>
  <si>
    <t>521271911</t>
  </si>
  <si>
    <t>Odizolování mostnicového šroubu se zalitím asfaltem a překrytím PVC</t>
  </si>
  <si>
    <t>1693977085</t>
  </si>
  <si>
    <t>Údržba mostnicových šroubů odizolování se zalitím asfaltem a překrytím PVC</t>
  </si>
  <si>
    <t xml:space="preserve">Poznámka k souboru cen:_x000D_
1. V ceně -1911 odizolování šroubu jsou započteny i náklady vyjmutí šroubu, prodlábnutí otvoru, opětovnou montáž šroubu, zalití hlavy asfaltem a překrytí PVC. 2. V ceně -1931 jsou započteny i náklady na vyjmutí šroubu, prodlábnutí otvoru, opětovnou montáž šroubu včetně jeho dodání a zalití hlavy asfaltem. </t>
  </si>
  <si>
    <t>330</t>
  </si>
  <si>
    <t>521271921</t>
  </si>
  <si>
    <t>Dotažení mostnicového šroubu po dosednutí vlivem provozu</t>
  </si>
  <si>
    <t>-2039092126</t>
  </si>
  <si>
    <t>Údržba mostnicových šroubů dotažení po dosednutí vlivem provozu</t>
  </si>
  <si>
    <t>Poznámka k položce:_x000D_
svislé, popř. vodorovné mostnicové šrouby</t>
  </si>
  <si>
    <t>331</t>
  </si>
  <si>
    <t>521271931</t>
  </si>
  <si>
    <t>Výměna jednotlivého mostnicového šroubu bez demontáže železničního svršku</t>
  </si>
  <si>
    <t>-1168528515</t>
  </si>
  <si>
    <t>Údržba mostnicových šroubů výměna bez demontáže železničního svršku jednotlivého šroubu</t>
  </si>
  <si>
    <t>332</t>
  </si>
  <si>
    <t>521272215</t>
  </si>
  <si>
    <t>Demontáž mostnic s odsunem hmot mimo objekt mostu</t>
  </si>
  <si>
    <t>1118706378</t>
  </si>
  <si>
    <t>Demontáž mostnic  s odsunem hmot mimo objekt mostu se zřízením pomocné montážní lávky</t>
  </si>
  <si>
    <t xml:space="preserve">Poznámka k položce:_x000D_
včetně příp. upálení mostnicových šroubů_x000D_
</t>
  </si>
  <si>
    <t>333</t>
  </si>
  <si>
    <t>521272311</t>
  </si>
  <si>
    <t>Jednotlivá výměna mostnice</t>
  </si>
  <si>
    <t>99551750</t>
  </si>
  <si>
    <t>Jednotlivá výměna mostnic a pozednic bez demontáže železničního svršku mostnic</t>
  </si>
  <si>
    <t xml:space="preserve">Poznámka k souboru cen:_x000D_
1. V cenách jsou započteny i náklady na demontáž stávajících mostnic nebo pozednic, na výrobu a montáž nových mostnic nebo pozednic včetně dodávky spojovacího a kotevního materiálu. 2. V cenách nejsou započteny náklady na dodávku mostnic a pozednic; tyto náklady se oceňují ve specifikaci. </t>
  </si>
  <si>
    <t>Poznámka k položce:_x000D_
včetně nátěru opracovaných míst impregnačním přípravkem,  včetně opáskování a osazení protištěpných spon</t>
  </si>
  <si>
    <t>334</t>
  </si>
  <si>
    <t>521273111</t>
  </si>
  <si>
    <t>Výroba dřevěných mostnic železničního mostu v přímé, v oblouku nebo přechodnici bez převýšení</t>
  </si>
  <si>
    <t>1184703750</t>
  </si>
  <si>
    <t>Mostnice na železničních mostech z tvrdého dřeva s plošným uložením výroba bez převýšení v přímé, v oblouku nebo přechodnici</t>
  </si>
  <si>
    <t xml:space="preserve">Poznámka k souboru cen:_x000D_
1. Cena -3211 lze použít i pro centrické uložení mostnic. 2. V cenách výroby 521 27-31 jsou započteny i náklady na opracování dřeva, opáskování, protištěpné spony, impregnaci opracovaných ploch a spojovací prostředky. 3. V cenách výroby 521 27-31 nejsou započteny náklady na dodávku dřeva mostnic, které se oceňují jako specifikace u cen montáže. 4. V cenách montáže 521 27-32 jsou započteny i náklady vrtání otvorů pro šrouby, osazení a izolování šroubů, tmelení a krytkování otvorů pro šrouby, provedení dlabů pro nýtové hlavy a výškové vyrovnání pro kolej. 5. V cenách montáže 521 27-32 nejsou započteny náklady na dodávku materiálu, které se oceňují ve specifikaci: a) u vyráběných mostnic jako dodávka dřeva; ztratné lze dohodnou ve výši 2 %, b) u nakupovaných mostnic jako dodávka hotového nakupovaného výrobku. </t>
  </si>
  <si>
    <t xml:space="preserve">Poznámka k položce:_x000D_
plošné uložení mostnic se svislým či vodorovným mostnicovým šroubem, popř. centrické uložení mostnic, včetně opáskování a osazení protištěpných spon, včetně nátěru opracovaných míst impregnačním přípravkem_x000D_
_x000D_
</t>
  </si>
  <si>
    <t>335</t>
  </si>
  <si>
    <t>521273121</t>
  </si>
  <si>
    <t>Výroba dřevěných mostnic železničního mostu s převýšením bez klínu</t>
  </si>
  <si>
    <t>-629106889</t>
  </si>
  <si>
    <t>Mostnice na železničních mostech z tvrdého dřeva s plošným uložením výroba s převýšením bez klínu</t>
  </si>
  <si>
    <t xml:space="preserve">Poznámka k položce:_x000D_
včetně opáskování a osazení protištěpných spon, včetně nátěru opracovaných míst impregnačním přípravkem_x000D_
_x000D_
</t>
  </si>
  <si>
    <t>336</t>
  </si>
  <si>
    <t>521273122</t>
  </si>
  <si>
    <t>Výroba dřevěných mostnic železničního mostu s převýšení do 75 mm s 1 klínem</t>
  </si>
  <si>
    <t>1445982967</t>
  </si>
  <si>
    <t>Mostnice na železničních mostech z tvrdého dřeva s plošným uložením výroba s převýšením do 75 mm s 1 klínem</t>
  </si>
  <si>
    <t>Poznámka k položce:_x000D_
včetně opáskování a osazení protištěpných spon, včetně nátěru opracovaných míst impregnačním přípravkem</t>
  </si>
  <si>
    <t>337</t>
  </si>
  <si>
    <t>521273211</t>
  </si>
  <si>
    <t>Montáž dřevěných mostnic železničního mostu v přímé, v oblouku nebo přechodnici bez převýšení</t>
  </si>
  <si>
    <t>-1105040048</t>
  </si>
  <si>
    <t>Mostnice na železničních mostech z tvrdého dřeva s plošným uložením montáž bez převýšení v přímé, v oblouku nebo přechodnici</t>
  </si>
  <si>
    <t xml:space="preserve">Poznámka k položce:_x000D_
plošné uložení mostnic se svislým či vodorovným mostnicovým šroubem, popř. centrické uložení mostnic, včetně dodání spojovacího materiálu, včetně nátěru opracovaných míst impregnačním přípravkem_x000D_
_x000D_
</t>
  </si>
  <si>
    <t>338</t>
  </si>
  <si>
    <t>521273221</t>
  </si>
  <si>
    <t>Montáž dřevěných mostnic železničního mostu s převýšením bez klínu</t>
  </si>
  <si>
    <t>-1683480099</t>
  </si>
  <si>
    <t>Mostnice na železničních mostech z tvrdého dřeva s plošným uložením montáž s převýšením bez klínu</t>
  </si>
  <si>
    <t>Poznámka k položce:_x000D_
včetně dodání spojovacího materiálu, včetně nátěru opracovaných míst impregnačním přípravkem</t>
  </si>
  <si>
    <t>339</t>
  </si>
  <si>
    <t>521273222</t>
  </si>
  <si>
    <t>Montáž dřevěných mostnic železničního mostu s převýšení do 75 mm s 1 klínem</t>
  </si>
  <si>
    <t>1028055269</t>
  </si>
  <si>
    <t>Mostnice na železničních mostech z tvrdého dřeva s plošným uložením montáž s převýšením do 75 mm s 1 klínem</t>
  </si>
  <si>
    <t>340</t>
  </si>
  <si>
    <t>521281111</t>
  </si>
  <si>
    <t>Výroba pozednic železničního mostu z tvrdého dřeva</t>
  </si>
  <si>
    <t>564281851</t>
  </si>
  <si>
    <t>Pozednice na železničních mostech z tvrdého dřeva s plošným uložením výroba</t>
  </si>
  <si>
    <t xml:space="preserve">Poznámka k souboru cen:_x000D_
1. V ceně výroby -1111 jsou započteny i náklady na spojovací materiál. 2. V ceně výroby -1111 nejsou započteny náklady na dodání dřeva pozednic, které se oceňují jako specifikace u cen montáže. 3. V ceně montáže -1211 jsou započteny i náklady na kotvicí materiál. 4. V ceně montáže -1211 nejsou započteny náklady na dodávku materiálu, které se oceňují ve specifikaci: a) u vyráběných pozednic jako dodávka dřeva; ztratné lze dohodnout ve výši 2 %, b) u nakupovaných mostnic jako dodávka hotového nakupovaného výrobku. </t>
  </si>
  <si>
    <t>341</t>
  </si>
  <si>
    <t>521281211</t>
  </si>
  <si>
    <t>Montáž pozednic železničního mostu z tvrdého dřeva</t>
  </si>
  <si>
    <t>852035412</t>
  </si>
  <si>
    <t>Pozednice na železničních mostech z tvrdého dřeva s plošným uložením montáž</t>
  </si>
  <si>
    <t xml:space="preserve">Poznámka k položce:_x000D_
včetně příp. zkrácení a nátěru opracovaných míst impregnačním přípravkem_x000D_
</t>
  </si>
  <si>
    <t>342</t>
  </si>
  <si>
    <t>60815375</t>
  </si>
  <si>
    <t>mostnice dřevěná impregnovaná olejem DB 240x260mm dl 2,6m</t>
  </si>
  <si>
    <t>-1119732024</t>
  </si>
  <si>
    <t>343</t>
  </si>
  <si>
    <t>521283111</t>
  </si>
  <si>
    <t>Výroba podélných dřev na mostních konstrukcích</t>
  </si>
  <si>
    <t>975804599</t>
  </si>
  <si>
    <t>Podélná dřeva na mostních konstrukcích výroba</t>
  </si>
  <si>
    <t xml:space="preserve">Poznámka k souboru cen:_x000D_
1. V ceně výroby -3111 jsou započteny i náklady na opracování, protištěpné spony, impregnaci opracovaných ploch a spojovací materiál. 2. V ceně výroby -3121 nejsou započteny náklady na dodávku podélných dřev; jejich dodání se oceňuje jako specifikace u cen montáže. 3. V cenách montáže jsou započteny i náklady na vyvrtání otvorů, izolování a osazení šroubů, tmelení a krytkování otvorů pro šrouby, provedení dlabů pro nýtové hlavy a výškové vyrovnání pro kolej. 4. V cenách montáže nejsou započteny náklady na dodávku materiálu, které se oceňují ve specifikaci: a) u vyráběných podélných dřev jako dodávka dřeva; ztratné lze dohodnout ve výši 2 %, b) u nakupovaných mostnic jako dodávka hotového nakupovaného výrobku. </t>
  </si>
  <si>
    <t>344</t>
  </si>
  <si>
    <t>521283121</t>
  </si>
  <si>
    <t>Montáž podélných dřev na mostních konstrukcích</t>
  </si>
  <si>
    <t>-751202376</t>
  </si>
  <si>
    <t>Podélná dřeva na mostních konstrukcích montáž</t>
  </si>
  <si>
    <t>345</t>
  </si>
  <si>
    <t>608153550.R</t>
  </si>
  <si>
    <t>podélná dřeva impregnovaná olejem DB</t>
  </si>
  <si>
    <t>-416771144</t>
  </si>
  <si>
    <t>346</t>
  </si>
  <si>
    <t>521283211</t>
  </si>
  <si>
    <t>Demontáž podélných dřev na mostních konstrucích včetně upálení šroubů</t>
  </si>
  <si>
    <t>375386037</t>
  </si>
  <si>
    <t>Demontáž podélných dřev na mostních konstrukcích včetně upálení šroubů</t>
  </si>
  <si>
    <t>347</t>
  </si>
  <si>
    <t>521283221</t>
  </si>
  <si>
    <t>Demontáž pozednic včetně odstranění štěrkového podsypu</t>
  </si>
  <si>
    <t>548137970</t>
  </si>
  <si>
    <t>Demontáž pozednic s odstraněním štěrku</t>
  </si>
  <si>
    <t>348</t>
  </si>
  <si>
    <t>521272351</t>
  </si>
  <si>
    <t>Jednotlivá výměna pozednice</t>
  </si>
  <si>
    <t>-1415932615</t>
  </si>
  <si>
    <t>Jednotlivá výměna mostnic a pozednic bez demontáže železničního svršku pozednic</t>
  </si>
  <si>
    <t>Poznámka k položce:_x000D_
včetně příp. zkrácení a nátěru opracovaných míst impregnačním přípravkem, včetně opáskování a osazení protištěpných spon</t>
  </si>
  <si>
    <t>349</t>
  </si>
  <si>
    <t>596411111</t>
  </si>
  <si>
    <t>Kladení dlažby z vegetačních tvárnic komunikací pro pěší tl 80 mm pl do 50 m2</t>
  </si>
  <si>
    <t>-761650124</t>
  </si>
  <si>
    <t>Kladení dlažby z betonových vegetačních dlaždic komunikací pro pěší s ložem z kameniva těženého nebo drceného tl. do 40 mm, s vyplněním spár a vegetačních otvorů, s hutněním vibrováním tl. 80 mm, pro plochy do 50 m2</t>
  </si>
  <si>
    <t xml:space="preserve">Poznámka k souboru cen:_x000D_
1. V cenách jsou započteny i náklady na dodávku hmot pro lože a materiálu na výplň spár. 2. V cenách nejsou započteny náklady na: a) dodávku vegetačních dlaždic, které se oceňují ve specifikaci; ztratné lze dohodnout u plochy do 100 m2 ve výši 3 %, přes 100 do 300 m2 ve výši 2 % a přes 300 m2 ve výši 1 %, b) dodávku výplně ve vegetačních dlaždic, které se oceňují ve specifikaci, c) založení trávníku. Tyto náklady se oceňují cenami souboru cen 180 40-51 části A02 Katalogu 823-1 Plochy a úprava území. 3. Část lože přesahující tloušťku 40 mm se oceňuje cenami souboru cen 451 ..-9 Příplatek za každých dalších 10 mm tloušťky podkladu nebo lože. </t>
  </si>
  <si>
    <t>350</t>
  </si>
  <si>
    <t>59246016</t>
  </si>
  <si>
    <t>dlažba plošná betonová vegetační 600x400x80mm</t>
  </si>
  <si>
    <t>-2103533965</t>
  </si>
  <si>
    <t>Úpravy povrchů, podlahy a osazování výplní</t>
  </si>
  <si>
    <t>351</t>
  </si>
  <si>
    <t>611325421</t>
  </si>
  <si>
    <t>Oprava vnitřní vápenocementové štukové omítky stropů v rozsahu plochy do 10%</t>
  </si>
  <si>
    <t>-701798450</t>
  </si>
  <si>
    <t>Oprava vápenocementové omítky vnitřních ploch štukové dvouvrstvé, tloušťky do 20 mm a tloušťky štuku do 3 mm stropů, v rozsahu opravované plochy do 10%</t>
  </si>
  <si>
    <t xml:space="preserve">Poznámka k souboru cen:_x000D_
1. Pro ocenění opravy omítek plochy do 1 m2 se použijí ceny souboru cen 61. 32-52.. Vápenocementová omítka jednotlivých malých ploch. </t>
  </si>
  <si>
    <t>352</t>
  </si>
  <si>
    <t>611325422</t>
  </si>
  <si>
    <t>Oprava vnitřní vápenocementové štukové omítky stropů v rozsahu plochy do 30%</t>
  </si>
  <si>
    <t>-1671731615</t>
  </si>
  <si>
    <t>Oprava vápenocementové omítky vnitřních ploch štukové dvouvrstvé, tloušťky do 20 mm a tloušťky štuku do 3 mm stropů, v rozsahu opravované plochy přes 10 do 30%</t>
  </si>
  <si>
    <t>353</t>
  </si>
  <si>
    <t>621325201</t>
  </si>
  <si>
    <t>Oprava vnější vápenocementové štukové omítky složitosti 1 podhledů v rozsahu do 10%</t>
  </si>
  <si>
    <t>-185239818</t>
  </si>
  <si>
    <t>Oprava vápenocementové omítky vnějších ploch stupně členitosti 1 štukové podhledů, v rozsahu opravované plochy do 10%</t>
  </si>
  <si>
    <t>354</t>
  </si>
  <si>
    <t>622325201</t>
  </si>
  <si>
    <t>Oprava vnější vápenocementové štukové omítky složitosti 1 stěn v rozsahu do 10%</t>
  </si>
  <si>
    <t>1463193211</t>
  </si>
  <si>
    <t>Oprava vápenocementové omítky vnějších ploch stupně členitosti 1 štukové stěn, v rozsahu opravované plochy do 10%</t>
  </si>
  <si>
    <t>355</t>
  </si>
  <si>
    <t>622618131</t>
  </si>
  <si>
    <t>Antigraffiti nátěr dvojnásobný trvalý do 150 cyklů transparentní vnějších stěn provedený ručně</t>
  </si>
  <si>
    <t>-1736921407</t>
  </si>
  <si>
    <t>356</t>
  </si>
  <si>
    <t>623618131</t>
  </si>
  <si>
    <t>Antigraffiti nátěr dvojnásobný trvalý do 150 cyklů transparentní vnějších sloupů provedený ručně</t>
  </si>
  <si>
    <t>98241667</t>
  </si>
  <si>
    <t>357</t>
  </si>
  <si>
    <t>628611111</t>
  </si>
  <si>
    <t>Nátěr betonu mostu akrylátový 2x impregnační OS-A</t>
  </si>
  <si>
    <t>830121437</t>
  </si>
  <si>
    <t>Nátěr mostních betonových konstrukcí  akrylátový na siloxanové a plasticko-elastické bázi 2x impregnační OS-A</t>
  </si>
  <si>
    <t>358</t>
  </si>
  <si>
    <t>628611131</t>
  </si>
  <si>
    <t>Nátěr betonu mostu akrylátový 2x ochranný pružný OS-C</t>
  </si>
  <si>
    <t>1005816212</t>
  </si>
  <si>
    <t>Nátěr mostních betonových konstrukcí  akrylátový na siloxanové a plasticko-elastické bázi 2x ochranný pružný OS-C (OS 4)</t>
  </si>
  <si>
    <t>359</t>
  </si>
  <si>
    <t>628611141</t>
  </si>
  <si>
    <t>Nátěr betonu mostu akrylátový 1x podklad + 2x ochranný OS-DII</t>
  </si>
  <si>
    <t>-193109397</t>
  </si>
  <si>
    <t>Nátěr mostních betonových konstrukcí  akrylátový na siloxanové a plasticko-elastické bázi 1x podkladní +2x ochranný OS-D II (OS 5a)</t>
  </si>
  <si>
    <t>360</t>
  </si>
  <si>
    <t>628613111</t>
  </si>
  <si>
    <t>Oprava nátěru částí OK mostů včetně očištění 2x základní 2xvrchní syntetický nátěr do 50 m2</t>
  </si>
  <si>
    <t>-1143255330</t>
  </si>
  <si>
    <t>Oprava nátěru částí ocelových mostních konstrukcí nebo jednotlivých prvků syntetického 2x základní a 2x vrchní nátěr včetně ručního odstranění starých nátěrů, rzi, prach a nečistot plochy jednotlivě do 50 m2</t>
  </si>
  <si>
    <t>361</t>
  </si>
  <si>
    <t>628613112</t>
  </si>
  <si>
    <t>Oprava nátěru částí OK mostů včetně očištění 2x základní 2xvrchní syntetický nátěr přes 50 m2</t>
  </si>
  <si>
    <t>-80322330</t>
  </si>
  <si>
    <t>Oprava nátěru částí ocelových mostních konstrukcí nebo jednotlivých prvků syntetického 2x základní a 2x vrchní nátěr včetně ručního odstranění starých nátěrů, rzi, prach a nečistot plochy jednotlivě přes 50 m2</t>
  </si>
  <si>
    <t>362</t>
  </si>
  <si>
    <t>628613221</t>
  </si>
  <si>
    <t>Protikorozní ochrana OK mostu I. tř.- základní a podkladní epoxidový, vrchní PU nátěr bez metalizace</t>
  </si>
  <si>
    <t>634078745</t>
  </si>
  <si>
    <t>Protikorozní ochrana ocelových mostních konstrukcí včetně otryskání povrchu základní a podkladní epoxidový a vrchní polyuretanový nátěr bez metalizace I. třídy</t>
  </si>
  <si>
    <t xml:space="preserve">Poznámka k souboru cen:_x000D_
1. V cenách jsou započteny i náklady na dodávku písku při tryskání. 2. V cenách -3231 až - 3234 nejsou započteny náklady na dodávku zinku pro žárové stříkání; tyto náklady se oceňují ve specifikaci. Orientační spotřeba zinku: a) tř. I - 2,200 kg/m2, b) tř. II - 1,872 kg/m2, c) tř. III - 1,517 kg/m2, d) tř. IV - 1,284 kg/m2. 3. Rozdělení ocelových konstrukcí do tříd je uvedeno v příloze č. 3 Všeobecných podmínek katalogu 800-789 Povrchové úpravy ocelových konstrukcí a technologických zařízení. </t>
  </si>
  <si>
    <t>Poznámka k položce:_x000D_
např. podporující úhelníky podlah</t>
  </si>
  <si>
    <t>363</t>
  </si>
  <si>
    <t>628613223</t>
  </si>
  <si>
    <t>Protikorozní ochrana OK mostu III.tř.-základní a podkladní epoxidový, vrchní PU nátěr bez metalizace</t>
  </si>
  <si>
    <t>1787060448</t>
  </si>
  <si>
    <t>Protikorozní ochrana ocelových mostních konstrukcí včetně otryskání povrchu základní a podkladní epoxidový a vrchní polyuretanový nátěr bez metalizace III. třídy</t>
  </si>
  <si>
    <t xml:space="preserve">Poznámka k položce:_x000D_
PKO schváleného typu, včetně otryskání a dodání písku (např. pro stávající zábradlí)_x000D_
</t>
  </si>
  <si>
    <t>364</t>
  </si>
  <si>
    <t>628613224</t>
  </si>
  <si>
    <t>Protikorozní ochrana OK mostu IV.tř.- základní a podkladní epoxidový, vrchní PU nátěr bez metalizace</t>
  </si>
  <si>
    <t>-1056527038</t>
  </si>
  <si>
    <t>Protikorozní ochrana ocelových mostních konstrukcí včetně otryskání povrchu základní a podkladní epoxidový a vrchní polyuretanový nátěr bez metalizace IV. třídy</t>
  </si>
  <si>
    <t>Poznámka k položce:_x000D_
PKO schváleného typu, včetně otryskání a dodání písku (např. pro ocelové podlahy, OK, ložiska)</t>
  </si>
  <si>
    <t>365</t>
  </si>
  <si>
    <t>628613233</t>
  </si>
  <si>
    <t>Protikorozní ochrana OK mostu III. tř.- základní a podkladní epoxidový, vrchní PU nátěr s metalizací</t>
  </si>
  <si>
    <t>-1321423253</t>
  </si>
  <si>
    <t>Protikorozní ochrana ocelových mostních konstrukcí včetně otryskání povrchu základní a podkladní epoxidový a vrchní polyuretanový nátěr s metalizací III. třídy</t>
  </si>
  <si>
    <t xml:space="preserve">Poznámka k položce:_x000D_
PKO schváleného typu, včetně otryskání a dodání písku, bez materiálu metalizace (např. pro nové zábradlí)_x000D_
</t>
  </si>
  <si>
    <t>366</t>
  </si>
  <si>
    <t>132610500.R</t>
  </si>
  <si>
    <t>Metalizační drát Zn</t>
  </si>
  <si>
    <t>-1770850774</t>
  </si>
  <si>
    <t>Poznámka k položce:_x000D_
1,517 kg/m2 pro III. třidu ocel. konstrukcí</t>
  </si>
  <si>
    <t>367</t>
  </si>
  <si>
    <t>628613511</t>
  </si>
  <si>
    <t>Ochranný nátěr OK mostů - základní a podkladní epoxidový, vrchní PU, tl. min 280 µm</t>
  </si>
  <si>
    <t>227618490</t>
  </si>
  <si>
    <t>Ochranný nátěrový systém ocelových konstrukcí mostů základní a podkladní epoxidový, vrchní polyuretanový tl. min 280 µm</t>
  </si>
  <si>
    <t xml:space="preserve">Poznámka k položce:_x000D_
PKO schváleného typu bez metalizace (obnovení PKO bez jejího odstranění)._x000D_
</t>
  </si>
  <si>
    <t>368</t>
  </si>
  <si>
    <t>628613911</t>
  </si>
  <si>
    <t>Mechanické vyčištění hloubkové koroze mezi jednotlivými prvky OK mostů</t>
  </si>
  <si>
    <t>-165544269</t>
  </si>
  <si>
    <t>Mechanické vyčištění hloubkové koroze mezi jednotlivými prvky ocelových mostních konstrukcí</t>
  </si>
  <si>
    <t>369</t>
  </si>
  <si>
    <t>628633111</t>
  </si>
  <si>
    <t>Spárování kamenného zdiva mostů aktivovanou maltou spára hl do 40 mm dl do 6 m/m2</t>
  </si>
  <si>
    <t>864921178</t>
  </si>
  <si>
    <t>Spárování zdiva pilířů, opěr a křídel mostů z lomového kamene aktivovanou maltou, hloubky do 40 mm délka spáry na 1 m2 upravované plochy do 6 m</t>
  </si>
  <si>
    <t xml:space="preserve">Poznámka k souboru cen:_x000D_
1. V cenách jsou započteny i náklady na: a) dodání potřebných hmot, b) vypláchnutí spár vodou před spárováním a očištění okolního zdiva po spárování. 2. Délce spáry na 1 m2 upravované plochy odpovídají tyto počty kamenů: a) do 6 m - do 10 kusů na 1 m2, b) přes 6 do 12 m - přes 10 do 35 kusů na 1 m2, c) přes 12 m - přes 35 kusů na 1 m2. </t>
  </si>
  <si>
    <t xml:space="preserve">Poznámka k položce:_x000D_
spárování u nově vyzdívaného zdiva včetně úpravy spáry (zdrsněním či uhlazením)_x000D_
_x000D_
</t>
  </si>
  <si>
    <t>370</t>
  </si>
  <si>
    <t>628633112</t>
  </si>
  <si>
    <t>Spárování kamenného zdiva mostů aktivovanou maltou spára hl do 40 mm dl do 12 m/m2</t>
  </si>
  <si>
    <t>997791031</t>
  </si>
  <si>
    <t>Spárování zdiva pilířů, opěr a křídel mostů z lomového kamene aktivovanou maltou, hloubky do 40 mm délka spáry na 1 m2 upravované plochy přes 6 do 12 m</t>
  </si>
  <si>
    <t>Poznámka k položce:_x000D_
spárování u nově vyzdívaného zdiva včetně úpravy spáry (zdrsněním či uhlazením)</t>
  </si>
  <si>
    <t>371</t>
  </si>
  <si>
    <t>628633113</t>
  </si>
  <si>
    <t>Spárování kamenného zdiva mostů aktivovanou maltou spára hl do 40 mm dl přes 12 m/m2</t>
  </si>
  <si>
    <t>878270608</t>
  </si>
  <si>
    <t>Spárování zdiva pilířů, opěr a křídel mostů z lomového kamene aktivovanou maltou, hloubky do 40 mm délka spáry na 1 m2 upravované plochy přes 12 m</t>
  </si>
  <si>
    <t>372</t>
  </si>
  <si>
    <t>629991111</t>
  </si>
  <si>
    <t>Zatmelení spar mezi jednotlivými ocelovými prvky mostních konstrukcí bez výplně</t>
  </si>
  <si>
    <t>-1821456708</t>
  </si>
  <si>
    <t>Zatmelení spar mezi jednotlivými ocelovými prvky mostních konstrukcí polyuretanovým tmelem šířky spar do 10 mm bez výplně</t>
  </si>
  <si>
    <t>373</t>
  </si>
  <si>
    <t>629991R01</t>
  </si>
  <si>
    <t>Zatmelení spar mezi jednotlivými ocelovými prvky mostních konstrukcí s výplní</t>
  </si>
  <si>
    <t>649701222</t>
  </si>
  <si>
    <t>Zatmelení spar mezi jednotlivými ocelovými prvky mostních konstrukcí polyuretanovým tmelem šířky spar do 10 mm s výplní</t>
  </si>
  <si>
    <t xml:space="preserve">Poznámka k položce:_x000D_
_x000D_
</t>
  </si>
  <si>
    <t>374</t>
  </si>
  <si>
    <t>629992111</t>
  </si>
  <si>
    <t>Zatmelení spar mezi mostními prefabrikáty š do 10 mm PUR tmelem včetně výplně PUR pěnou</t>
  </si>
  <si>
    <t>2142486994</t>
  </si>
  <si>
    <t>Zatmelení styčných spar mezi mostními prefabrikáty a konstrukcemi trvale pružným polyuretanovým tmelem včetně vyčištění spar, provedení penetračního nátěru a vyplnění spar pěnou pro spáry šířky do 10 mm</t>
  </si>
  <si>
    <t>375</t>
  </si>
  <si>
    <t>629992112</t>
  </si>
  <si>
    <t>Zatmelení spar mezi mostními prefabrikáty š do 20 mm PUR tmelem včetně výplně PUR pěnou</t>
  </si>
  <si>
    <t>383138576</t>
  </si>
  <si>
    <t>Zatmelení styčných spar mezi mostními prefabrikáty a konstrukcemi trvale pružným polyuretanovým tmelem včetně vyčištění spar, provedení penetračního nátěru a vyplnění spar pěnou pro spáry šířky přes 10 do 20 mm</t>
  </si>
  <si>
    <t>376</t>
  </si>
  <si>
    <t>629992113</t>
  </si>
  <si>
    <t>Zatmelení spar mezi mostními prefabrikáty š do 30 mm PUR tmelem včetně výplně PUR pěnou</t>
  </si>
  <si>
    <t>1311017014</t>
  </si>
  <si>
    <t>Zatmelení styčných spar mezi mostními prefabrikáty a konstrukcemi trvale pružným polyuretanovým tmelem včetně vyčištění spar, provedení penetračního nátěru a vyplnění spar pěnou pro spáry šířky přes 20 do 30 mm</t>
  </si>
  <si>
    <t>377</t>
  </si>
  <si>
    <t>629992114</t>
  </si>
  <si>
    <t>Zatmelení spar mezi mostními prefabrikáty š do 40 mm PUR tmelem včetně výplně PUR pěnou</t>
  </si>
  <si>
    <t>-1782136917</t>
  </si>
  <si>
    <t>Zatmelení styčných spar mezi mostními prefabrikáty a konstrukcemi trvale pružným polyuretanovým tmelem včetně vyčištění spar, provedení penetračního nátěru a vyplnění spar pěnou pro spáry šířky přes 30 do 40 mm</t>
  </si>
  <si>
    <t>378</t>
  </si>
  <si>
    <t>636195001</t>
  </si>
  <si>
    <t>Oprava spárování dlažby z kamenů MC pl do 4 m2</t>
  </si>
  <si>
    <t>918322782</t>
  </si>
  <si>
    <t>Oprava spárování dlažeb cementovou maltou  včetně vyškrábání a vymytí spar z nepravidelných kamenů, plochy jednotlivě do 4 m2</t>
  </si>
  <si>
    <t>379</t>
  </si>
  <si>
    <t>636195011</t>
  </si>
  <si>
    <t>Oprava spárování dlažby z kamenů MC pl přes 4 m2</t>
  </si>
  <si>
    <t>-886182548</t>
  </si>
  <si>
    <t>Oprava spárování dlažeb cementovou maltou  včetně vyškrábání a vymytí spar z nepravidelných kamenů, plochy jednotlivě přes 4 m2</t>
  </si>
  <si>
    <t>Trubní vedení</t>
  </si>
  <si>
    <t>380</t>
  </si>
  <si>
    <t>812472121</t>
  </si>
  <si>
    <t>Montáž potrubí z trub TBP těsněných pryžovými kroužky otevřený výkop sklon do 20 % DN 800</t>
  </si>
  <si>
    <t>2012549880</t>
  </si>
  <si>
    <t>Montáž potrubí z trub betonových hrdlových  v otevřeném výkopu ve sklonu do 20 % z trub těsněných pryžovými kroužky DN 800</t>
  </si>
  <si>
    <t xml:space="preserve">Poznámka k souboru cen:_x000D_
1. V položkách cen 812 . . -2121 nejsou započteny náklady na dodání těsnících pryžových kroužků. Tyto kroužky se oceňují ve specifikaci, nejsou-li zahrnuty v ceně trub. </t>
  </si>
  <si>
    <t>Poznámka k položce:_x000D_
v ceně je zahrnuto použití mechanizace vč. její dopravy a posádky (v oteřeném výkopu či zásunem do stávajícího otvoru mostních objektu)</t>
  </si>
  <si>
    <t>381</t>
  </si>
  <si>
    <t>592211R021</t>
  </si>
  <si>
    <t xml:space="preserve">ŽB. trouba patková DN 800 </t>
  </si>
  <si>
    <t>-792365219</t>
  </si>
  <si>
    <t xml:space="preserve">trouba železobetonová patková </t>
  </si>
  <si>
    <t xml:space="preserve">Poznámka k položce:_x000D_
integrované pryžové těsnění trub, včetně spojovacího materiálu jednotlivých dílců. Trouby musí být schváleny pro použití pro SŽDC. Včetně dopravy na stavbu._x000D_
</t>
  </si>
  <si>
    <t>382</t>
  </si>
  <si>
    <t>592211R022</t>
  </si>
  <si>
    <t>Vtoková ŽB. trouba patková DN 800</t>
  </si>
  <si>
    <t>1707635220</t>
  </si>
  <si>
    <t xml:space="preserve">Vtoková trouba železobetonová patková </t>
  </si>
  <si>
    <t>Poznámka k položce:_x000D_
integrované pryžové těsnění trub, včetně spojovacího materiálu jednotlivých dílců. Trouba musí být schválena pro použití pro SŽDC. Včetně dopravy na stavbu.</t>
  </si>
  <si>
    <t>383</t>
  </si>
  <si>
    <t>592211R023</t>
  </si>
  <si>
    <t xml:space="preserve">Šikmá výtoková ŽB. trouba patková DN 800 </t>
  </si>
  <si>
    <t>-423153961</t>
  </si>
  <si>
    <t xml:space="preserve">Šikmá výtoková trouba železobetonová patková </t>
  </si>
  <si>
    <t>384</t>
  </si>
  <si>
    <t>592211R024</t>
  </si>
  <si>
    <t>Šikmá vtoková ŽB. trouba patková DN 800</t>
  </si>
  <si>
    <t>1507686757</t>
  </si>
  <si>
    <t xml:space="preserve">Šikmá vtoková trouba železobetonová patková </t>
  </si>
  <si>
    <t xml:space="preserve">Poznámka k položce:_x000D_
integrované pryžové těsnění trub, včetně spojovacího materiálu jednotlivých dílců. Trouba musí být schválena pro použití pro SŽDC. Včetně dopravy na stavbu._x000D_
</t>
  </si>
  <si>
    <t>385</t>
  </si>
  <si>
    <t>812492121</t>
  </si>
  <si>
    <t>Montáž potrubí z trub TBP těsněných pryžovými kroužky otevřený výkop sklon do 20 % DN 1000</t>
  </si>
  <si>
    <t>1042792048</t>
  </si>
  <si>
    <t>Montáž potrubí z trub betonových hrdlových  v otevřeném výkopu ve sklonu do 20 % z trub těsněných pryžovými kroužky DN 1000</t>
  </si>
  <si>
    <t>386</t>
  </si>
  <si>
    <t>592211R031</t>
  </si>
  <si>
    <t>ŽB. trouba patková DN 1000</t>
  </si>
  <si>
    <t>1233538326</t>
  </si>
  <si>
    <t>trouba železobetonová patková (mezilehlá)</t>
  </si>
  <si>
    <t>Poznámka k položce:_x000D_
přesná specifikace dle projektu, integrované pryžové těsnění trub, včetně spojovacího materiálu jednotlivých dílců. Trouby musí být schváleny pro použití pro SŽDC. Včetně dopravy</t>
  </si>
  <si>
    <t>387</t>
  </si>
  <si>
    <t>592211R032</t>
  </si>
  <si>
    <t>Vtoková ŽB. trouba patková DN 1000</t>
  </si>
  <si>
    <t>1999973732</t>
  </si>
  <si>
    <t>388</t>
  </si>
  <si>
    <t>592211R033</t>
  </si>
  <si>
    <t>Šikmá vtoková ŽB. trouba patková DN 1000</t>
  </si>
  <si>
    <t>1456915166</t>
  </si>
  <si>
    <t>trouba železobetonová patková - šikmá vtoková</t>
  </si>
  <si>
    <t>Poznámka k položce:_x000D_
přesná specifikace dle projektu, integrované pryžové těsnění trub, včetně spojovacího materiálu jednotlivých dílců. Trouba musí být schváleny pro použití pro SŽDC. Včetně dopravy</t>
  </si>
  <si>
    <t>vtoková trouba patková DN 800:</t>
  </si>
  <si>
    <t>389</t>
  </si>
  <si>
    <t>592211R034</t>
  </si>
  <si>
    <t>Šikmá výtoková ŽB. trouba patková DN 1000</t>
  </si>
  <si>
    <t>1484496761</t>
  </si>
  <si>
    <t>trouba železobetonová patková - šikmá výtoková</t>
  </si>
  <si>
    <t>390</t>
  </si>
  <si>
    <t>812522121</t>
  </si>
  <si>
    <t>Montáž potrubí z trub TBP těsněných pryžovými kroužky otevřený výkop sklon do 20 % DN 1200</t>
  </si>
  <si>
    <t>-815410759</t>
  </si>
  <si>
    <t>Montáž potrubí z trub betonových hrdlových  v otevřeném výkopu ve sklonu do 20 % z trub těsněných pryžovými kroužky DN 1200</t>
  </si>
  <si>
    <t>391</t>
  </si>
  <si>
    <t>592211R041</t>
  </si>
  <si>
    <t>ŽB. trouba patková DN 1200</t>
  </si>
  <si>
    <t>1613520474</t>
  </si>
  <si>
    <t xml:space="preserve">trouba železobetonová patková (mezilehlá)
</t>
  </si>
  <si>
    <t>392</t>
  </si>
  <si>
    <t>592211R042</t>
  </si>
  <si>
    <t>Vtoková ŽB. trouba patková DN 1200</t>
  </si>
  <si>
    <t>-2120479932</t>
  </si>
  <si>
    <t>393</t>
  </si>
  <si>
    <t>592211R043</t>
  </si>
  <si>
    <t>Šikmá vtoková ŽB. trouba patková DN 1200</t>
  </si>
  <si>
    <t>-764725034</t>
  </si>
  <si>
    <t>šikmá vtoková trouba železobetonová patková</t>
  </si>
  <si>
    <t xml:space="preserve">vtoková trouba patková </t>
  </si>
  <si>
    <t>394</t>
  </si>
  <si>
    <t>592211R044</t>
  </si>
  <si>
    <t>Šikmá výtoková ŽB. trouba patková DN 1200</t>
  </si>
  <si>
    <t>2108435125</t>
  </si>
  <si>
    <t>šikmá výtoková trouba železobetonová patková</t>
  </si>
  <si>
    <t>šikmá výtoková trouba patková DN 1200</t>
  </si>
  <si>
    <t>395</t>
  </si>
  <si>
    <t>871315211</t>
  </si>
  <si>
    <t>Kanalizační potrubí z tvrdého PVC jednovrstvé tuhost třídy SN4 DN 160</t>
  </si>
  <si>
    <t>2070960837</t>
  </si>
  <si>
    <t>Kanalizační potrubí z tvrdého PVC v otevřeném výkopu ve sklonu do 20 %, hladkého plnostěnného jednovrstvého, tuhost třídy SN 4 DN 160</t>
  </si>
  <si>
    <t xml:space="preserve">Poznámka k souboru cen:_x000D_
1. V cenách jsou započteny i náklady na dodání trub včetně gumového těsnění. 2. Použití trub dle tuhostí: a) třída SN 4: kanalizační sítě, přípojky, odvodňování pozemků s výškou krytí až 4 m b) třída SN 8: kanalizační sítě v nestandartních podmínkách uložení, vysoké teplotní a mechanické zatížení s výškou krytí do 8 m c) SN 10: kanalizační sítě, přípojky, odvodňování pozemků s výškou krytí &amp;gt; 8 m d) třída SN 12: kanalizační sítě s vysokým statickým zatížením a dynamickými rázy, při rychlosti média až 15 m/s a výškou krytí 0,7-10 m e) třída SN 16: kanalizační sítě s vysokým statickým zatížením a dynamickými rázy avýškou krytí 0,5-12 m. </t>
  </si>
  <si>
    <t>396</t>
  </si>
  <si>
    <t>877310310</t>
  </si>
  <si>
    <t>Montáž kolen na kanalizačním potrubí z PP trub hladkých plnostěnných DN 150</t>
  </si>
  <si>
    <t>1574863334</t>
  </si>
  <si>
    <t>Montáž tvarovek na kanalizačním plastovém potrubí z polypropylenu PP hladkého plnostěnného kolen DN 150</t>
  </si>
  <si>
    <t xml:space="preserve">Poznámka k souboru cen:_x000D_
1. V cenách montáže tvarovek nejsou započteny náklady na dodání tvarovek. Tyto náklady se oceňují ve specifikaci. 2. V cenách montáže tvarovek jsou započteny náklady na dodání těsnicích kroužků, pokud tyto nejsou součástí dodávky tvarovek. </t>
  </si>
  <si>
    <t>397</t>
  </si>
  <si>
    <t>28617162</t>
  </si>
  <si>
    <t>koleno kanalizační PP SN16 15° DN 150</t>
  </si>
  <si>
    <t>-1482468145</t>
  </si>
  <si>
    <t>398</t>
  </si>
  <si>
    <t>28617172</t>
  </si>
  <si>
    <t>koleno kanalizační PP SN16 30° DN 150</t>
  </si>
  <si>
    <t>1520936680</t>
  </si>
  <si>
    <t>399</t>
  </si>
  <si>
    <t>28617182</t>
  </si>
  <si>
    <t>koleno kanalizační PP SN16 45° DN 150</t>
  </si>
  <si>
    <t>-1211331715</t>
  </si>
  <si>
    <t>400</t>
  </si>
  <si>
    <t>28617192</t>
  </si>
  <si>
    <t>koleno kanalizační PP SN16 87° DN 150</t>
  </si>
  <si>
    <t>1615631353</t>
  </si>
  <si>
    <t>401</t>
  </si>
  <si>
    <t>28611366.PPL</t>
  </si>
  <si>
    <t>Koleno 45° kanalizační Pipelife KG DN200 PVC</t>
  </si>
  <si>
    <t>228456893</t>
  </si>
  <si>
    <t>402</t>
  </si>
  <si>
    <t>899501221</t>
  </si>
  <si>
    <t>Stupadla do šachet ocelová s PE povlakem vidlicová pro přímé zabudování do hmoždinek</t>
  </si>
  <si>
    <t>1498841937</t>
  </si>
  <si>
    <t>Stupadla do šachet a drobných objektů ocelová s PE povlakem vidlicová pro přímé zabudování do hmoždinek</t>
  </si>
  <si>
    <t xml:space="preserve">Poznámka k souboru cen:_x000D_
1. Ceny jsou určeny pro osazení a dodání stupadel do netypových drobných objektů (oceňovaných cenami této části). </t>
  </si>
  <si>
    <t>403</t>
  </si>
  <si>
    <t>592211R0002</t>
  </si>
  <si>
    <t>trouba železobetonová DN 600 dl. 2500mm</t>
  </si>
  <si>
    <t>-1211148169</t>
  </si>
  <si>
    <t>Poznámka k položce:_x000D_
přesná specifikace dle projektu, integrované pryžové těsnění trub, včetně spojovacího materiálu jednotlivých dílců. Trouby musí být schváleny pro použití pro SŽDC. Včetně dopravy.</t>
  </si>
  <si>
    <t>404</t>
  </si>
  <si>
    <t>592211R0003</t>
  </si>
  <si>
    <t>trouba železobetonová DN 600 šikmá výtoková  dl. 1860 mm</t>
  </si>
  <si>
    <t>455853690</t>
  </si>
  <si>
    <t>trouba železobetonová DN 600 šikmá vtoková  dl. 2210 mm</t>
  </si>
  <si>
    <t>Poznámka k položce:_x000D_
přesná specifikace dle projektu, integrované pryžové těsnění trouby, včetně spojovacího materiálu. Trouba musí být schválena pro použití pro SŽDC. Včetně dopravy.</t>
  </si>
  <si>
    <t>405</t>
  </si>
  <si>
    <t>592211R0003A</t>
  </si>
  <si>
    <t>trouba železobetonová DN 600 vtoková  dl. 1400 mm</t>
  </si>
  <si>
    <t>-288105329</t>
  </si>
  <si>
    <t>406</t>
  </si>
  <si>
    <t>592211R0004</t>
  </si>
  <si>
    <t xml:space="preserve">prefa betonový podkladní práh TBX </t>
  </si>
  <si>
    <t>1346039977</t>
  </si>
  <si>
    <t xml:space="preserve">prefa betonový podkladní práh TBX 80/15/17 pro ŽB. troubu DN 600 mm </t>
  </si>
  <si>
    <t>Poznámka k položce:_x000D_
Včetně dopravy.</t>
  </si>
  <si>
    <t>407</t>
  </si>
  <si>
    <t>899623171</t>
  </si>
  <si>
    <t>Obetonování potrubí nebo zdiva stok betonem prostým tř. C 25/30 v otevřeném výkopu</t>
  </si>
  <si>
    <t>-798824454</t>
  </si>
  <si>
    <t>Obetonování potrubí nebo zdiva stok betonem prostým v otevřeném výkopu, beton tř. C 25/30</t>
  </si>
  <si>
    <t xml:space="preserve">Poznámka k souboru cen:_x000D_
1. Obetonování zdiva stok ve štole se oceňuje cenami souboru cen 359 31-02 Výplň za rubem cihelného zdiva stok části A 03 tohoto katalogu. </t>
  </si>
  <si>
    <t>Ostatní konstrukce a práce-bourání</t>
  </si>
  <si>
    <t>408</t>
  </si>
  <si>
    <t>0308R0001</t>
  </si>
  <si>
    <t xml:space="preserve">Ekologická ochrana při provádění zámečnických prací - montáž + demontáž </t>
  </si>
  <si>
    <t>-804591378</t>
  </si>
  <si>
    <t xml:space="preserve">Ekologická ochrana při provádění oprav (zaplachtování apod) montáž + demontáž </t>
  </si>
  <si>
    <t>Poznámka k položce:_x000D_
Pod a vedle konstrukce, včetně zajištění potřebného materiálu a úklidu s likvidací odpadu</t>
  </si>
  <si>
    <t>409</t>
  </si>
  <si>
    <t>13010424</t>
  </si>
  <si>
    <t>úhelník ocelový rovnostranný jakost 11 375 60x60x6mm</t>
  </si>
  <si>
    <t>-382823009</t>
  </si>
  <si>
    <t>Poznámka k položce:_x000D_
Hmotnost: 5,47 kg/m</t>
  </si>
  <si>
    <t>410</t>
  </si>
  <si>
    <t>317661142</t>
  </si>
  <si>
    <t>Výplň spár monolitické římsy tmelem polyuretanovým šířky spáry do 40 mm</t>
  </si>
  <si>
    <t>1030469627</t>
  </si>
  <si>
    <t>Výplň spár monolitické římsy tmelem  polyuretanovým, spára šířky přes 15 do 40 mm</t>
  </si>
  <si>
    <t xml:space="preserve">Poznámka k souboru cen:_x000D_
1. V cenách jsou započteny i náklady na bednící lišty do bednění monolitické konstrukce římsy, vyčištění spáry, penetraci spáry slučitelnou s tmelem, vlastní tmelení spáry pistolí kartuše a uhlazení povrchu tmelu, u dilatačních spár předtěsnění spáry. </t>
  </si>
  <si>
    <t>411</t>
  </si>
  <si>
    <t>911121211</t>
  </si>
  <si>
    <t>Výroba ocelového zábradli při opravách mostů</t>
  </si>
  <si>
    <t>192245540</t>
  </si>
  <si>
    <t>Oprava ocelového zábradlí svařovaného nebo šroubovaného výroba</t>
  </si>
  <si>
    <t xml:space="preserve">Poznámka k souboru cen:_x000D_
1. V ceně výroby -1211 jsou započteny i náklady na spojovací materiál. 2. V ceně výroby -1211 nejsou započteny náklady na dodávku materiálu pro výrobu zábradlí; tyto náklady se oceňují jako specifikace u cen montáže. 3. V ceně montáže -1311 jsou započteny i náklady upevnění zábradlí ke konstrukci mostu - vyvrtání otvorů, montáž a dodávku šroubů včetně chemických kotev. 4. V ceně montáže -1311 nejsou započteny náklady na dodávku materiálu, které se oceňují ve specifikaci: a) u vyráběného zábradlí jako dodávka materiálu pro výrobu, b) u nakupovaného zábradlí jako dodávka hotového nakupovaného výrobku. 5. Demontáž ocelového zábradlí se oceňuje cenou 966 07-5141 části B01 tohoto katalogu. </t>
  </si>
  <si>
    <t>Poznámka k položce:_x000D_
včetně dodání nerezového spojovacího materiálu</t>
  </si>
  <si>
    <t>412</t>
  </si>
  <si>
    <t>911121311</t>
  </si>
  <si>
    <t>Montáž ocelového zábradli při opravách mostů</t>
  </si>
  <si>
    <t>1056798387</t>
  </si>
  <si>
    <t>Oprava ocelového zábradlí svařovaného nebo šroubovaného montáž</t>
  </si>
  <si>
    <t xml:space="preserve">Poznámka k položce:_x000D_
včetně stávajícího a vyrobeného zábradlí. Včetně vyvrtání otvorů a včetně dodání chemických kotev a nerezového spojovacího materiálu (bez dodání kotevního šroubu). </t>
  </si>
  <si>
    <t>413</t>
  </si>
  <si>
    <t>13011066</t>
  </si>
  <si>
    <t>úhelník ocelový rovnostranný jakost 11 375 60x60x5mm</t>
  </si>
  <si>
    <t>1474899007</t>
  </si>
  <si>
    <t>Poznámka k položce:_x000D_
Hmotnost: 4,57 kg/m. Např. pro výrobu madla a příčlí zábradlí.</t>
  </si>
  <si>
    <t>414</t>
  </si>
  <si>
    <t>130104280</t>
  </si>
  <si>
    <t>úhelník ocelový rovnostranný jakost 11 375 70x70x6mm</t>
  </si>
  <si>
    <t>1059564263</t>
  </si>
  <si>
    <t>Poznámka k položce:_x000D_
Hmotnost: 6,40 kg/m. Např. pro výrobu některých sloupků zábradlí a štěřínů (svislic) žebříků.</t>
  </si>
  <si>
    <t>415</t>
  </si>
  <si>
    <t>13010430</t>
  </si>
  <si>
    <t>úhelník ocelový rovnostranný jakost 11 375 70x70x7mm</t>
  </si>
  <si>
    <t>-1120778913</t>
  </si>
  <si>
    <t xml:space="preserve">Poznámka k položce:_x000D_
Hmotnost: 7,39 kg/m. Např. pro výrobu některých sloupků zábradlí a štěřínů (svislic) žebříků._x000D_
</t>
  </si>
  <si>
    <t>416</t>
  </si>
  <si>
    <t>13010406</t>
  </si>
  <si>
    <t>úhelník ocelový rovnostranný jakost 11 375 30x30x4mm</t>
  </si>
  <si>
    <t>2119567773</t>
  </si>
  <si>
    <t>417</t>
  </si>
  <si>
    <t>130104R03</t>
  </si>
  <si>
    <t>úhelník ocelový rovnostranný jakost 11 375 70x70x8mm</t>
  </si>
  <si>
    <t>191095984</t>
  </si>
  <si>
    <t xml:space="preserve">Poznámka k položce:_x000D_
Hmotnost: 8,40 kg/m. Např. pro sloupky zábradlí._x000D_
</t>
  </si>
  <si>
    <t>418</t>
  </si>
  <si>
    <t>130104340</t>
  </si>
  <si>
    <t>úhelník ocelový rovnostranný jakost 11 375 80x80x8mm</t>
  </si>
  <si>
    <t>-1669300807</t>
  </si>
  <si>
    <t>Poznámka k položce:_x000D_
Hmotnost: 9,63 kg/m. Např. pro sloupky zábradlí.</t>
  </si>
  <si>
    <t>419</t>
  </si>
  <si>
    <t>130104R02</t>
  </si>
  <si>
    <t>úhelník ocelový rovnostranný, v jakosti 11 375, 80 x 80 x 10 mm</t>
  </si>
  <si>
    <t>-1112859861</t>
  </si>
  <si>
    <t xml:space="preserve">Poznámka k položce:_x000D_
Hmotnost: 11,86 kg/m. Např. pro sloupky zábradlí._x000D_
</t>
  </si>
  <si>
    <t>420</t>
  </si>
  <si>
    <t>13010330</t>
  </si>
  <si>
    <t>tyč ocelová plochá jakost 11 375 200x20mm</t>
  </si>
  <si>
    <t>-1983086669</t>
  </si>
  <si>
    <t>421</t>
  </si>
  <si>
    <t>13010420</t>
  </si>
  <si>
    <t>úhelník ocelový rovnostranný jakost 11 375 50x50x5mm</t>
  </si>
  <si>
    <t>855698316</t>
  </si>
  <si>
    <t>422</t>
  </si>
  <si>
    <t>13010442</t>
  </si>
  <si>
    <t>úhelník ocelový rovnostranný jakost 11 375 100x100x10mm</t>
  </si>
  <si>
    <t>-1504273068</t>
  </si>
  <si>
    <t>423</t>
  </si>
  <si>
    <t>13010814</t>
  </si>
  <si>
    <t>ocel profilová UPN 80 jakost 11 375</t>
  </si>
  <si>
    <t>267071732</t>
  </si>
  <si>
    <t xml:space="preserve">Poznámka k položce:_x000D_
Hmotnost: 8,64 kg/m. Např. pro některé sloupky zábradlí._x000D_
_x000D_
</t>
  </si>
  <si>
    <t>424</t>
  </si>
  <si>
    <t>13010812</t>
  </si>
  <si>
    <t>ocel profilová UPN 65 jakost 11 375</t>
  </si>
  <si>
    <t>403603390</t>
  </si>
  <si>
    <t>Poznámka k položce:_x000D_
Hmotnost: 7,09 kg/m. Např. pro některé sloupky zábradlí.</t>
  </si>
  <si>
    <t>425</t>
  </si>
  <si>
    <t>13010816</t>
  </si>
  <si>
    <t>ocel profilová UPN 100 jakost 11 375</t>
  </si>
  <si>
    <t>-1979267343</t>
  </si>
  <si>
    <t xml:space="preserve">Poznámka k položce:_x000D_
Hmotnost: 10,60 kg/m. Např. pro některé sloupky zábradlí._x000D_
</t>
  </si>
  <si>
    <t>426</t>
  </si>
  <si>
    <t>13010824</t>
  </si>
  <si>
    <t>ocel profilová UPN 180 jakost 11 375</t>
  </si>
  <si>
    <t>-1354025361</t>
  </si>
  <si>
    <t>427</t>
  </si>
  <si>
    <t>13611238</t>
  </si>
  <si>
    <t>plech ocelový hladký jakost S235JR tl 15mm tabule</t>
  </si>
  <si>
    <t>281299480</t>
  </si>
  <si>
    <t xml:space="preserve">Poznámka k položce:_x000D_
60 kg/m2 - např. pro výrobu patních desek k žebříku, např. pro výrobu příložek válců pohyblivých ložisek_x000D_
</t>
  </si>
  <si>
    <t>428</t>
  </si>
  <si>
    <t>136112380-01</t>
  </si>
  <si>
    <t>plech tlustý hladký jakost S 235 JR, 16x2000x3000 mm</t>
  </si>
  <si>
    <t>1019353900</t>
  </si>
  <si>
    <t>plechy tlusté hladké - tabule jakost oceli S 235JR  (11 375.1) 15  x 2000 x 3000 mm</t>
  </si>
  <si>
    <t>429</t>
  </si>
  <si>
    <t>13010359</t>
  </si>
  <si>
    <t>ocel pásová válcovaná za studena 50x3mm</t>
  </si>
  <si>
    <t>-230427934</t>
  </si>
  <si>
    <t>Poznámka k položce:_x000D_
např. pro výrobu úchytu rámu pro rošt z kompozitu</t>
  </si>
  <si>
    <t>430</t>
  </si>
  <si>
    <t>13010422</t>
  </si>
  <si>
    <t>úhelník ocelový rovnostranný jakost 11 375 50x50x6mm</t>
  </si>
  <si>
    <t>-211946116</t>
  </si>
  <si>
    <t>431</t>
  </si>
  <si>
    <t>13010514</t>
  </si>
  <si>
    <t>úhelník ocelový nerovnostranný jakost 11 375 80x60x6mm</t>
  </si>
  <si>
    <t>142226135</t>
  </si>
  <si>
    <t>432</t>
  </si>
  <si>
    <t>13010522</t>
  </si>
  <si>
    <t>úhelník ocelový nerovnostranný jakost 11 375 100x50x8mm</t>
  </si>
  <si>
    <t>-638617715</t>
  </si>
  <si>
    <t>433</t>
  </si>
  <si>
    <t>13611248</t>
  </si>
  <si>
    <t>plech ocelový hladký jakost S235JR tl 20mm tabule</t>
  </si>
  <si>
    <t>135914458</t>
  </si>
  <si>
    <t>Poznámka k položce:_x000D_
např. pro opravu pásnice podélníku, např. pro výrobu patních desek k zábradlí</t>
  </si>
  <si>
    <t>434</t>
  </si>
  <si>
    <t>14011028</t>
  </si>
  <si>
    <t>trubka ocelová bezešvá hladká jakost 11 353 51x5,0mm</t>
  </si>
  <si>
    <t>1036421798</t>
  </si>
  <si>
    <t>Poznámka k položce:_x000D_
např. pro madlo zábradlí na schodiště podchodu, trubkové zábradlí, a pod.</t>
  </si>
  <si>
    <t>435</t>
  </si>
  <si>
    <t>14011054</t>
  </si>
  <si>
    <t>trubka ocelová bezešvá hladká jakost 11 353 82,5x3,6mm</t>
  </si>
  <si>
    <t>-713253410</t>
  </si>
  <si>
    <t>Poznámka k položce:_x000D_
např. pro trubkové zábradlí</t>
  </si>
  <si>
    <t>436</t>
  </si>
  <si>
    <t>914111111</t>
  </si>
  <si>
    <t>Montáž svislé dopravní značky do velikosti 1 m2 objímkami na sloupek nebo konzolu</t>
  </si>
  <si>
    <t>1686101799</t>
  </si>
  <si>
    <t>Montáž svislé dopravní značky základní  velikosti do 1 m2 objímkami na sloupky nebo konzoly</t>
  </si>
  <si>
    <t xml:space="preserve">Poznámka k souboru cen:_x000D_
1. V cenách jsou započteny i náklady na montáž značek včetně upevňovacího materiálu na předem připravenou nosnou konstrukci (sloupek, konzolu, sloup). 2. V cenách nejsou započteny náklady na: a) dodání značek, tyto se oceňují ve specifikaci, b) na montáž a dodávku ocelových nosných konstrukcí – sloupků, konzol, tyto se oceňují cenami souboru cen 914 51 Montáž sloupku a 914 53 Montáž konzol a nástavců, c) nátěry, tyto se oceňují jako práce PSV příslušnými cenami katalogu 800-783 Nátěry, d) naložení a odklizení výkopku, tyto se oceňují cenami části A 01 katalogu 800-1 Zemní práce. 3. Ceny nelze použít pro osazení a montáž svislých dopravních značek: a) světelných, tyto se oceňují cenami katalogu 800-741 Elektroinstalace - silnoproud, b) upevněných na lanech nebo speciálních konstrukcích nesoucích více značek, tyto se oceňují individuálně. </t>
  </si>
  <si>
    <t>Poznámka k položce:_x000D_
lze i na římsu mostního objektu včetně dodání připojovacího materiálu</t>
  </si>
  <si>
    <t>437</t>
  </si>
  <si>
    <t>914511111</t>
  </si>
  <si>
    <t>Montáž sloupku dopravních značek délky do 3,5 m s betonovým základem</t>
  </si>
  <si>
    <t>741045857</t>
  </si>
  <si>
    <t>Montáž sloupku dopravních značek  délky do 3,5 m do betonového základu</t>
  </si>
  <si>
    <t xml:space="preserve">Poznámka k souboru cen:_x000D_
1. V cenách jsou započteny i náklady na: a) vykopání jamek s odhozem výkopku na vzdálenost do 3 m, b) osazení sloupku včetně montáže a dodávky plastového víčka, 2. V cenách -1111 jsou započteny i náklady na betonový základ. 3. V cenách -1112 jsou započteny i náklady na hliníkovou patku s betonovým základem. 4. V cenách nejsou započteny náklady na: a) dodání sloupku, tyto se oceňují ve specifikaci b) naložení a odklizení výkopku, tyto se oceňují cenami části A01 katalogu 800-1 Zemní práce. </t>
  </si>
  <si>
    <t>Poznámka k položce:_x000D_
včetně dodání víčka na sloupek a betonu C 25/30</t>
  </si>
  <si>
    <t>438</t>
  </si>
  <si>
    <t>40445225</t>
  </si>
  <si>
    <t>sloupek pro dopravní značku Zn D 60mm v 3,5m</t>
  </si>
  <si>
    <t>935974694</t>
  </si>
  <si>
    <t>439</t>
  </si>
  <si>
    <t>40444323</t>
  </si>
  <si>
    <t>značka dopravní svislá FeZn NK 300 x 200 mm</t>
  </si>
  <si>
    <t>-79544462</t>
  </si>
  <si>
    <t>Poznámka k položce:_x000D_
Např. značka s textem: ZÁKAZ VSTUPU - NEBEZPEČÍ PÁDU (připevnit ke sloupku dopravní značky), příp. tabulka pro IZS k požárnímu žebříku, příp. tabulka "POŽÁRNÍ ŽEBŘÍK", např. tabulka s č. tunelového pasu, např. POZOR ÚZKÝ PRŮŘEZ</t>
  </si>
  <si>
    <t>440</t>
  </si>
  <si>
    <t>31140002</t>
  </si>
  <si>
    <t>vrut ocelový se šestihrannou hlavou ZB 6x60mm</t>
  </si>
  <si>
    <t>2115425589</t>
  </si>
  <si>
    <t>Poznámka k položce:_x000D_
např. pro připevnění pozinkovaného držáku ke sloupku zábradlí (pro uchycení bezpečnostní tabulky)</t>
  </si>
  <si>
    <t>441</t>
  </si>
  <si>
    <t>404452-R01</t>
  </si>
  <si>
    <t xml:space="preserve">pozinkovaný držák pro uchycení bezpečnostní tabulky </t>
  </si>
  <si>
    <t>-583103779</t>
  </si>
  <si>
    <t>442</t>
  </si>
  <si>
    <t>914531112</t>
  </si>
  <si>
    <t>Montáž konzoly na zeď velikosti do 1 m2 pro uchycení dopravních značek</t>
  </si>
  <si>
    <t>1585206947</t>
  </si>
  <si>
    <t>Montáž konzol nebo nástavců pro osazení dopravních značek  velikosti do 1 m2 na zeď</t>
  </si>
  <si>
    <t xml:space="preserve">Poznámka k souboru cen:_x000D_
1. V ceně nejsou započteny náklady na: a) dodání konzol nebo nástavců, tyto se oceňují ve specifikaci, b) ochranné nátěry nástavce, tyto se oceňují příslušnými cenami katalogu 800-783 Nátěry. </t>
  </si>
  <si>
    <t>443</t>
  </si>
  <si>
    <t>40445220</t>
  </si>
  <si>
    <t>držák dopravní značky na stěnu D 60mm</t>
  </si>
  <si>
    <t>-665728415</t>
  </si>
  <si>
    <t>444</t>
  </si>
  <si>
    <t>40445620</t>
  </si>
  <si>
    <t>zákazové, příkazové dopravní značky B1-B34, C1-15 700mm</t>
  </si>
  <si>
    <t>1617906332</t>
  </si>
  <si>
    <t>445</t>
  </si>
  <si>
    <t>916331112</t>
  </si>
  <si>
    <t>Osazení zahradního obrubníku betonového do lože z betonu s boční opěrou</t>
  </si>
  <si>
    <t>1425493989</t>
  </si>
  <si>
    <t>Osazení zahradního obrubníku betonového s ložem tl. od 50 do 100 mm z betonu prostého tř. C 12/15 s boční opěrou z betonu prostého tř. C 12/15</t>
  </si>
  <si>
    <t xml:space="preserve">Poznámka k souboru cen:_x000D_
1. V cenách jsou započteny i náklady na zalití a zatření spár cementovou maltou. 2. V cenách nejsou započteny náklady na dodání obrubníků; tyto se oceňují ve specifikaci. 3. Část lože přesahující tloušťku 100 mm lze ocenit cenou 916 99-1121 Lože pod obrubníky, krajníky nebo obruby z dlažebních kostek, katalogu 822-1. </t>
  </si>
  <si>
    <t>446</t>
  </si>
  <si>
    <t>59217001</t>
  </si>
  <si>
    <t>obrubník betonový zahradní 1000x50x250mm</t>
  </si>
  <si>
    <t>1214200830</t>
  </si>
  <si>
    <t>447</t>
  </si>
  <si>
    <t>919521160</t>
  </si>
  <si>
    <t>Zřízení silničního propustku z trub betonových nebo ŽB DN 800</t>
  </si>
  <si>
    <t>-379721452</t>
  </si>
  <si>
    <t>Zřízení silničního propustku z trub betonových nebo železobetonových  DN 800 mm</t>
  </si>
  <si>
    <t xml:space="preserve">Poznámka k souboru cen:_x000D_
1. Ceny jsou určeny pro trubní propustky spádu do 10 %. 2. V cenách jsou započteny i náklady na: a) podkladní vrstvu ze štěrkopísku a podkladní vrstvu (lože) z betonu prostého, b) utěsnění trub cementovou maltou. 3. V cenách nejsou započteny náklady na: a) zemní práce, které se oceňují cenami části A 01 katalogu 800-1 Zemní práce; b) dodání trub, které se oceňuje ve specifikaci; ztratné lze dohodnout ve výši 1 %, c) obetonování trub, které se oceňuje cenou 919 53-5555. </t>
  </si>
  <si>
    <t>448</t>
  </si>
  <si>
    <t>919535556</t>
  </si>
  <si>
    <t>Obetonování trubního propustku betonem se zvýšenými nároky na prostředí tř. C 25/30</t>
  </si>
  <si>
    <t>-1383571107</t>
  </si>
  <si>
    <t>Obetonování trubního propustku  betonem prostým se zvýšenými nároky na prostředí tř. C 25/30</t>
  </si>
  <si>
    <t xml:space="preserve">Poznámka k souboru cen:_x000D_
1. V ceně jsou započteny i náklady na popř. nutné bednění a odbednění. 2. Pro výpočet přesunu hmot se celková hmotnost položky sníží o hmotnost betonu, pokud je beton dodáván přímo na místo zabudování nebo do prostoru technologické manipulace. </t>
  </si>
  <si>
    <t>449</t>
  </si>
  <si>
    <t>919541121</t>
  </si>
  <si>
    <t>Zřízení propustku nebo sjezdu z trub ocelových do DN 700</t>
  </si>
  <si>
    <t>118345077</t>
  </si>
  <si>
    <t>Zřízení propustku nebo sjezdu z trub ocelových  DN přes 400 do 700 mm</t>
  </si>
  <si>
    <t xml:space="preserve">Poznámka k souboru cen:_x000D_
1. V cenách nejsou započteny náklady na: a) zemní práce, které se oceňují příslušnými cenami katalogu 800-1 Zemní práce, b) popř. projektem předepsané podkladní konstrukce (lože) pod potrubí, které se oceňují cenami souboru cen 451 . . - . . Lože pod potrubí, stoky a drobné objekty nebo cenami souboru cen 452 . . - . . Podkladní konstrukce z betonu, části A 01 katalogu 827-1 Vedení trubní dálková a přípojná - vodovody a kanalizace, c) popř. projektem předepsané zřízení čel propustků, které se oceňuje cenami souboru cen 919 4 . -1 . Čelo propustku, části A 01 katalogu 822-1 Komunikace pozemní a letiště, d) případné nutné svařování a jiné úpravy trub, které se oceňují podle zásad katalogu 23-M - Montáže potrubí, e) dodání trub, které se oceňuje ve specifikaci; ztratné se nestanoví. </t>
  </si>
  <si>
    <t>Poznámka k položce:_x000D_
z trub ocelových rýhovaných kruhového profilu DN 600 mm (či příp. DN 700 mm), zasunutím do stávajiího otvoru nebo osazením při otevřeném výkopu</t>
  </si>
  <si>
    <t>450</t>
  </si>
  <si>
    <t>55314311</t>
  </si>
  <si>
    <t>trouba ocelová flexibilní Pz z vlnitého plechu 600/2,0mm</t>
  </si>
  <si>
    <t>1791088863</t>
  </si>
  <si>
    <t>451</t>
  </si>
  <si>
    <t>-1073011917</t>
  </si>
  <si>
    <t>452</t>
  </si>
  <si>
    <t>919542111</t>
  </si>
  <si>
    <t>Zřízení propustku, mostku z trub ocelových rýhovaných kruhového profilu do DN 800 mm</t>
  </si>
  <si>
    <t>590508224</t>
  </si>
  <si>
    <t>Zřízení propustku, podchodu, mostku nebo kanálu z trub ocelových rýhovaných  včetně montáže spojovacích prstenců, profilu kruhového DN do 800 mm</t>
  </si>
  <si>
    <t xml:space="preserve">Poznámka k souboru cen:_x000D_
1. V cenách nejsou započteny náklady na: a) zhotovení otevřené stavební jámy, zemní konstrukce přesýpaného objektu ze vhodných zemin hutněných po vrstvách 150 až 200 mm na minimum 98 % Proctor Standard, které se oceňují podle katalogu 800-1 Zemní práce, b) podkladní a vyrovnávací vrstvy, které se oceňují souborem cen 451 . . - . . Lože pod potrubí, stoky a drobné objekty nebo souborem cen 452 . . - . . Podkladní konstrukce z betonu, části A01 katalogu 827-1 Vedení trubní, dálková a přípojná – vodovody a kanalizace, c) dodávku trub a spojovacích prstenců, které se oceňují zvlášť ve specifikaci, ztratné lze dohodnout ve směrné výši 1,5 %. Součástí dodávky trub je i jejich úprava podle konkrétních podmínek stavby (seříznutí, zkosení, vytvoření otvorů, apod.). </t>
  </si>
  <si>
    <t>Poznámka k položce:_x000D_
zasunutím do stávajícího otvoru nebo osazením při otevřeném výkopu</t>
  </si>
  <si>
    <t>453</t>
  </si>
  <si>
    <t>-1366414573</t>
  </si>
  <si>
    <t>0,985221674876847*1,015 'Přepočtené koeficientem množství</t>
  </si>
  <si>
    <t>454</t>
  </si>
  <si>
    <t>-649375655</t>
  </si>
  <si>
    <t>455</t>
  </si>
  <si>
    <t>919542112</t>
  </si>
  <si>
    <t>Zřízení propustku, mostku z trub ocelových rýhovaných kruhového profilu do DN 1200 mm</t>
  </si>
  <si>
    <t>-207694140</t>
  </si>
  <si>
    <t>Zřízení propustku, podchodu, mostku nebo kanálu z trub ocelových rýhovaných  včetně montáže spojovacích prstenců, profilu kruhového DN přes 800 do 1 200 mm</t>
  </si>
  <si>
    <t>456</t>
  </si>
  <si>
    <t>55314413</t>
  </si>
  <si>
    <t>trouba ocelová flexibilní Pz s polymerovanou fólií z vlnitého plechu 1000/2,0mm</t>
  </si>
  <si>
    <t>-148507141</t>
  </si>
  <si>
    <t>457</t>
  </si>
  <si>
    <t>55314433</t>
  </si>
  <si>
    <t>spojovací prstenec Pz s polymerovanou fólií flexibilní z vlnitého plechu 1000/2,0mm</t>
  </si>
  <si>
    <t>-579160002</t>
  </si>
  <si>
    <t>458</t>
  </si>
  <si>
    <t>55314414</t>
  </si>
  <si>
    <t>trouba ocelová flexibilní Pz s polymerovanou fólií z vlnitého plechu 1200/2,0mm</t>
  </si>
  <si>
    <t>-429440792</t>
  </si>
  <si>
    <t>459</t>
  </si>
  <si>
    <t>55314434</t>
  </si>
  <si>
    <t>spojovací prstenec Pz s polymerovanou fólií flexibilní z vlnitého plechu 1200/2,0mm</t>
  </si>
  <si>
    <t>-1322618719</t>
  </si>
  <si>
    <t>460</t>
  </si>
  <si>
    <t>919551111</t>
  </si>
  <si>
    <t>Zřízení propustku z trub plastových PE rýhovaných se spojkami nebo s hrdlem DN 300 mm</t>
  </si>
  <si>
    <t>132556561</t>
  </si>
  <si>
    <t>Zřízení propustku z trub plastových polyetylenových rýhovaných se spojkami nebo s hrdlem DN 300 mm</t>
  </si>
  <si>
    <t xml:space="preserve">Poznámka k souboru cen:_x000D_
1. V cenách nejsou započteny náklady na: a) zhotovení otevřené stavební jámy, zemní konstrukce přesýpaného objektu ze vhodných zemin hutněných po vrstvách 150 až 200 mm, které se oceňují podle katalogu 800-1 Zemní práce, b) podkladní a vyrovnávací vrstvy, které se oceňují souborem cen 4515··1·· Lože pod potrubí, stoky a drobné objekty nebo souborem cen 4523··1·· Podkladní a zajišťovací konstrukce z betonu, části A01 katalogu 827-1 Vedení trubní, dálková a přípojná – vodovod a kanalizace, c) dodávku trub a spojek, které se oceňují zvlášť ve specifikaci, ztratné lze dohodnout ve směrné výši 1,5 %. Součástí dodávky trub je i jejich úprava podle konkrétních podmínek stavby (seříznutí, zkosení, vytvoření otvorů, apod.). </t>
  </si>
  <si>
    <t>461</t>
  </si>
  <si>
    <t>919726122</t>
  </si>
  <si>
    <t>Geotextilie pro ochranu, separaci a filtraci netkaná měrná hmotnost do 300 g/m2</t>
  </si>
  <si>
    <t>-337773198</t>
  </si>
  <si>
    <t>Geotextilie netkaná pro ochranu, separaci nebo filtraci měrná hmotnost přes 200 do 300 g/m2</t>
  </si>
  <si>
    <t xml:space="preserve">Poznámka k souboru cen:_x000D_
1. V cenách jsou započteny i náklady na položení a dodání geotextilie včetně přesahů. </t>
  </si>
  <si>
    <t>462</t>
  </si>
  <si>
    <t>919726124</t>
  </si>
  <si>
    <t>Geotextilie pro ochranu, separaci a filtraci netkaná měrná hmotnost do 800 g/m2</t>
  </si>
  <si>
    <t>897470320</t>
  </si>
  <si>
    <t>Geotextilie netkaná pro ochranu, separaci nebo filtraci měrná hmotnost přes 500 do 800 g/m2</t>
  </si>
  <si>
    <t>463</t>
  </si>
  <si>
    <t>931992121</t>
  </si>
  <si>
    <t>Výplň dilatačních spár z extrudovaného polystyrénu tl 20 mm</t>
  </si>
  <si>
    <t>-1519905872</t>
  </si>
  <si>
    <t>Výplň dilatačních spár z polystyrenu  extrudovaného, tloušťky 20 mm</t>
  </si>
  <si>
    <t xml:space="preserve">Poznámka k souboru cen:_x000D_
1. V cenách jsou započteny náklady na řezání desek z polystyrenu na požadovaný rozměr a uložení do bednění dilatační spáry s nutným zajištěním před betonáží. 2. V cenách nejsou započteny náklady bednění čela dilatační spáry a vložení lišt zkosení dilatační spáry, tmelení dilatační spáry s předtěsněním, tyto se oceňují souborem cen 931 99-41 Těsnění spáry betonové konstrukce pásy, profily a tmely. </t>
  </si>
  <si>
    <t>464</t>
  </si>
  <si>
    <t>931992124</t>
  </si>
  <si>
    <t>Výplň dilatačních spár z extrudovaného polystyrénu tl 50 mm</t>
  </si>
  <si>
    <t>1838896745</t>
  </si>
  <si>
    <t>Výplň dilatačních spár z polystyrenu  extrudovaného, tloušťky 50 mm</t>
  </si>
  <si>
    <t>465</t>
  </si>
  <si>
    <t>931994141</t>
  </si>
  <si>
    <t>Těsnění pracovní spáry betonové konstrukce polyuretanovým tmelem do pl 1,5 cm2</t>
  </si>
  <si>
    <t>981661169</t>
  </si>
  <si>
    <t>Těsnění spáry betonové konstrukce pásy, profily, tmely  tmelem polyuretanovým spáry pracovní do 1,5 cm2</t>
  </si>
  <si>
    <t xml:space="preserve">Poznámka k souboru cen:_x000D_
1. V cenách těsnění spár pásy těsnicími jsou započteny náklady na rozměření délky pásu v konstrukci, nastříhaní a lepení pásu na požadovaný rozměr, uchycení hřebenu pásu k výztuži a k bednění tak, aby nedošlo u povrchových pásů k posunutí a u vnitřních k volnému pohybu během betonáže, a náklady uložení pásů pro svislou nebo vodorovnou ochranu spáry. 2. V cenách těsnění styčné spáry profilem jsou započteny náklady na nastříhání, vložení a nalepení profilové pryže z nevodotěsného mikrotenového profilu nebo vodotěsného vodoubobtnajícího profilu do drážky styčné spáry mezi prefa dílci během montáže konstrukce zejména přesýpaných objektů. 3. Těsnění tmelem se používá převážně u pohledových pracovních a dilatačních spár v profilu vytvořeném lištami o ploše do 1,5 cm2 u pracovních spár a 4 cm2 u dilatačních spár. V ceně jsou započteny náklady na penetraci pro lepší přilnavost k betonu, u dilatačních spár osazení separační vložky tmelu pro oddělení polystyrenové výplně dilatační spáry a uhlazení tmelu. 4. Těsnění spárovým profilem ze silikonu nebo uretanu jako náhrada za pohledové výplně obsahuje nastříhaní a slepení pásů na potřebnou délku, vložení do spáry vytvořené lištami, zkosení čela spáry do 20/20 mm nebo do 40/40 mm. 5. Těsnění smrštitelné (pseudo) spáry obsahuje těsnění lícové tmelem a rubové povrchovým pásem dilatačním, vložení extrudovaného polystyrenu v 1/3 plochy tloušťky betonové stěny. 6. V cenách nejsou započteny náklady na: a) bednění pracovních a dilatačních čel, bednění podpěr těsnicího pásu svisle uložených, tyto se oceňují cenou 327 35-3112, b) bednění podpěr těsnicího pásu vodorovně uložených, tyto se oceňují cenou 421 35-3112, c) vložení polystyrenu do dilatačních spár, tyto se oceňují souborem cen 931 99-21 Výplň dilatačních spár z polystyrenu, d) u cen -4171 a -4172 na tmelení spáry pod izolačním pásem, tyto se oceňují cenami -4131 až -4142, e) u cen -4171 a -4172 na penetrační nátěr betonu, tyto se oceňují cenami katalogu 800-711 Izolace proti vodě, vlhkosti a plynům. </t>
  </si>
  <si>
    <t>466</t>
  </si>
  <si>
    <t>931994142</t>
  </si>
  <si>
    <t>Těsnění dilatační spáry betonové konstrukce polyuretanovým tmelem do pl 4,0 cm2</t>
  </si>
  <si>
    <t>-884864807</t>
  </si>
  <si>
    <t>Těsnění spáry betonové konstrukce pásy, profily, tmely  tmelem polyuretanovým spáry dilatační do 4,0 cm2</t>
  </si>
  <si>
    <t>467</t>
  </si>
  <si>
    <t>935112211</t>
  </si>
  <si>
    <t>Osazení příkopového žlabu do betonu tl 100 mm z betonových tvárnic š 800 mm</t>
  </si>
  <si>
    <t>-1858014930</t>
  </si>
  <si>
    <t>Osazení betonového příkopového žlabu s vyplněním a zatřením spár cementovou maltou s ložem tl. 100 mm z betonu prostého z betonových příkopových tvárnic šířky přes 500 do 800 mm</t>
  </si>
  <si>
    <t xml:space="preserve">Poznámka k souboru cen:_x000D_
1. V cenách jsou započteny i náklady na dodání hmot pro lože a pro vyplnění spár. 2. V cenách nejsou započteny náklady na dodání příkopových tvárnic nebo betonových desek, které se oceňují ve specifikaci. 3. Množství měrných jednotek se určuje: a) pro příkopy z betonových tvárnic (žlabu) v m délky jejich podélné osy, b) pro příkopy z betonových desek v m2 rozvinuté lícní plochy dlažby (žlabu), c) pro lože z kameniva nebo z betonu prostého v cenách -1911 a -2911 v m2 rozvinuté lícní plochy dlažby (žlabu). 4. Šířkou žlabu příkopových tvárnic se rozumí největší světlá šířka tvárnice. </t>
  </si>
  <si>
    <t>Poznámka k položce:_x000D_
např. zpětné osazení původních žlabovek, do betonového lože</t>
  </si>
  <si>
    <t>468</t>
  </si>
  <si>
    <t>935113111</t>
  </si>
  <si>
    <t>Osazení odvodňovacího polymerbetonového žlabu s krycím roštem šířky do 200 mm</t>
  </si>
  <si>
    <t>-1642513258</t>
  </si>
  <si>
    <t>Osazení odvodňovacího žlabu s krycím roštem  polymerbetonového šířky do 200 mm</t>
  </si>
  <si>
    <t xml:space="preserve">Poznámka k souboru cen:_x000D_
1. V cenách jsou započteny i náklady na předepsané obetonování a lože z betonu. 2. V cenách nejsou započteny náklady na odvodňovací žlab s příslušenstvím; tyto náklady se oceňují ve specifikaci. </t>
  </si>
  <si>
    <t>469</t>
  </si>
  <si>
    <t>59227006</t>
  </si>
  <si>
    <t>žlab odvodňovací polymerbetonový se spádem dna 0,5% 1000x130x155/160mm</t>
  </si>
  <si>
    <t>1541254573</t>
  </si>
  <si>
    <t>470</t>
  </si>
  <si>
    <t>56241006</t>
  </si>
  <si>
    <t>rošt můstkový A15 nerez dl 1m oka 10/85 pro žlab PE š 100mm</t>
  </si>
  <si>
    <t>1029583451</t>
  </si>
  <si>
    <t>471</t>
  </si>
  <si>
    <t>935115112</t>
  </si>
  <si>
    <t>Příkopy z tvárnic příkopových TZZ 4 pro povrchové odvodnění</t>
  </si>
  <si>
    <t>892050428</t>
  </si>
  <si>
    <t>Odvodňovací zařízení povrchové  prefabrikované příkopy zpevněné z tvárnic příkopových TZZ4</t>
  </si>
  <si>
    <t xml:space="preserve">Poznámka k souboru cen:_x000D_
1. Ceny jsou stanoveny pro odvodňovací zařízení podle Vzorového listu železničního listu. železničního spodku (ČD Ž 3.1). 2. V cenách jsou započteny: a) u cen -5111 až -5115 náklady na betonové lože z betonu C12/15 a na dodání a osazení příslušné tvárnice. b) u cen -5211 až -5241 náklady na podkladní beton C12/15, dodání a osazení příslušného dílce, dodání a osazení pochozí krycí desky, na izolaci proti vodě na plochách zídek ve styku s okolní zeminou, a na výplň z nepropustného materiálu pod úrovní dna odvodňovacích otvorů. c) u cen -5311 až -5622 náklady na konstrukci zídky z prostého betonu včetně bednění a odbednění, zřízení odvodňovacích otvorů, dodávku a osazení pochozí desky. 3. V cenách nejsou započteny náklady na zemní práce (výkopy, zásypy zeminou i nakoupeným zásypovým materiálem, odvoz přebytečné zeminy, dodání a osazení geotextilie jako ochrany proti zanášení). Tyto práce lze oceňovat příslušnými cenami katalogu 800-1 Zemní práce. 4. Měrnou jednotkou je m délky odvodňovacího zařízení měřené v ose výkopu. </t>
  </si>
  <si>
    <t>472</t>
  </si>
  <si>
    <t>936171150</t>
  </si>
  <si>
    <t>Demontáž pojistných úhelníků L 160 x 160 x 40 na železničních mostech přímých nebo v oblouku</t>
  </si>
  <si>
    <t>-1869605079</t>
  </si>
  <si>
    <t>Demontáž úhelníků na železničních mostech bez přesypávky v přímé trati nebo v oblouku pojistných L 160 x 160 x 40</t>
  </si>
  <si>
    <t xml:space="preserve">Poznámka k položce:_x000D_
PÚ jsou rozměru L 160 x 100 x 14 mm. Včetně příp. demontáže dřev. klínu v obou ukončení PÚ. </t>
  </si>
  <si>
    <t>473</t>
  </si>
  <si>
    <t>936171151</t>
  </si>
  <si>
    <t>Demontáž pojistných úhelníků L 200 x 200 x 40 na železničních mostech přímých nebo v oblouku</t>
  </si>
  <si>
    <t>-1321882235</t>
  </si>
  <si>
    <t>Demontáž úhelníků na železničních mostech bez přesypávky v přímé trati nebo v oblouku pojistných L 200 x 200 x 40</t>
  </si>
  <si>
    <t xml:space="preserve">Poznámka k položce:_x000D_
PÚ jsou rozměru L 200 x 200 x 14 mm. Včetně příp. demontáže dřev. klínu v obou ukončení PÚ. </t>
  </si>
  <si>
    <t>474</t>
  </si>
  <si>
    <t>936171152</t>
  </si>
  <si>
    <t>Demontáž zajišťovacích úhelníků L 90 x 90 x10 na železničních mostech přímých nebo v oblouku</t>
  </si>
  <si>
    <t>955914716</t>
  </si>
  <si>
    <t>Demontáž úhelníků na železničních mostech bez přesypávky v přímé trati nebo v oblouku zajišťovacích L 90 x 90 x 10</t>
  </si>
  <si>
    <t>475</t>
  </si>
  <si>
    <t>936171211</t>
  </si>
  <si>
    <t>Výroba pojistných úhelníků L 160x100x14 pro kolej S 49 na mostě</t>
  </si>
  <si>
    <t>-18996454</t>
  </si>
  <si>
    <t>Oprava úhelníků na železničních mostech v přímé trati nebo oblouku výroba úhelníků pojistných v koleji tvaru S 49 - L 160x100x14</t>
  </si>
  <si>
    <t xml:space="preserve">Poznámka k souboru cen:_x000D_
1. Ceny lze použít pro úhelníky na mostě i ve výbězích. 2. Množství měrných jednotek se určuje v metrech délky opravované mostní konstrukce. 3. V cenách výroby 936 17-12 jsou započteny i náklady spojovací prostředky a na zřízení a dodání koncových klínů. 4. V cenách výroby 936 17-12 nejsou započteny náklady na dodávku pojistných úhelníků; které se oceňují jako specifikace k cenám montáže. 5. V cenách montáže 936 17-13 jsou započteny i náklady na kotvicí materiál včetně ocelových podložek. 6. V cenách montáže 936 17-13 nejsou započteny náklady na dodávku materiálu, které se oceňují ve specifikaci: a) u vyráběných úhelníků jako dodávka materiálu pro výrobu úhelníků; ztratné lze stanovit ve výši 1 %, b) u nakupovaných úhelníků jako dodávka hotového nakupovaného výrobku. 7. Demontáž pojistných úhelníků se oceňuje cenami souboru cen 936 17-115 části B01 tohoto katalogu. </t>
  </si>
  <si>
    <t>476</t>
  </si>
  <si>
    <t>130104R01</t>
  </si>
  <si>
    <t>úhelník ocelový rovnostranný, v jakosti 11 375, L 160 x 100 x 14 mm</t>
  </si>
  <si>
    <t>-2132066088</t>
  </si>
  <si>
    <t>Poznámka k položce:_x000D_
Hmotnost: 27,29 kg/m</t>
  </si>
  <si>
    <t>477</t>
  </si>
  <si>
    <t>936171311</t>
  </si>
  <si>
    <t>Montáž pojistných úhelníků L 160x100x14 v koleji S 49 na mostě</t>
  </si>
  <si>
    <t>-677857153</t>
  </si>
  <si>
    <t>Oprava úhelníků na železničních mostech v přímé trati nebo oblouku montáž úhelníků pojistných v koleji tvaru S 49 - L 160x100x14</t>
  </si>
  <si>
    <t xml:space="preserve">Poznámka k položce:_x000D_
na mostnice, pozednice a pražce ve výbězích, včetně příp. lokálního navrtání pro vrtule a dodání chybějícího spojovacího materiálu ve spojích úhelníků._x000D_
</t>
  </si>
  <si>
    <t>478</t>
  </si>
  <si>
    <t>936171312</t>
  </si>
  <si>
    <t>Montáž pojistných úhelníků L 200x200x14 v koleji R 65 na mostě</t>
  </si>
  <si>
    <t>-212450721</t>
  </si>
  <si>
    <t>Oprava úhelníků na železničních mostech v přímé trati nebo oblouku montáž úhelníků pojistných v koleji tvaru R 65 - L 200x200x14</t>
  </si>
  <si>
    <t>479</t>
  </si>
  <si>
    <t>936171321</t>
  </si>
  <si>
    <t>Montáž zajišťovacích úhelníků L 90x90x10 pro centrické uložení mostnic</t>
  </si>
  <si>
    <t>-974441586</t>
  </si>
  <si>
    <t>Oprava úhelníků na železničních mostech v přímé trati nebo oblouku montáž úhelníků zajišťovacích L 90x90x10 pro centrické uložení mostnic</t>
  </si>
  <si>
    <t>480</t>
  </si>
  <si>
    <t>936942211</t>
  </si>
  <si>
    <t>Zhotovení tabulky s letopočtem opravy mostu vložením šablony do bednění</t>
  </si>
  <si>
    <t>1362228094</t>
  </si>
  <si>
    <t>Zhotovení tabulky s letopočtem opravy nebo větší údržby vložením šablony do bednění</t>
  </si>
  <si>
    <t xml:space="preserve">Poznámka k položce:_x000D_
Včetně zhotovení 1x základního PKO nátěru výztuže u vlysu s letopočtem s ručním očištěním kartáčem - v případě římsy či čela. V případě odláždění svahu letopočet provést bločkem do dlažby._x000D_
</t>
  </si>
  <si>
    <t>481</t>
  </si>
  <si>
    <t>936945111</t>
  </si>
  <si>
    <t>Osazení smaltovaných plechových tabulek s čísly tunelových pasů</t>
  </si>
  <si>
    <t>-209145299</t>
  </si>
  <si>
    <t>Osazení tabulky plechové smaltované s čísly tunelových pasů</t>
  </si>
  <si>
    <t xml:space="preserve">Poznámka k souboru cen:_x000D_
1. V ceně nejsou započteny náklady na dodání tabulky, tyto náklady se oceňují ve specifikaci. </t>
  </si>
  <si>
    <t xml:space="preserve">Poznámka k položce:_x000D_
příp. osazení pozinkovaného držáku (pol. s kódem 404452-R01) pro uchycení bezpečnostní tabulky </t>
  </si>
  <si>
    <t>482</t>
  </si>
  <si>
    <t>936991111</t>
  </si>
  <si>
    <t>Odvodňovač kamenného zdiva mostu z PE potrubí DN 160 s vyvrtáním otvoru a utěsněním</t>
  </si>
  <si>
    <t>-1067384005</t>
  </si>
  <si>
    <t>Odvodňovače kamenného zdiva mostů z PE trubek DN 160 včetně utěsnění</t>
  </si>
  <si>
    <t xml:space="preserve">Poznámka k souboru cen:_x000D_
1. V cenách jsou započteny i náklady na: a) na vyvrtání otvoru pro prostup kamennou zdí, b) osazení a dodání PE trubek včetně nařezání na potřebnou délku, c) utěsnění prostupu. </t>
  </si>
  <si>
    <t>483</t>
  </si>
  <si>
    <t>938111111</t>
  </si>
  <si>
    <t>Čištění zdiva opěr, pilířů, křídel od mechu a jiné vegetace</t>
  </si>
  <si>
    <t>1412545861</t>
  </si>
  <si>
    <t>Čištění zdiva opěr, pilířů, křídel  od mechu a jiné vegetace</t>
  </si>
  <si>
    <t xml:space="preserve">Poznámka k souboru cen:_x000D_
1. Cena je určena pro čištění jakéhokoliv zdiva. 2. Počet měrných jednotek se měří v m2 čištěné plochy zdiva. </t>
  </si>
  <si>
    <t>484</t>
  </si>
  <si>
    <t>938121111</t>
  </si>
  <si>
    <t>Odstranění náletových křovin, dřevin a travnatého porostu ve výškách v okolí říms a křídel</t>
  </si>
  <si>
    <t>792279262</t>
  </si>
  <si>
    <t>Odstraňování náletových křovin, dřevin a travnatého porostu ve výškách v okolí mostních říms a křídel</t>
  </si>
  <si>
    <t>485</t>
  </si>
  <si>
    <t>938122111</t>
  </si>
  <si>
    <t>Ošetření řezných ploch dřevin na mostech D do 10 cm herbicidy</t>
  </si>
  <si>
    <t>422504872</t>
  </si>
  <si>
    <t>Ošetření řezných ploch porostů na mostech herbicidy průměru do 10 cm</t>
  </si>
  <si>
    <t>486</t>
  </si>
  <si>
    <t>938122112</t>
  </si>
  <si>
    <t>Ošetření řezných ploch dřevin na mostech D přes 10 cm herbicidy</t>
  </si>
  <si>
    <t>1032735910</t>
  </si>
  <si>
    <t>Ošetření řezných ploch porostů na mostech herbicidy průměru přes 10 cm</t>
  </si>
  <si>
    <t>487</t>
  </si>
  <si>
    <t>938122211</t>
  </si>
  <si>
    <t>Hubení porostů na mostech herbicidy postřikovačem</t>
  </si>
  <si>
    <t>360810753</t>
  </si>
  <si>
    <t>488</t>
  </si>
  <si>
    <t>938131111</t>
  </si>
  <si>
    <t>Odstranění přebytečné zeminy (nánosů) u říms průčelního zdiva a křídel ručně</t>
  </si>
  <si>
    <t>-2052918248</t>
  </si>
  <si>
    <t>489</t>
  </si>
  <si>
    <t>938902113</t>
  </si>
  <si>
    <t>Čištění příkopů komunikací příkopovým rypadlem objem nánosu do 0,5 m3/m</t>
  </si>
  <si>
    <t>728967506</t>
  </si>
  <si>
    <t>Profilace a čištění příkopů komunikací příkopovým rypadlem s odstraněním travnatého porostu nebo nánosu, s úpravou dna a svahů do předepsaného profilu a s naložením na dopravní prostředek nebo s přemístěním na hromady na vzdálenost do 20 m nezpevněných nebo zpevněných objemu nánosu přes 0,30 do 0,50 m3/m</t>
  </si>
  <si>
    <t xml:space="preserve">Poznámka k souboru cen:_x000D_
1. Ceny nelze použít pro čištění příkopů zakrytých; toto čištění se oceňuje individuálně. 2. Pro volbu ceny se objem nánosu na 1 m délky příkopu určí jako podíl celkového množství nánosu všech příkopů objektu a jejich celkové délky. 3. V cenách nejsou započteny náklady na vodorovnou dopravu odstraněného materiálu, která se oceňuje cenami souboru cen 997 22-15 Vodorovná doprava suti. </t>
  </si>
  <si>
    <t>Poznámka k položce:_x000D_
popř. s rozhrnutím na okolní terén</t>
  </si>
  <si>
    <t>490</t>
  </si>
  <si>
    <t>938902201</t>
  </si>
  <si>
    <t>Čištění příkopů ručně š dna do 400 mm objem nánosu do 0,15 m3/m</t>
  </si>
  <si>
    <t>-781089801</t>
  </si>
  <si>
    <t>Čištění příkopů komunikací s odstraněním travnatého porostu nebo nánosu s naložením na dopravní prostředek nebo s přemístěním na hromady na vzdálenost do 20 m ručně při šířce dna do 400 mm a objemu nánosu do 0,15 m3/m</t>
  </si>
  <si>
    <t>491</t>
  </si>
  <si>
    <t>938902202</t>
  </si>
  <si>
    <t>Čištění příkopů ručně š dna do 400 mm objem nánosu do 0,30 m3/m</t>
  </si>
  <si>
    <t>856830379</t>
  </si>
  <si>
    <t>Čištění příkopů komunikací s odstraněním travnatého porostu nebo nánosu s naložením na dopravní prostředek nebo s přemístěním na hromady na vzdálenost do 20 m ručně při šířce dna do 400 mm a objemu nánosu přes 0,15 do 0,30 m3/m</t>
  </si>
  <si>
    <t>492</t>
  </si>
  <si>
    <t>938902203</t>
  </si>
  <si>
    <t>Čištění příkopů ručně š dna do 400 mm objem nánosu do 0,50 m3/m</t>
  </si>
  <si>
    <t>-1096347024</t>
  </si>
  <si>
    <t>Čištění příkopů komunikací s odstraněním travnatého porostu nebo nánosu s naložením na dopravní prostředek nebo s přemístěním na hromady na vzdálenost do 20 m ručně při šířce dna do 400 mm a objemu nánosu přes 0,30 do 0,50 m3/m</t>
  </si>
  <si>
    <t>493</t>
  </si>
  <si>
    <t>938902204</t>
  </si>
  <si>
    <t>Čištění příkopů ručně š dna přes 400 mm objem nánosu do 0,15 m3/m</t>
  </si>
  <si>
    <t>-1971440373</t>
  </si>
  <si>
    <t>Čištění příkopů komunikací s odstraněním travnatého porostu nebo nánosu s naložením na dopravní prostředek nebo s přemístěním na hromady na vzdálenost do 20 m ručně při šířce dna přes 400 mm a objemu nánosu do 0,15 m3/m</t>
  </si>
  <si>
    <t>494</t>
  </si>
  <si>
    <t>938902205</t>
  </si>
  <si>
    <t>Čištění příkopů ručně š dna přes 400 mm objem nánosu do 0,30 m3/m</t>
  </si>
  <si>
    <t>1999411797</t>
  </si>
  <si>
    <t>Čištění příkopů komunikací s odstraněním travnatého porostu nebo nánosu s naložením na dopravní prostředek nebo s přemístěním na hromady na vzdálenost do 20 m ručně při šířce dna přes 400 mm a objemu nánosu přes 0,15 do 0,30 m3/m</t>
  </si>
  <si>
    <t>495</t>
  </si>
  <si>
    <t>938902206</t>
  </si>
  <si>
    <t>Čištění příkopů ručně š dna přes 400 mm objem nánosu do 0,50 m3/m</t>
  </si>
  <si>
    <t>2025662189</t>
  </si>
  <si>
    <t>Čištění příkopů komunikací s odstraněním travnatého porostu nebo nánosu s naložením na dopravní prostředek nebo s přemístěním na hromady na vzdálenost do 20 m ručně při šířce dna přes 400 mm a objemu nánosu přes 0,30 do 0,50 m3/m</t>
  </si>
  <si>
    <t>496</t>
  </si>
  <si>
    <t>938905211</t>
  </si>
  <si>
    <t>Údržba OK mostů - úprava ukončení 1 páru pojistných úhelníků 160 x 100 x 14 mm</t>
  </si>
  <si>
    <t>soubor</t>
  </si>
  <si>
    <t>1412194167</t>
  </si>
  <si>
    <t>Údržba ocelových konstrukcí úprava ukončení (výběhů) jednoho páru pojistných úhelníků, velikosti 160 x 100 x 14 mm</t>
  </si>
  <si>
    <t xml:space="preserve">Poznámka k souboru cen:_x000D_
1. V cenách 938 90-51 výměna nýtu jsou započteny i náklady na dodávku nýtu nebo trhacího šroubu. 2. V cenách 938 90-52 úpravy ukončení pojistných úhelníků jsou započteny i náklady na povolení a demontáž úhelníků, natvarování, seříznutí, vyvrtání nových a zavaření původních otvorů, nátěr a montáž nového provedení úhelníku. </t>
  </si>
  <si>
    <t>Poznámka k položce:_x000D_
úprava výběhů PÚ při prodloužení 1 pasu PÚ, dle předpisu S3, kap. XII</t>
  </si>
  <si>
    <t>497</t>
  </si>
  <si>
    <t>938905311</t>
  </si>
  <si>
    <t>Údržba OK mostů - očistění, nátěr, namazání ložisek</t>
  </si>
  <si>
    <t>967910942</t>
  </si>
  <si>
    <t>Údržba ocelových konstrukcí údržba ložisek očistění, nátěr, namazání</t>
  </si>
  <si>
    <t>Poznámka k položce:_x000D_
včetně dodání potřebného materiálu</t>
  </si>
  <si>
    <t>498</t>
  </si>
  <si>
    <t>938905312</t>
  </si>
  <si>
    <t>Údržba OK mostů - vysekání obetonávky ložisek a zalití ložiskových desek</t>
  </si>
  <si>
    <t>-1947147360</t>
  </si>
  <si>
    <t>Údržba ocelových konstrukcí údržba ložisek vysekání obetonávky a zalití ložiskových desek</t>
  </si>
  <si>
    <t>Poznámka k položce:_x000D_
zalití ložiska včetně vyspádování mimo úložný práh</t>
  </si>
  <si>
    <t>499</t>
  </si>
  <si>
    <t>938905R01</t>
  </si>
  <si>
    <t xml:space="preserve">Údržba OK mostů  - jednotlivá výměna nýtu za šroub </t>
  </si>
  <si>
    <t>-1832035942</t>
  </si>
  <si>
    <t>Údržba ocelových konstrukcí - výměna nýtů jednotlivě</t>
  </si>
  <si>
    <t>Poznámka k položce:_x000D_
Výměna poškozených či chybějících nýtů (popř. šroubu) na konstrukci včetně dodání spojovacího materiálu - použít VP šrouby, popř. TCB (tension control bolts, šroub s kontrolovaným napětím). Bez dodání materiálu.</t>
  </si>
  <si>
    <t>500</t>
  </si>
  <si>
    <t>938906251</t>
  </si>
  <si>
    <t>Očištění a omytí bezpečnostních nátěrů</t>
  </si>
  <si>
    <t>159549044</t>
  </si>
  <si>
    <t>Vyčištění tunelu, ruční očištění líce obezdívky tunelu, osekání ledu v tunelu  údržba bezpečnostních nátěrů očištění a omytí</t>
  </si>
  <si>
    <t xml:space="preserve">Poznámka k souboru cen:_x000D_
1. V cenách jsou započteny i náklady na naložení odstraňovaného materiálu na dopravní prostředek nebo odhození do 3 m. 2. V cenách nejsou započteny náklady na vodorovné přemístění odstraňovaných materiálů; tyto práce se oceňují cenami 163 23-1 . Vodorovné přemístění rubaniny bez naložení avšak se složením. 3. Množství jednotek se u variant -6111 a -6112 určuje v m3 odstraňovaného materiálu. 4. U variant -6311 a -6312 množství jednotek se určuje v hodinách práce podle záznamu ve stavebním deníku. </t>
  </si>
  <si>
    <t>501</t>
  </si>
  <si>
    <t>938906252.R</t>
  </si>
  <si>
    <t>Údržba bezpečnostních nátěrů - obnova stávajícího nátěru bez rozměření</t>
  </si>
  <si>
    <t>-158864587</t>
  </si>
  <si>
    <t>Poznámka k položce:_x000D_
příprava povrchu (očištění a omytí) oceněna samostatně pol. 938906251</t>
  </si>
  <si>
    <t>502</t>
  </si>
  <si>
    <t>938906253.R</t>
  </si>
  <si>
    <t>Údržba bezpečnostních nátěrů - obnova stávajícího nátěru s rozměřením</t>
  </si>
  <si>
    <t>-1529512118</t>
  </si>
  <si>
    <t>503</t>
  </si>
  <si>
    <t>941111121</t>
  </si>
  <si>
    <t>Montáž lešení řadového trubkového lehkého s podlahami zatížení do 200 kg/m2 š do 1,2 m v do 10 m</t>
  </si>
  <si>
    <t>2113594413</t>
  </si>
  <si>
    <t>Montáž lešení řadového trubkového lehkého pracovního s podlahami  s provozním zatížením tř. 3 do 200 kg/m2 šířky tř. W09 přes 0,9 do 1,2 m, výšky do 10 m</t>
  </si>
  <si>
    <t xml:space="preserve">Poznámka k souboru cen:_x000D_
1. V ceně jsou započteny i náklady na kotvení lešení. 2. Montáž lešení řadového trubkového lehkého výšky přes 25 m se oceňuje individuálně. 3. Šířkou se rozumí půdorysná vzdálenost, měřená od vnitřního líce sloupků zábradlí k protilehlému volnému okraji podlahy nebo mezi vnitřními líci. </t>
  </si>
  <si>
    <t>504</t>
  </si>
  <si>
    <t>941111221</t>
  </si>
  <si>
    <t>Příplatek k lešení řadovému trubkovému lehkému s podlahami š 1,2 m v 10 m za první a ZKD den použití</t>
  </si>
  <si>
    <t>-79218268</t>
  </si>
  <si>
    <t>Montáž lešení řadového trubkového lehkého pracovního s podlahami  s provozním zatížením tř. 3 do 200 kg/m2 Příplatek za první a každý další den použití lešení k ceně -1121</t>
  </si>
  <si>
    <t>505</t>
  </si>
  <si>
    <t>941111821</t>
  </si>
  <si>
    <t>Demontáž lešení řadového trubkového lehkého s podlahami zatížení do 200 kg/m2 š do 1,2 m v do 10 m</t>
  </si>
  <si>
    <t>1060260136</t>
  </si>
  <si>
    <t>Demontáž lešení řadového trubkového lehkého pracovního s podlahami  s provozním zatížením tř. 3 do 200 kg/m2 šířky tř. W09 přes 0,9 do 1,2 m, výšky do 10 m</t>
  </si>
  <si>
    <t xml:space="preserve">Poznámka k souboru cen:_x000D_
1. Demontáž lešení řadového trubkového lehkého výšky přes 25 m se oceňuje individuálně. </t>
  </si>
  <si>
    <t>506</t>
  </si>
  <si>
    <t>943211111</t>
  </si>
  <si>
    <t>Montáž lešení prostorového rámového lehkého s podlahami zatížení do 200 kg/m2 v do 10 m</t>
  </si>
  <si>
    <t>-2108693403</t>
  </si>
  <si>
    <t>Montáž lešení prostorového rámového lehkého pracovního s podlahami  s provozním zatížením tř. 3 do 200 kg/m2, výšky do 10 m</t>
  </si>
  <si>
    <t xml:space="preserve">Poznámka k souboru cen:_x000D_
1. Montáž lešení prostorového rámového lehkého výšky přes 25 m se oceňuje individuálně. </t>
  </si>
  <si>
    <t>507</t>
  </si>
  <si>
    <t>943211211</t>
  </si>
  <si>
    <t>Příplatek k lešení prostorovému rámovému lehkému s podlahami v do 10 m za první a ZKD den použití</t>
  </si>
  <si>
    <t>-1398223862</t>
  </si>
  <si>
    <t>Montáž lešení prostorového rámového lehkého pracovního s podlahami  Příplatek za první a každý další den použití lešení k ceně -1111</t>
  </si>
  <si>
    <t>508</t>
  </si>
  <si>
    <t>943211811</t>
  </si>
  <si>
    <t>Demontáž lešení prostorového rámového lehkého s podlahami zatížení do 200 kg/m2 v do 10 m</t>
  </si>
  <si>
    <t>-711743745</t>
  </si>
  <si>
    <t>Demontáž lešení prostorového rámového lehkého pracovního s podlahami  s provozním zatížením tř. 3 do 200 kg/m2, výšky do 10 m</t>
  </si>
  <si>
    <t xml:space="preserve">Poznámka k souboru cen:_x000D_
1. Demontáž lešení prostorového rámového lehkého výšky přes 25 m se oceňuje individuálně. </t>
  </si>
  <si>
    <t>509</t>
  </si>
  <si>
    <t>944611111</t>
  </si>
  <si>
    <t>Montáž ochranné plachty z textilie z umělých vláken</t>
  </si>
  <si>
    <t>-1557973190</t>
  </si>
  <si>
    <t>Montáž ochranné plachty  zavěšené na konstrukci lešení z textilie z umělých vláken</t>
  </si>
  <si>
    <t xml:space="preserve">Poznámka k souboru cen:_x000D_
1. V cenách nejsou započteny náklady na lešení potřebné pro zavěšení plachty; toto lešení se oceňuje příslušnými cenami lešení. </t>
  </si>
  <si>
    <t>Poznámka k položce:_x000D_
pro snížení prašnosti v obci</t>
  </si>
  <si>
    <t>510</t>
  </si>
  <si>
    <t>944611211</t>
  </si>
  <si>
    <t>Příplatek k ochranné plachtě za první a ZKD den použití</t>
  </si>
  <si>
    <t>336240074</t>
  </si>
  <si>
    <t>Montáž ochranné plachty  Příplatek za první a každý další den použití plachty k ceně -1111</t>
  </si>
  <si>
    <t>Poznámka k položce:_x000D_
nájem za den plachty ochranné z plastové textilie</t>
  </si>
  <si>
    <t>511</t>
  </si>
  <si>
    <t>944611811</t>
  </si>
  <si>
    <t>Demontáž ochranné plachty z textilie z umělých vláken</t>
  </si>
  <si>
    <t>1397867070</t>
  </si>
  <si>
    <t>Demontáž ochranné plachty  zavěšené na konstrukci lešení z textilie z umělých vláken</t>
  </si>
  <si>
    <t>512</t>
  </si>
  <si>
    <t>945421110</t>
  </si>
  <si>
    <t>Hydraulická zvedací plošina na automobilovém podvozku výška zdvihu do 18 m včetně obsluhy</t>
  </si>
  <si>
    <t>1333625963</t>
  </si>
  <si>
    <t>Hydraulická zvedací plošina včetně obsluhy  instalovaná na automobilovém podvozku, výšky zdvihu do 18 m</t>
  </si>
  <si>
    <t xml:space="preserve">Poznámka k souboru cen:_x000D_
1. Množství měrných jednotek se určuje v hodinách skutečného použití plošiny, přičemž každá započatá hodina se zaokrouhlí: a) na půlhodinu, trvá-li práce méně než 30 minut, b) na celou hodinu, trvá-li práce 30 minut a více. </t>
  </si>
  <si>
    <t>Poznámka k položce:_x000D_
odhad 5 použití po 2 dnech</t>
  </si>
  <si>
    <t>513</t>
  </si>
  <si>
    <t>946111113</t>
  </si>
  <si>
    <t>Montáž pojízdných věží trubkových/dílcových š do 0,9 m dl do 3,2 m v do 3,5 m</t>
  </si>
  <si>
    <t>279510928</t>
  </si>
  <si>
    <t>Montáž pojízdných věží trubkových nebo dílcových  s maximálním zatížením podlahy do 200 kg/m2 šířky od 0,6 do 0,9 m, délky do 3,2 m, výšky přes 2,5 m do 3,5 m</t>
  </si>
  <si>
    <t xml:space="preserve">Poznámka k souboru cen:_x000D_
1. Montáž lešení vyšších, než je uvedeno v souboru cen, se oceňuje individuálně, stejně tak jako konstrukce s vyšším požadovaným zatížením. 2. Pojízdná lešení do tunelů a pojízdná lešení s bočním vysunutím se oceňují individuálně. </t>
  </si>
  <si>
    <t>514</t>
  </si>
  <si>
    <t>946111114</t>
  </si>
  <si>
    <t>Montáž pojízdných věží trubkových/dílcových š do 0,9 m dl do 3,2 m v do 4,5 m</t>
  </si>
  <si>
    <t>1002909224</t>
  </si>
  <si>
    <t>Montáž pojízdných věží trubkových nebo dílcových  s maximálním zatížením podlahy do 200 kg/m2 šířky od 0,6 do 0,9 m, délky do 3,2 m, výšky přes 3,5 m do 4,5 m</t>
  </si>
  <si>
    <t>515</t>
  </si>
  <si>
    <t>946111213</t>
  </si>
  <si>
    <t>Příplatek k pojízdným věžím š do 0,9 m dl do 3,2 m v do 3,5 m za první a ZKD den použití</t>
  </si>
  <si>
    <t>-1624265219</t>
  </si>
  <si>
    <t>Montáž pojízdných věží trubkových nebo dílcových  s maximálním zatížením podlahy do 200 kg/m2 Příplatek za první a každý další den použití pojízdného lešení k ceně -1113</t>
  </si>
  <si>
    <t xml:space="preserve">Poznámka k položce:_x000D_
předpoklad 5 dní_x000D_
_x000D_
</t>
  </si>
  <si>
    <t>516</t>
  </si>
  <si>
    <t>946111214</t>
  </si>
  <si>
    <t>Příplatek k pojízdným věžím š do 0,9 m dl do 3,2 m v do 4,5 m za první a ZKD den použití</t>
  </si>
  <si>
    <t>698670409</t>
  </si>
  <si>
    <t>Montáž pojízdných věží trubkových nebo dílcových  s maximálním zatížením podlahy do 200 kg/m2 Příplatek za první a každý další den použití pojízdného lešení k ceně -1114</t>
  </si>
  <si>
    <t>Poznámka k položce:_x000D_
předpoklad 5 dní</t>
  </si>
  <si>
    <t>517</t>
  </si>
  <si>
    <t>946112114</t>
  </si>
  <si>
    <t>Montáž pojízdných věží trubkových/dílcových š do 1,6 m dl do 3,2 m v do 4,5 m</t>
  </si>
  <si>
    <t>-1260011286</t>
  </si>
  <si>
    <t>Montáž pojízdných věží trubkových nebo dílcových  s maximálním zatížením podlahy do 200 kg/m2 šířky přes 0,9 do 1,6 m, délky do 3,2 m, výšky přes 3,5 m do 4,5 m</t>
  </si>
  <si>
    <t>518</t>
  </si>
  <si>
    <t>946112214</t>
  </si>
  <si>
    <t>Příplatek k pojízdným věžím š do 1,6 m dl do 3,2 m v do 4,5 m za první a ZKD den použití</t>
  </si>
  <si>
    <t>785289184</t>
  </si>
  <si>
    <t>Montáž pojízdných věží trubkových nebo dílcových  s maximálním zatížením podlahy do 200 kg/m2 Příplatek za první a každý další den použití pojízdného lešení k ceně -2114</t>
  </si>
  <si>
    <t>519</t>
  </si>
  <si>
    <t>946112813</t>
  </si>
  <si>
    <t>Demontáž pojízdných věží trubkových/dílcových š do 1,6 m dl do 3,2 m v do 3,5 m</t>
  </si>
  <si>
    <t>-1853747116</t>
  </si>
  <si>
    <t>Demontáž pojízdných věží trubkových nebo dílcových  s maximálním zatížením podlahy do 200 kg/m2 šířky přes 0,9 do 1,6 m, délky do 3,2 m, výšky přes 2,5 m do 3,5 m</t>
  </si>
  <si>
    <t xml:space="preserve">Poznámka k souboru cen:_x000D_
1. Demontáž lešení vyšších, než je uvedeno v souboru cen, se oceňuje individuálně, stejně tak jako konstrukce s vyšším požadovaným zatížením. </t>
  </si>
  <si>
    <t>520</t>
  </si>
  <si>
    <t>946112814</t>
  </si>
  <si>
    <t>Demontáž pojízdných věží trubkových/dílcových š do 1,6 m dl do 3,2 m v do 4,5 m</t>
  </si>
  <si>
    <t>510500731</t>
  </si>
  <si>
    <t>Demontáž pojízdných věží trubkových nebo dílcových  s maximálním zatížením podlahy do 200 kg/m2 šířky přes 0,9 do 1,6 m, délky do 3,2 m, výšky přes 3,5 m do 4,5 m</t>
  </si>
  <si>
    <t>521</t>
  </si>
  <si>
    <t>946211131</t>
  </si>
  <si>
    <t>Montáž lešení zavěšeného trubkového na potrubních mostech zatížení tř. 3 do 200 kg/m2 v do 10 m</t>
  </si>
  <si>
    <t>-1138260694</t>
  </si>
  <si>
    <t>Montáž zavěšeného trubkového lešení na potrubních mostech nebo na mostní konstrukci  s podlahami s provozním zatížením tř. 3 přes 150 do 200 kg/m2, umístěného ve výšce do 10 m</t>
  </si>
  <si>
    <t xml:space="preserve">Poznámka k souboru cen:_x000D_
1. Ceny lze použít pro zavěšení na mostní konstrukci betonovou i ocelovou. 2. V ceně příplatku jsou započteny i náklady na závěsný systém. 3. Množství měrných jednotek se určuje v m2 zavěšené podlahy. 4. Montáž zavěšených trubkových lešení vyšších než 30 m se oceňuje individuálně, stejně tak jako konstrukce s vyšším zatížením než 200 kg/m2. </t>
  </si>
  <si>
    <t>522</t>
  </si>
  <si>
    <t>946211231</t>
  </si>
  <si>
    <t>Příplatek k lešení zavěšenému trubkovému na mostech 200 kg/m2 v 10 m za první a ZKD den použití</t>
  </si>
  <si>
    <t>989668462</t>
  </si>
  <si>
    <t>Montáž zavěšeného trubkového lešení na potrubních mostech nebo na mostní konstrukci  Příplatek za první a každý další den použití lešení k ceně -1131</t>
  </si>
  <si>
    <t>523</t>
  </si>
  <si>
    <t>946211831</t>
  </si>
  <si>
    <t>Demontáž lešení zavěšeného trubkového na potrubních mostech zatížení tř. 3 do 200 kg/m2 v do 10 m</t>
  </si>
  <si>
    <t>960331320</t>
  </si>
  <si>
    <t>Demontáž zavěšeného trubkového lešení na potrubních mostech nebo na mostní konstrukci  s podlahami s provozním zatížením tř. 3 přes 150 do 200 kg/m2, umístěného ve výšce do 10 m</t>
  </si>
  <si>
    <t xml:space="preserve">Poznámka k souboru cen:_x000D_
1. Ceny lze použít pro zavěšení na mostní konstrukci betonovou i ocelovou. 2. Demontáž zavěšených trubkových lešení vyšších než 30 m se oceňuje individuálně, stejně tak jako konstrukce s vyšším zatížením než 200 kg/m2. </t>
  </si>
  <si>
    <t>524</t>
  </si>
  <si>
    <t>948411121</t>
  </si>
  <si>
    <t>Zřízení podpěry dočasné kovové Pižmo výšky do 12 m</t>
  </si>
  <si>
    <t>1573537214</t>
  </si>
  <si>
    <t>Podpěrné skruže a podpěry dočasné kovové  zřízení podpěr výšky do 12 m Pižmo</t>
  </si>
  <si>
    <t xml:space="preserve">Poznámka k souboru cen:_x000D_
1. V cenách podpěných skruží jsou započteny náklady na sestavení a zavětrování věží, osazení a vyrovnání stavěcích hlav a dolních základových rámů. 2. V cenách podpěr jsou započteny náklady na rozměření, sestavení modulů s uložením na základech, kontrolu stability, zavětrování konstrukce, osazení dočasných pomocných pracovních lávek a doprava podpěr do vzdálenosti 100 m v rámci staveniště. 3. Ceny nájemného skruží z věží a podpěr Pižmo jsou pouze informativní, je nutné je posoudit s ohledem na konkrétní podmínky stavby. 4. Měsíční nájemné podpěr ŽP 16 a P35, které je uvedené s nulovou hodnotou, se stanoví induviduálně podle konkrétních podmínek stavby, obvykle v hodnotě 6 % z ceny pořízení. 5. Drobný spotřební materiál (např. hřebíky, svorníky, matice) je započten v režijních nákladech. 6. V cenách nejsou započteny náklady na: a) odskružovací zařízení, tyto se oceňují souborem cen 429 94-1 . Odskružení bednění na podpěrné konstrukci, b) zřízení pracovních podlah a bednění spodní desky nebo trámu nosné konstrukce, tyto se oceňují souborem cen 421 95- . . Dřevěné deskové mostní nosné konstrukce, c) betonový základ nebo základ ze silničních panelů pod skruží nebo roznášecími nosníky dílců. d) mimostaveništní dopravu skruží a podpěr a jejich nakládku a vykládku; tyto náklady se oceňují individuálně. </t>
  </si>
  <si>
    <t>Poznámka k položce:_x000D_
včetně zvedacího prostředku</t>
  </si>
  <si>
    <t>525</t>
  </si>
  <si>
    <t>60554243</t>
  </si>
  <si>
    <t>řezivo listnaté dub fošna neomítaná tl 50mm dl 4m</t>
  </si>
  <si>
    <t>1386515609</t>
  </si>
  <si>
    <t>Poznámka k položce:_x000D_
např. pro doklínování konstrukce PIŽMO, pro montáž a rektifikaci konstrukce PIŽMO</t>
  </si>
  <si>
    <t>526</t>
  </si>
  <si>
    <t>605111600</t>
  </si>
  <si>
    <t>řezivo jehličnaté hranol délka 3 - 3,5 m jakost I.</t>
  </si>
  <si>
    <t>CS ÚRS 2017 01</t>
  </si>
  <si>
    <t>1728322239</t>
  </si>
  <si>
    <t>řezivo jehličnaté hranol dl 3 - 3,5 m jakost I.</t>
  </si>
  <si>
    <t>Poznámka k položce:_x000D_
např. pro montáž a rektifikaci konstrukce PIŽMO</t>
  </si>
  <si>
    <t>527</t>
  </si>
  <si>
    <t>60511120</t>
  </si>
  <si>
    <t>řezivo stavební prkna prismovaná středová tl 25(32)mm dl 2-5m</t>
  </si>
  <si>
    <t>-1090355355</t>
  </si>
  <si>
    <t>prkna stavební prismovaná středová řezivo stavební tl 25(32)mm dl 2-5m</t>
  </si>
  <si>
    <t>528</t>
  </si>
  <si>
    <t>948411221</t>
  </si>
  <si>
    <t>Odstranění podpěry dočasné kovové Pižmo výšky do 12 m</t>
  </si>
  <si>
    <t>-769232656</t>
  </si>
  <si>
    <t>Podpěrné skruže a podpěry dočasné kovové  odstranění podpěr výšky do 12 m Pižmo</t>
  </si>
  <si>
    <t>529</t>
  </si>
  <si>
    <t>949101111</t>
  </si>
  <si>
    <t>Lešení pomocné pro objekty pozemních staveb s lešeňovou podlahou v do 1,9 m zatížení do 150 kg/m2</t>
  </si>
  <si>
    <t>-198813184</t>
  </si>
  <si>
    <t>Lešení pomocné pracovní pro objekty pozemních staveb  pro zatížení do 150 kg/m2, o výšce lešeňové podlahy do 1,9 m</t>
  </si>
  <si>
    <t xml:space="preserve">Poznámka k souboru cen:_x000D_
1. V ceně jsou započteny i náklady na montáž, opotřebení a demontáž lešení. 2. V ceně nejsou započteny náklady na manipulaci s lešením; tyto jsou již zahrnuty v cenách příslušných stavebních prací. 3. Množství měrných jednotek se určuje m2 podlahové plochy, na které se práce provádí. </t>
  </si>
  <si>
    <t>530</t>
  </si>
  <si>
    <t>949101112</t>
  </si>
  <si>
    <t>Lešení pomocné pro objekty pozemních staveb s lešeňovou podlahou v do 3,5 m zatížení do 150 kg/m2</t>
  </si>
  <si>
    <t>656735336</t>
  </si>
  <si>
    <t>Lešení pomocné pracovní pro objekty pozemních staveb  pro zatížení do 150 kg/m2, o výšce lešeňové podlahy přes 1,9 do 3,5 m</t>
  </si>
  <si>
    <t>531</t>
  </si>
  <si>
    <t>949101R01</t>
  </si>
  <si>
    <t>Lešení pomocné pro objekty pozemních staveb s lešeňovou podlahou v do 1,9 m zatížení do 200 kg/m2</t>
  </si>
  <si>
    <t>-456687764</t>
  </si>
  <si>
    <t>Poznámka k položce:_x000D_
pomocná podlaha lešení v ocelové konstrukci mostu, včetně montáže, demontáže, opotřebení a pronájmu na 30 dní</t>
  </si>
  <si>
    <t>532</t>
  </si>
  <si>
    <t>952902121</t>
  </si>
  <si>
    <t>Čištění budov zametení drsných podlah</t>
  </si>
  <si>
    <t>-473070129</t>
  </si>
  <si>
    <t>Čištění budov při provádění oprav a udržovacích prací  podlah drsných nebo chodníků zametením</t>
  </si>
  <si>
    <t xml:space="preserve">Poznámka k souboru cen:_x000D_
1. Ceny jsou určeny pro oceňování konečného čištění po ukončení oprav a udržovacích prací před předáním do užívání. Do výměry ploch se započítávají i plochy místností, schodišť a chodeb, kterými se přepravuje materiál pro stavební práce. 2. Čištění vnějších ploch tlakovou vodou a tryskáním:pískem se oceňuje cenami souboru cen 629 99 -51 tohoto katalogu. 3. Množství jednotek čištěných ploch: a) se určuje v m2 ploch místností a chodeb nebo jejich částí, kterými se dopravuje materiál nebo jsou používány pro stavební práce b) schodiště se určuje v m2 rozvinuté plochy schodišťových stupňů, c) podest se určuje v m2 půdorysné plochy, d) oken, dveří a vrat v m2 plochy, e) konstrukcí a prvků se určuje v m2 pohledové plochy. 4. Povrch hladký je rovný, nezdrsněný, nezvrásněný (např. linoleum, teraco, hladké dlažby, parkety apod. ). Povrch drsný je nerovný, zdrsněný, zvrásněný (např. betonový potěr, mozaiková dlažba, palubky apod.). 5. V cenách očištění schodišť jsou započteny náklady na očištění schodišťových stupňů a schodišťového zábradlí. Plocha podest se započítává do plochy podlah. 6. V cenách čištění oken a balkonových dveří jsou započteny náklady na očištění rámu, parapetu, prahu a kování a očištění a vyleštění skleněné výplně. 7. V cenách čištění dveří a vrat jsou započteny náklady na očištění rámu, výplně, prahu a kování. 8. Čištění říms (odstraňování smetí, prachu, náletů apod.) se oceňuje individuálně. 9. Odvoz odpadu se ocení položkami odvozu suti ceníku 801-3, hmotnost se stanoví individuálně. </t>
  </si>
  <si>
    <t>Poznámka k položce:_x000D_
např. úklid podchodu včetně schodiště a nástupiště</t>
  </si>
  <si>
    <t>533</t>
  </si>
  <si>
    <t>952904111</t>
  </si>
  <si>
    <t>Čištění mostních objektů - strojní odstranění nánosů z otvorů</t>
  </si>
  <si>
    <t>-1943544294</t>
  </si>
  <si>
    <t>Čištění mostních objektů odstranění nánosů z otvorů strojně</t>
  </si>
  <si>
    <t xml:space="preserve">Poznámka k souboru cen:_x000D_
1. Množství měrných jednotek se určuje: a) u otvorů, vtoků a výtoků v m3 jejich objemu, b) u odvodňovačů v m jejich délky. </t>
  </si>
  <si>
    <t>Poznámka k položce:_x000D_
V ceně je zahrnuto použití mechanizace vč. její dopravy a posádky.</t>
  </si>
  <si>
    <t>534</t>
  </si>
  <si>
    <t>952904121</t>
  </si>
  <si>
    <t>Čištění mostních objektů - ruční odstranění nánosů z otvorů v do 1,5 m</t>
  </si>
  <si>
    <t>1202014593</t>
  </si>
  <si>
    <t>Čištění mostních objektů odstranění nánosů z otvorů ručně, světlé výšky otvoru do 1,5 m</t>
  </si>
  <si>
    <t>535</t>
  </si>
  <si>
    <t>952904122</t>
  </si>
  <si>
    <t>Čištění mostních objektů - ruční odstranění nánosů z otvorů v přes 1,5 m</t>
  </si>
  <si>
    <t>-441032740</t>
  </si>
  <si>
    <t>Čištění mostních objektů odstranění nánosů z otvorů ručně, světlé výšky otvoru přes 1,5 m</t>
  </si>
  <si>
    <t>536</t>
  </si>
  <si>
    <t>952904131</t>
  </si>
  <si>
    <t>Čištění mostních objektů - propláchnutí odvodnění</t>
  </si>
  <si>
    <t>560313765</t>
  </si>
  <si>
    <t>Čištění mostních objektů propláchnutí odvodnění</t>
  </si>
  <si>
    <t>537</t>
  </si>
  <si>
    <t>952904141</t>
  </si>
  <si>
    <t>Čištění mostních objektů - pročištění odvodňovačů ve zdivu</t>
  </si>
  <si>
    <t>-319841711</t>
  </si>
  <si>
    <t>Čištění mostních objektů pročištění odvodňovačů ve zdivu</t>
  </si>
  <si>
    <t>538</t>
  </si>
  <si>
    <t>952904151</t>
  </si>
  <si>
    <t>Čištění mostních objektů - pročištění vtoků a výtoků strojně</t>
  </si>
  <si>
    <t>1184800626</t>
  </si>
  <si>
    <t>Čištění mostních objektů pročištění vtoků a výtoků strojně</t>
  </si>
  <si>
    <t xml:space="preserve">Poznámka k položce:_x000D_
V ceně je zahrnuto použití mechanizace vč. její dopravy a posádky._x000D_
</t>
  </si>
  <si>
    <t>539</t>
  </si>
  <si>
    <t>952904152</t>
  </si>
  <si>
    <t>Čištění mostních objektů - pročištění vtoků a výtoků ručně</t>
  </si>
  <si>
    <t>-698619734</t>
  </si>
  <si>
    <t>Čištění mostních objektů pročištění vtoků a výtoků ručně</t>
  </si>
  <si>
    <t>540</t>
  </si>
  <si>
    <t>953332114</t>
  </si>
  <si>
    <t>Vložky do svislých dilatačních spár z pryže tl 10 mm kladené volně</t>
  </si>
  <si>
    <t>1161660158</t>
  </si>
  <si>
    <t>Vložky svislé do dilatačních spár z pryže  kladené volně, včetně dodání a osazení, v jakémkoliv zdivu, tl. 10 mm</t>
  </si>
  <si>
    <t>Poznámka k položce:_x000D_
připevnit ze zpodu svlaku vhodnými vruty ((127,95+(2*0,2+2*0,3))/0,5*2 = cca 516ks)</t>
  </si>
  <si>
    <t>541</t>
  </si>
  <si>
    <t>953961113</t>
  </si>
  <si>
    <t>Kotvy chemickým tmelem M 12 hl 110 mm do betonu, ŽB nebo kamene s vyvrtáním otvoru</t>
  </si>
  <si>
    <t>416748935</t>
  </si>
  <si>
    <t>Kotvy chemické s vyvrtáním otvoru  do betonu, železobetonu nebo tvrdého kamene tmel, velikost M 12, hloubka 110 mm</t>
  </si>
  <si>
    <t xml:space="preserve">Poznámka k souboru cen:_x000D_
1. V cenách 953 96-11 a 953 96-12 jsou započteny i náklady na: a) rozměření, vrtání a spotřebu vrtáků. Pro velikost M 8 až M 30 jsou započteny náklady na vrtání příklepovými vrtáky, pro velikost M 33 až M 39 diamantovými korunkami, b) vyfoukání otvoru, přípravu kotev k uložení do otvorů, vyplnění kotevních otvorů tmelem nebo chemickou patronou včetně dodávky materiálu. 2. V cenách 953 96-51.. jsou započteny i náklady na dodání a zasunutí kotevního šroubu do otvoru vyplněného chemickým tmelem nebo patronou a dotažení matice. </t>
  </si>
  <si>
    <t>542</t>
  </si>
  <si>
    <t>953961214</t>
  </si>
  <si>
    <t>Kotvy chemickou patronou M 16 hl 125 mm do betonu, ŽB nebo kamene s vyvrtáním otvoru</t>
  </si>
  <si>
    <t>862375642</t>
  </si>
  <si>
    <t>Kotvy chemické s vyvrtáním otvoru  do betonu, železobetonu nebo tvrdého kamene chemická patrona, velikost M 16, hloubka 125 mm</t>
  </si>
  <si>
    <t>543</t>
  </si>
  <si>
    <t>953965122</t>
  </si>
  <si>
    <t>Kotevní šroub pro chemické kotvy M 12 dl 220 mm</t>
  </si>
  <si>
    <t>-2069860537</t>
  </si>
  <si>
    <t>Kotvy chemické s vyvrtáním otvoru  kotevní šrouby pro chemické kotvy, velikost M 12, délka 220 mm</t>
  </si>
  <si>
    <t>544</t>
  </si>
  <si>
    <t>953965124</t>
  </si>
  <si>
    <t>Kotevní šroub pro chemické kotvy M 12 dl 300 mm</t>
  </si>
  <si>
    <t>1554073254</t>
  </si>
  <si>
    <t>Kotvy chemické s vyvrtáním otvoru  kotevní šrouby pro chemické kotvy, velikost M 12, délka 300 mm</t>
  </si>
  <si>
    <t>Poznámka k položce:_x000D_
např. svislé vlepené kotvy pro slepení stávajících betonových patek zábradlí</t>
  </si>
  <si>
    <t>545</t>
  </si>
  <si>
    <t>953965131</t>
  </si>
  <si>
    <t>Kotevní šroub pro chemické kotvy M 16 dl 190 mm</t>
  </si>
  <si>
    <t>1710648845</t>
  </si>
  <si>
    <t>Kotvy chemické s vyvrtáním otvoru  kotevní šrouby pro chemické kotvy, velikost M 16, délka 190 mm</t>
  </si>
  <si>
    <t>546</t>
  </si>
  <si>
    <t>953965132</t>
  </si>
  <si>
    <t>Kotevní šroub pro chemické kotvy M 16 dl 260 mm</t>
  </si>
  <si>
    <t>-1896032462</t>
  </si>
  <si>
    <t>Kotvy chemické s vyvrtáním otvoru  kotevní šrouby pro chemické kotvy, velikost M 16, délka 260 mm</t>
  </si>
  <si>
    <t>Poznámka k položce:_x000D_
pro ukotvení patních desek zábradlí, pro ukotvení obvodového kruhového plastového kompozitního poklopu šachty</t>
  </si>
  <si>
    <t>547</t>
  </si>
  <si>
    <t>56230R01</t>
  </si>
  <si>
    <t>Kruhový plastový kompozitní poklop šachtový s víkem D 600 mm</t>
  </si>
  <si>
    <t>57746705</t>
  </si>
  <si>
    <t>kruhový plastový kompozitní poklop šachtový s víkem D 600 mm</t>
  </si>
  <si>
    <t>Poznámka k položce:_x000D_
Na šachty s vnitřním rozměrem Js 600 mm (např. Globex, KOMPOZIT), pro zatížení B125, uzamykatelný</t>
  </si>
  <si>
    <t>548</t>
  </si>
  <si>
    <t>55242R01</t>
  </si>
  <si>
    <t xml:space="preserve">Plastová mříž 500 x 470 mm pro uliční vpust  </t>
  </si>
  <si>
    <t>-494768564</t>
  </si>
  <si>
    <t xml:space="preserve">Plastová mříž 500 x 470 mm pro uliční vpust, výška 60 mm  </t>
  </si>
  <si>
    <t xml:space="preserve">Poznámka k položce:_x000D_
Dodání a osazení plastové mříže pro uliční vpust (např. v podchodu (např. používaný POLYPLAST Rovasco M508D))_x000D_
</t>
  </si>
  <si>
    <t>549</t>
  </si>
  <si>
    <t>953965134</t>
  </si>
  <si>
    <t>Kotevní šroub pro chemické kotvy M 16 dl 350 mm</t>
  </si>
  <si>
    <t>163877495</t>
  </si>
  <si>
    <t>Kotvy chemické s vyvrtáním otvoru  kotevní šrouby pro chemické kotvy, velikost M 16, délka 350 mm</t>
  </si>
  <si>
    <t>550</t>
  </si>
  <si>
    <t>953965135</t>
  </si>
  <si>
    <t>Kotevní šroub pro chemické kotvy M 16 dl 500 mm</t>
  </si>
  <si>
    <t>-1958521144</t>
  </si>
  <si>
    <t>Kotvy chemické s vyvrtáním otvoru  kotevní šrouby pro chemické kotvy, velikost M 16, délka 500 mm</t>
  </si>
  <si>
    <t>551</t>
  </si>
  <si>
    <t>961021112</t>
  </si>
  <si>
    <t>Bourání mostních základů z kamene</t>
  </si>
  <si>
    <t>-1631667333</t>
  </si>
  <si>
    <t>Bourání mostních konstrukcí základů z kamene nebo cihel</t>
  </si>
  <si>
    <t xml:space="preserve">Poznámka k souboru cen:_x000D_
1. Cena 05-1111 lze použít i pro bourání konstrukcí z předpjatého betonu. 2. Ceny 06-5413 a 06-5423 lze použít i pro rozebrání dřevěných truhlíků nebo žlabů uložených na dřevěné konstrukci mostu. 3. Ceny nelze použít: a) pro bourání základových konstrukcí prováděné ve spojitosti se zemními pracemi; toto bourání se oceňuje cenami 122 90-1 - Bourání konstrukcí, části A 01 katalogu 800-1 Zemní práce; b) ceny nelze použít pro bourání konstrukcí pod vodou; tyto práce se oceňují podle ustanovení úvodního katalogu. 4. Ceny 04-1211 až 05-1111 nelze použít pro ocenění demontáže (vyjmutí) prefabrikovaných dílců nebo nosných konstrukcí v celku; tyto práce se oceňují podle ustanovení úvodního katalogu. 5. Ceny 06-5111 a 06-5112, 06-5611 a 06-5612 nelze použít pro vytažení pilot, bárek na pilotách a ledolamů; vytažení pilot se oceňuje příslušnými cenami katalogu 800-2 - Zvláštní zakládání objektů. 6. Množství měrných jednotek se určuje: a) u cen 02-1112 až 05-1111 v m3 objemu konstrukce nebo její části před bouráním, b) u cen 06-5111 až 06-5612 v m3 objemu dřeva v konstrukci nebo její části před bouráním. </t>
  </si>
  <si>
    <t>552</t>
  </si>
  <si>
    <t>961041211</t>
  </si>
  <si>
    <t>Bourání mostních základů z betonu prostého</t>
  </si>
  <si>
    <t>2065460489</t>
  </si>
  <si>
    <t>Bourání mostních konstrukcí základů z prostého betonu</t>
  </si>
  <si>
    <t>553</t>
  </si>
  <si>
    <t>961051111</t>
  </si>
  <si>
    <t>Bourání mostních základů z ŽB</t>
  </si>
  <si>
    <t>-306051103</t>
  </si>
  <si>
    <t>Bourání mostních konstrukcí základů ze železového betonu</t>
  </si>
  <si>
    <t>554</t>
  </si>
  <si>
    <t>961065511</t>
  </si>
  <si>
    <t>Bourání podlah z fošen nebo prken ze dřeva měkkého základů</t>
  </si>
  <si>
    <t>-1075448417</t>
  </si>
  <si>
    <t>Bourání mostních konstrukcí základů dřevěných podlah z fošen nebo prken ze dřeva měkkého</t>
  </si>
  <si>
    <t>Poznámka k položce:_x000D_
např. demontáž trámku chodníkové podlahy (narušený z nehody), např. demontáž pomocné zasouvací dráhy pro zásun FLOKu, a pod.</t>
  </si>
  <si>
    <t>555</t>
  </si>
  <si>
    <t>962021112</t>
  </si>
  <si>
    <t>Bourání mostních zdí a pilířů z kamene</t>
  </si>
  <si>
    <t>-1953670126</t>
  </si>
  <si>
    <t>Bourání mostních konstrukcí zdiva a pilířů z kamene nebo cihel</t>
  </si>
  <si>
    <t>556</t>
  </si>
  <si>
    <t>962022490</t>
  </si>
  <si>
    <t>Bourání zdiva nadzákladového kamenného na MC do 1 m3</t>
  </si>
  <si>
    <t>-1417184660</t>
  </si>
  <si>
    <t>Bourání zdiva nadzákladového kamenného nebo smíšeného  kamenného na maltu cementovou, objemu do 1 m3</t>
  </si>
  <si>
    <t xml:space="preserve">Poznámka k souboru cen:_x000D_
1. Bourání pilířů o průřezu přes 0,36 m2 se oceňuje cenami -2390 a - 2391, popř. -2490 a - 2491 jako bourání zdiva kamenného nadzákladového. </t>
  </si>
  <si>
    <t>557</t>
  </si>
  <si>
    <t>962041211</t>
  </si>
  <si>
    <t>Bourání mostních zdí a pilířů z betonu prostého</t>
  </si>
  <si>
    <t>994142581</t>
  </si>
  <si>
    <t>Bourání mostních konstrukcí zdiva a pilířů z prostého betonu</t>
  </si>
  <si>
    <t>558</t>
  </si>
  <si>
    <t>962051111</t>
  </si>
  <si>
    <t>Bourání mostních zdí a pilířů z ŽB</t>
  </si>
  <si>
    <t>237622682</t>
  </si>
  <si>
    <t>Bourání mostních konstrukcí zdiva a pilířů ze železového betonu</t>
  </si>
  <si>
    <t>559</t>
  </si>
  <si>
    <t>962052210</t>
  </si>
  <si>
    <t>Bourání zdiva nadzákladového ze ŽB do 1 m3</t>
  </si>
  <si>
    <t>1848631540</t>
  </si>
  <si>
    <t>Bourání zdiva železobetonového  nadzákladového, objemu do 1 m3</t>
  </si>
  <si>
    <t xml:space="preserve">Poznámka k souboru cen:_x000D_
1. Bourání pilířů o průřezu přes 0,36 m2 se oceňuje cenami - 2210 a -2211 jako bourání zdiva nadzákladového železobetonového. </t>
  </si>
  <si>
    <t>560</t>
  </si>
  <si>
    <t>962052211</t>
  </si>
  <si>
    <t>Bourání zdiva nadzákladového ze ŽB přes 1 m3</t>
  </si>
  <si>
    <t>-1906959686</t>
  </si>
  <si>
    <t>Bourání zdiva železobetonového  nadzákladového, objemu přes 1 m3</t>
  </si>
  <si>
    <t>561</t>
  </si>
  <si>
    <t>963021112</t>
  </si>
  <si>
    <t>Bourání mostní nosné konstrukce z kamene</t>
  </si>
  <si>
    <t>1903188141</t>
  </si>
  <si>
    <t>Bourání mostních konstrukcí nosných konstrukcí z kamene nebo cihel</t>
  </si>
  <si>
    <t>562</t>
  </si>
  <si>
    <t>963041211</t>
  </si>
  <si>
    <t>Bourání mostní nosné konstrukce z betonu prostého</t>
  </si>
  <si>
    <t>1267437760</t>
  </si>
  <si>
    <t>Bourání mostních konstrukcí nosných konstrukcí z prostého betonu</t>
  </si>
  <si>
    <t>Poznámka k položce:_x000D_
např. vybourání stávající betonové trouby DN 500 mm</t>
  </si>
  <si>
    <t>563</t>
  </si>
  <si>
    <t>963051111</t>
  </si>
  <si>
    <t>Bourání mostní nosné konstrukce z ŽB</t>
  </si>
  <si>
    <t>1873024713</t>
  </si>
  <si>
    <t>Bourání mostních konstrukcí nosných konstrukcí ze železového betonu</t>
  </si>
  <si>
    <t>564</t>
  </si>
  <si>
    <t>965022131</t>
  </si>
  <si>
    <t>Bourání kamenných podlah nebo dlažeb z lomového kamene nebo kostek pl přes 1 m2</t>
  </si>
  <si>
    <t>-2057593118</t>
  </si>
  <si>
    <t>Bourání podlah kamenných  bez podkladního lože, s jakoukoliv výplní spár z lomového kamene nebo kostek, plochy přes 1 m2</t>
  </si>
  <si>
    <t>565</t>
  </si>
  <si>
    <t>965042241</t>
  </si>
  <si>
    <t>Bourání podkladů pod dlažby nebo mazanin betonových nebo z litého asfaltu tl přes 100 mm pl přes 4 m2</t>
  </si>
  <si>
    <t>550609036</t>
  </si>
  <si>
    <t>Bourání mazanin betonových nebo z litého asfaltu tl. přes 100 mm, plochy přes 4 m2</t>
  </si>
  <si>
    <t>566</t>
  </si>
  <si>
    <t>965049112</t>
  </si>
  <si>
    <t>Příplatek k bourání betonových mazanin za bourání mazanin se svařovanou sítí tl přes 100 mm</t>
  </si>
  <si>
    <t>1710503754</t>
  </si>
  <si>
    <t>Bourání mazanin Příplatek k cenám za bourání mazanin betonových se svařovanou sítí, tl. přes 100 mm</t>
  </si>
  <si>
    <t>567</t>
  </si>
  <si>
    <t>966006211</t>
  </si>
  <si>
    <t>Odstranění svislých dopravních značek ze sloupů, sloupků nebo konzol</t>
  </si>
  <si>
    <t>1247841547</t>
  </si>
  <si>
    <t>Odstranění (demontáž) svislých dopravních značek  s odklizením materiálu na skládku na vzdálenost do 20 m nebo s naložením na dopravní prostředek ze sloupů, sloupků nebo konzol</t>
  </si>
  <si>
    <t xml:space="preserve">Poznámka k souboru cen:_x000D_
1. Přemístění demontovaných značek na vzdálenost přes 20 m se oceňuje cenami souborů cen 997 22-1 Vodorovná doprava vybouraných hmot. </t>
  </si>
  <si>
    <t>Poznámka k položce:_x000D_
lze i ze římsy mostního objektu</t>
  </si>
  <si>
    <t>568</t>
  </si>
  <si>
    <t>966008112</t>
  </si>
  <si>
    <t>Bourání trubního propustku do DN 500</t>
  </si>
  <si>
    <t>1047413198</t>
  </si>
  <si>
    <t>Bourání trubního propustku  s odklizením a uložením vybouraného materiálu na skládku na vzdálenost do 3 m nebo s naložením na dopravní prostředek z trub DN přes 300 do 500 mm</t>
  </si>
  <si>
    <t xml:space="preserve">Poznámka k souboru cen:_x000D_
1. Ceny lze použít i pro bourání hospodářských přejezdů a propustků z trub obetonovaných. 2. V cenách jsou započteny i náklady na případné bourání betonového lože nebo prahů pod troubami propustku. 3. V cenách nejsou započteny náklady na: a) zemní práce nutné při rozebírání propustků, které se oceňují cenami části A 01 katalogu 800-1 Zemní práce, b) bourání čel, které se oceňuje cenami části B 01 katalogu 821-1 Mosty. 4. Množství měrných jednotek se určuje délkou mezi rubovými stěnami čel (v podélné ose propustku). 5. Přemístění vybouraného materiálu na vzdálenost přes 3 m se oceňuje cenami souborů cen 997 22-1 Vodorovné přemístění vybouraných hmot. </t>
  </si>
  <si>
    <t>569</t>
  </si>
  <si>
    <t>966008212</t>
  </si>
  <si>
    <t>Bourání odvodňovacího žlabu z betonových příkopových tvárnic š do 800 mm</t>
  </si>
  <si>
    <t>-1299935672</t>
  </si>
  <si>
    <t>Bourání odvodňovacího žlabu s odklizením a uložením vybouraného materiálu na skládku na vzdálenost do 10 m nebo s naložením na dopravní prostředek z betonových příkopových tvárnic nebo desek šířky přes 500 do 800 mm</t>
  </si>
  <si>
    <t xml:space="preserve">Poznámka k souboru cen:_x000D_
1. V cenách jsou započteny i náklady na bouráním obetonování žlabu a případné bourání betonového lože. 2. V cenách nejsou započteny náklady na zemní práce nutné při rozebírání žlabů. 3. Přemístění vybouraného materiálu na vzdálenost přes 10 m se oceňuje cenami souborů cen 997 22-1 Vodorovné přemístění vybouraných hmot. </t>
  </si>
  <si>
    <t>570</t>
  </si>
  <si>
    <t>966008221</t>
  </si>
  <si>
    <t>Bourání betonového nebo polymerbetonového odvodňovacího žlabu š do 200 mm</t>
  </si>
  <si>
    <t>-1413131951</t>
  </si>
  <si>
    <t>Bourání odvodňovacího žlabu s odklizením a uložením vybouraného materiálu na skládku na vzdálenost do 10 m nebo s naložením na dopravní prostředek betonového nebo polymerbetonového s krycím roštem šířky do 200 mm</t>
  </si>
  <si>
    <t>571</t>
  </si>
  <si>
    <t>966023211</t>
  </si>
  <si>
    <t>Snesení nevyhovujících kamenných římsových desek na průčelním zdivu a křídlech</t>
  </si>
  <si>
    <t>1404731353</t>
  </si>
  <si>
    <t>Snesení kamenných římsových desek na průčelním zdivu a křídlech</t>
  </si>
  <si>
    <t>572</t>
  </si>
  <si>
    <t>966071131</t>
  </si>
  <si>
    <t>Demontáž ocelových kcí hmotnosti do 5 t z profilů hmotnosti přes 30 kg/m</t>
  </si>
  <si>
    <t>-1100514211</t>
  </si>
  <si>
    <t>Demontáž ocelových konstrukcí profilů hmotnosti přes 30 kg/m, hmotnosti konstrukce do 5 t</t>
  </si>
  <si>
    <t xml:space="preserve">Poznámka k souboru cen:_x000D_
1. Ceny nelze použít pro ocenění demontáží ocelových konstrukcí hmotnosti do 500 kg; tyto se oceňují cenami souboru cen 767 99-68 Demontáž ostatních zámečnických konstrukcí části B01 katalogu 800-767 Konstrukce zámečnické. </t>
  </si>
  <si>
    <t>Poznámka k položce:_x000D_
např. u likvidace nevyhovující konstrukce mostu, váhy včetně rozřezu na vhodné díly k odvozu do kovošrotu (výzisk SMT)</t>
  </si>
  <si>
    <t>573</t>
  </si>
  <si>
    <t>966071132</t>
  </si>
  <si>
    <t>Demontáž ocelových kcí hmotnosti do 10 t z profilů hmotnosti přes 30 kg/m</t>
  </si>
  <si>
    <t>1235246896</t>
  </si>
  <si>
    <t>Demontáž ocelových konstrukcí profilů hmotnosti přes 30 kg/m, hmotnosti konstrukce přes 5 do 10 t</t>
  </si>
  <si>
    <t>574</t>
  </si>
  <si>
    <t>966071133</t>
  </si>
  <si>
    <t>Demontáž ocelových kcí hmotnosti do 40 t z profilů hmotnosti přes 30 kg/m</t>
  </si>
  <si>
    <t>-1535956482</t>
  </si>
  <si>
    <t>Demontáž ocelových konstrukcí profilů hmotnosti přes 30 kg/m, hmotnosti konstrukce přes 10 do 50 t</t>
  </si>
  <si>
    <t>575</t>
  </si>
  <si>
    <t>967041111</t>
  </si>
  <si>
    <t>Úprava úložné spáry pod úložný práh odsekáním vrstvy zdiva tl 100 mm</t>
  </si>
  <si>
    <t>1824992817</t>
  </si>
  <si>
    <t>Úprava úložné spáry pod úložný práh nebo závěrnou zídku  odsekáním jakéhokoliv zdiva vrstvy tl.do 100 mm</t>
  </si>
  <si>
    <t xml:space="preserve">Poznámka k souboru cen:_x000D_
1. Cena je určena pro úpravu stávajících konstrukcí před zřízením podkladní nebo vyrovnávací vrstvy. </t>
  </si>
  <si>
    <t>576</t>
  </si>
  <si>
    <t>973022241</t>
  </si>
  <si>
    <t>Vysekání kapes ve zdivu z kamene pl do 0,10 m2 hl do 150 mm</t>
  </si>
  <si>
    <t>-853960732</t>
  </si>
  <si>
    <t>Vysekání výklenků nebo kapes ve zdivu z kamene  kapes, plochy do 0,10 m2, hl. do 150 mm</t>
  </si>
  <si>
    <t xml:space="preserve">Poznámka k souboru cen:_x000D_
1. Ceny -1511 až -6191 lze použít i pro vysekání ve zdivu z cihel na maltu cementovou. </t>
  </si>
  <si>
    <t>577</t>
  </si>
  <si>
    <t>973045141</t>
  </si>
  <si>
    <t>Vysekání kapes ve zdivu z betonu pro upevňovací prvky hl přes 150 mm</t>
  </si>
  <si>
    <t>1153363193</t>
  </si>
  <si>
    <t>Vysekání výklenků nebo kapes ve zdivu betonovém  kapes pro kotvení upevňovacích prvků, hl. přes 150 mm</t>
  </si>
  <si>
    <t>Poznámka k položce:_x000D_
např. odstranění původního narušeného zalití sloupků zábradlí</t>
  </si>
  <si>
    <t>578</t>
  </si>
  <si>
    <t>974042532</t>
  </si>
  <si>
    <t>Vysekání rýh v dlažbě betonové nebo jiné monolitické hl do 50 mm š do 70 mm</t>
  </si>
  <si>
    <t>1962125125</t>
  </si>
  <si>
    <t>Vysekání rýh v betonové nebo jiné monolitické dlažbě s betonovým podkladem  do hl. 50 mm a šířky do 70 mm</t>
  </si>
  <si>
    <t>579</t>
  </si>
  <si>
    <t>974049164</t>
  </si>
  <si>
    <t>Vysekání rýh v betonových zdech hl do 150 mm š do 150 mm</t>
  </si>
  <si>
    <t>-1943574188</t>
  </si>
  <si>
    <t>Vysekání rýh v betonových zdech  do hl. 150 mm a šířky do 150 mm</t>
  </si>
  <si>
    <t>Poznámka k položce:_x000D_
např. pro obnažení poškozeného svodného potrubí</t>
  </si>
  <si>
    <t>580</t>
  </si>
  <si>
    <t>975024121</t>
  </si>
  <si>
    <t>Zřízení podepření uvolněného zdiva tl do 300 mm dřevěnou výztuhou</t>
  </si>
  <si>
    <t>2067739891</t>
  </si>
  <si>
    <t>Zřízení podepření uvolněného zdiva dřevěnou výztuhou, při tloušťce zdiva přes 150 do 300 mm</t>
  </si>
  <si>
    <t xml:space="preserve">Poznámka k souboru cen:_x000D_
1. Ceny jsou určeny pro výšku zdiva do 3 m. 2. V cenách jsou započteny i náklady na: a) materiál, b) vybourání otvorů pro provlékání vynášecích trámů a kapes pro vzpěry, c) vynesení podchycené konstrukce. </t>
  </si>
  <si>
    <t>581</t>
  </si>
  <si>
    <t>975024131</t>
  </si>
  <si>
    <t>Zřízení podepření uvolněného zdiva tl do 450 mm dřevěnou výztuhou</t>
  </si>
  <si>
    <t>1903335218</t>
  </si>
  <si>
    <t>Zřízení podepření uvolněného zdiva dřevěnou výztuhou, při tloušťce zdiva přes 300 do 450 mm</t>
  </si>
  <si>
    <t>582</t>
  </si>
  <si>
    <t>975024221</t>
  </si>
  <si>
    <t>Odstranění podepření uvolněného zdiva tl do 300 mm dřevěnou výztuhou</t>
  </si>
  <si>
    <t>534003767</t>
  </si>
  <si>
    <t>Odstranění podepření uvolněného zdiva dřevenými výztuhami, při tloušťce zdiva přes 150 do 300 mm</t>
  </si>
  <si>
    <t>583</t>
  </si>
  <si>
    <t>975024231</t>
  </si>
  <si>
    <t>Odstranění podepření uvolněného zdiva tl do 450 mm dřevěnou výztuhou</t>
  </si>
  <si>
    <t>-1893158290</t>
  </si>
  <si>
    <t>Odstranění podepření uvolněného zdiva dřevenými výztuhami, při tloušťce zdiva přes 300 do 450 mm</t>
  </si>
  <si>
    <t>584</t>
  </si>
  <si>
    <t>977131117</t>
  </si>
  <si>
    <t>Vrty příklepovými vrtáky D do 25 mm do cihelného zdiva nebo prostého betonu</t>
  </si>
  <si>
    <t>-2146643171</t>
  </si>
  <si>
    <t>Vrty příklepovými vrtáky do cihelného zdiva nebo prostého betonu průměru přes 20 do 25 mm</t>
  </si>
  <si>
    <t xml:space="preserve">Poznámka k souboru cen:_x000D_
1. V cenách jsou započteny i náklady na rozměření, vrtání vrtacím kladivem a opotřebení příklepových vrtáků. </t>
  </si>
  <si>
    <t>Poznámka k položce:_x000D_
lze i do kamenného zdiva</t>
  </si>
  <si>
    <t>585</t>
  </si>
  <si>
    <t>977151114</t>
  </si>
  <si>
    <t>Jádrové vrty diamantovými korunkami do D 60 mm do stavebních materiálů</t>
  </si>
  <si>
    <t>-1617179400</t>
  </si>
  <si>
    <t>Jádrové vrty diamantovými korunkami do stavebních materiálů (železobetonu, betonu, cihel, obkladů, dlažeb, kamene) průměru přes 50 do 60 mm</t>
  </si>
  <si>
    <t xml:space="preserve">Poznámka k souboru cen:_x000D_
1. V cenách jsou započteny i náklady na rozměření, ukotvení vrtacího stroje, vrtání, opotřebení diamantových vrtacích korunek a spotřebu vody. 2. V cenách -1211 až -1233 pro dovrchní vrty jsou započteny i náklady na odsátí výplachové vody z vrtu. </t>
  </si>
  <si>
    <t xml:space="preserve">Poznámka k položce:_x000D_
Přikotvení či stažení zdiva klenby </t>
  </si>
  <si>
    <t>586</t>
  </si>
  <si>
    <t>977211111</t>
  </si>
  <si>
    <t>Řezání stěnovou pilou ŽB kcí s výztuží průměru do 16 mm hl do 200 mm</t>
  </si>
  <si>
    <t>-1490110310</t>
  </si>
  <si>
    <t>Řezání konstrukcí stěnovou pilou železobetonových průměru řezané výztuže do 16 mm hloubka řezu do 200 mm</t>
  </si>
  <si>
    <t xml:space="preserve">Poznámka k souboru cen:_x000D_
1. Množství měrných jednotek se určuje: a) u řezů v m délky řezu v závislosti na jeho hloubce, b) u příplatku za řezy do výztuže průměru přes 16 mm v cm2 plochy řezané výztuže. 2. V cenách jsou započteny i náklady na spotřebu vody. 3. V cenách nejsou započteny náklady na vybourání konstrukce; tyto náklady se oceňují cenami katalogu 801-3 Budovy a haly - bourání konstrukcí. </t>
  </si>
  <si>
    <t>587</t>
  </si>
  <si>
    <t>977211113</t>
  </si>
  <si>
    <t>Řezání stěnovou pilou ŽB kcí s výztuží průměru do 16 mm hl do 420 mm</t>
  </si>
  <si>
    <t>-1880739860</t>
  </si>
  <si>
    <t>Řezání konstrukcí stěnovou pilou železobetonových průměru řezané výztuže do 16 mm hloubka řezu přes 350 do 420 mm</t>
  </si>
  <si>
    <t>Poznámka k položce:_x000D_
např. pro napojení nových ŽB. říms</t>
  </si>
  <si>
    <t>588</t>
  </si>
  <si>
    <t>978011141</t>
  </si>
  <si>
    <t>Otlučení (osekání) vnitřní vápenné nebo vápenocementové omítky stropů v rozsahu do 30 %</t>
  </si>
  <si>
    <t>482561730</t>
  </si>
  <si>
    <t>Otlučení vápenných nebo vápenocementových omítek vnitřních ploch stropů, v rozsahu přes 10 do 30 %</t>
  </si>
  <si>
    <t xml:space="preserve">Poznámka k souboru cen:_x000D_
1. Položky lze použít i pro ocenění otlučení sádrových, hliněných apod. vnitřních omítek. </t>
  </si>
  <si>
    <t>589</t>
  </si>
  <si>
    <t>978011161</t>
  </si>
  <si>
    <t>Otlučení (osekání) vnitřní vápenné nebo vápenocementové omítky stropů v rozsahu do 50 %</t>
  </si>
  <si>
    <t>-1160536411</t>
  </si>
  <si>
    <t>Otlučení vápenných nebo vápenocementových omítek vnitřních ploch stropů, v rozsahu přes 30 do 50 %</t>
  </si>
  <si>
    <t>590</t>
  </si>
  <si>
    <t>978011191</t>
  </si>
  <si>
    <t>Otlučení (osekání) vnitřní vápenné nebo vápenocementové omítky stropů v rozsahu do 100 %</t>
  </si>
  <si>
    <t>1819867639</t>
  </si>
  <si>
    <t>Otlučení vápenných nebo vápenocementových omítek vnitřních ploch stropů, v rozsahu přes 50 do 100 %</t>
  </si>
  <si>
    <t>591</t>
  </si>
  <si>
    <t>978059641</t>
  </si>
  <si>
    <t>Odsekání a odebrání obkladů stěn z vnějších obkládaček plochy přes 1 m2</t>
  </si>
  <si>
    <t>-889776527</t>
  </si>
  <si>
    <t>Odsekání obkladů  stěn včetně otlučení podkladní omítky až na zdivo z obkládaček vnějších, z jakýchkoliv materiálů, plochy přes 1 m2</t>
  </si>
  <si>
    <t xml:space="preserve">Poznámka k souboru cen:_x000D_
1. Odsekání soklíků se oceňuje cenami souboru cen 965 08. </t>
  </si>
  <si>
    <t>592</t>
  </si>
  <si>
    <t>981511118</t>
  </si>
  <si>
    <t>Demolice konstrukcí objektů drátokamenných (gabionů) postupným rozebíráním</t>
  </si>
  <si>
    <t>816143621</t>
  </si>
  <si>
    <t>Demolice konstrukcí objektů  postupným rozebíráním konstrukcí drátokamenných (gabionů)</t>
  </si>
  <si>
    <t xml:space="preserve">Poznámka k souboru cen:_x000D_
1. Ceny jsou stanoveny na měrnou jednotku m3 skutečného objemu konstrukcí. 2. Skutečný objem konstrukcí se určí součtem objemů obvodových, schodišťových, středních nosných zdí, schodišť a stropů. Od celkového objemu se neodečítá objem okenních a dveřních otvorů, parapetních ústupků. Tloušťka stropní konstrukce se určí včetně podlahových konstrukcí a podhledů. Tloušťka klenby se určuje v průměrné tloušťce jako aritmetický průměr tloušťky v patě a ve vrcholu klenby až k nášlapné ploše podlahové konstrukce, která na ní spočívá. U stropů s viditelnými trámy se objem trámů jednotlivě připočítává k objemu stropů. Totéž platí pro průvlaky a samostatné trámy. Objem stropů schodiště se započítává objemem daným součinem půdorysné plochy schodiště a tloušťky patrové podesty. </t>
  </si>
  <si>
    <t>593</t>
  </si>
  <si>
    <t>985112111</t>
  </si>
  <si>
    <t>Odsekání degradovaného betonu stěn tl do 10 mm</t>
  </si>
  <si>
    <t>128067535</t>
  </si>
  <si>
    <t>Odsekání degradovaného betonu stěn, tloušťky do 10 mm</t>
  </si>
  <si>
    <t xml:space="preserve">Poznámka k souboru cen:_x000D_
1. V ceně -2111 až -2133 jsou započteny i náklady na odstranění degradovaného betonu ručním pneumatickým kladivem s dočištěním k obnažení betonářské výztuže a jejím ručním očištěním. </t>
  </si>
  <si>
    <t>Poznámka k položce:_x000D_
odbourání i příp. sanační hmoty</t>
  </si>
  <si>
    <t>594</t>
  </si>
  <si>
    <t>985112112</t>
  </si>
  <si>
    <t>Odsekání degradovaného betonu stěn tl do 30 mm</t>
  </si>
  <si>
    <t>38196377</t>
  </si>
  <si>
    <t>Odsekání degradovaného betonu stěn, tloušťky přes 10 do 30 mm</t>
  </si>
  <si>
    <t>595</t>
  </si>
  <si>
    <t>985112113</t>
  </si>
  <si>
    <t>Odsekání degradovaného betonu stěn tl do 50 mm</t>
  </si>
  <si>
    <t>172618259</t>
  </si>
  <si>
    <t>Odsekání degradovaného betonu stěn, tloušťky přes 30 do 50 mm</t>
  </si>
  <si>
    <t>596</t>
  </si>
  <si>
    <t>985112121</t>
  </si>
  <si>
    <t>Odsekání degradovaného betonu líce kleneb a podhledů tl do 10 mm</t>
  </si>
  <si>
    <t>-102183043</t>
  </si>
  <si>
    <t>Odsekání degradovaného betonu líce kleneb a podhledů, tloušťky do 10 mm</t>
  </si>
  <si>
    <t>597</t>
  </si>
  <si>
    <t>985112122</t>
  </si>
  <si>
    <t>Odsekání degradovaného betonu líce kleneb a podhledů tl do 30 mm</t>
  </si>
  <si>
    <t>1889392498</t>
  </si>
  <si>
    <t>Odsekání degradovaného betonu líce kleneb a podhledů, tloušťky přes 10 do 30 mm</t>
  </si>
  <si>
    <t>598</t>
  </si>
  <si>
    <t>985112123</t>
  </si>
  <si>
    <t>Odsekání degradovaného betonu líce kleneb a podhledů tl do 50 mm</t>
  </si>
  <si>
    <t>958894549</t>
  </si>
  <si>
    <t>Odsekání degradovaného betonu líce kleneb a podhledů, tloušťky přes 30 do 50 mm</t>
  </si>
  <si>
    <t xml:space="preserve">Poznámka k položce:_x000D_
odbourání i příp. sanační hmoty_x000D_
</t>
  </si>
  <si>
    <t>599</t>
  </si>
  <si>
    <t>985112131</t>
  </si>
  <si>
    <t>Odsekání degradovaného betonu rubu kleneb a podlah tl do 10 mm</t>
  </si>
  <si>
    <t>-227378455</t>
  </si>
  <si>
    <t>Odsekání degradovaného betonu rubu kleneb a podlah, tloušťky do 10 mm</t>
  </si>
  <si>
    <t>600</t>
  </si>
  <si>
    <t>985112132</t>
  </si>
  <si>
    <t>Odsekání degradovaného betonu rubu kleneb a podlah tl do 30 mm</t>
  </si>
  <si>
    <t>1467352973</t>
  </si>
  <si>
    <t>Odsekání degradovaného betonu rubu kleneb a podlah, tloušťky přes 10 do 30 mm</t>
  </si>
  <si>
    <t>601</t>
  </si>
  <si>
    <t>985112133</t>
  </si>
  <si>
    <t>Odsekání degradovaného betonu rubu kleneb a podlah tl do 50 mm</t>
  </si>
  <si>
    <t>-1669762990</t>
  </si>
  <si>
    <t>Odsekání degradovaného betonu rubu kleneb a podlah, tloušťky přes 30 do 50 mm</t>
  </si>
  <si>
    <t>602</t>
  </si>
  <si>
    <t>985112192</t>
  </si>
  <si>
    <t>Příplatek k odsekání degradovaného betonu za práci ve stísněném prostoru</t>
  </si>
  <si>
    <t>-882942074</t>
  </si>
  <si>
    <t>Odsekání degradovaného betonu Příplatek k cenám za práci ve stísněném prostoru</t>
  </si>
  <si>
    <t>Poznámka k položce:_x000D_
např. stísněný prostor u ocelové konstrukce mostu</t>
  </si>
  <si>
    <t>603</t>
  </si>
  <si>
    <t>985112193</t>
  </si>
  <si>
    <t>Příplatek k odsekání degradovaného betonu za plochu do 10 m2 jednotlivě</t>
  </si>
  <si>
    <t>-157917253</t>
  </si>
  <si>
    <t>Odsekání degradovaného betonu Příplatek k cenám za plochu do 10 m2 jednotlivě</t>
  </si>
  <si>
    <t>604</t>
  </si>
  <si>
    <t>985131111</t>
  </si>
  <si>
    <t>Očištění ploch stěn, rubu kleneb a podlah tlakovou vodou</t>
  </si>
  <si>
    <t>1300004503</t>
  </si>
  <si>
    <t xml:space="preserve">Poznámka k souboru cen:_x000D_
1. V cenách jsou započteny i náklady na dodání všech hmot. 2. V cenách očištění ploch pískem jsou započteny i náklady smetení písku dohromady nebo naložení na dopravní prostředek. 3. V cenách očištění ploch pískem nejsou započteny náklady na odvoz písku, které se oceňují cenami odvozu suti příslušného katalogu pro objekt, na kterém se práce provádí. </t>
  </si>
  <si>
    <t>605</t>
  </si>
  <si>
    <t>985131211</t>
  </si>
  <si>
    <t>Očištění ploch stěn, rubu kleneb a podlah sušeným křemičitým pískem</t>
  </si>
  <si>
    <t>-7390774</t>
  </si>
  <si>
    <t>Očištění ploch stěn, rubu kleneb a podlah tryskání pískem sušeným</t>
  </si>
  <si>
    <t>606</t>
  </si>
  <si>
    <t>985132111</t>
  </si>
  <si>
    <t>Očištění ploch líce kleneb a podhledů tlakovou vodou</t>
  </si>
  <si>
    <t>1448502880</t>
  </si>
  <si>
    <t>607</t>
  </si>
  <si>
    <t>985132211</t>
  </si>
  <si>
    <t>Očištění ploch líce kleneb a podhledů sušeným křemičitým pískem</t>
  </si>
  <si>
    <t>-1651932570</t>
  </si>
  <si>
    <t>Očištění ploch líce kleneb a podhledů tryskání pískem sušeným</t>
  </si>
  <si>
    <t>608</t>
  </si>
  <si>
    <t>985132311</t>
  </si>
  <si>
    <t>Ruční dočištění ploch líce kleneb a podhledů ocelových kartáči</t>
  </si>
  <si>
    <t>191580144</t>
  </si>
  <si>
    <t>Očištění ploch líce kleneb a podhledů ruční dočištění ocelovými kartáči</t>
  </si>
  <si>
    <t xml:space="preserve">Poznámka k položce:_x000D_
např. pro opravu hrany kamenných kvádrů klenby_x000D_
</t>
  </si>
  <si>
    <t>609</t>
  </si>
  <si>
    <t>985139111</t>
  </si>
  <si>
    <t>Příplatek k očištění ploch za práci ve stísněném prostoru</t>
  </si>
  <si>
    <t>-1831666231</t>
  </si>
  <si>
    <t>Očištění ploch Příplatek k cenám za práci ve stísněném prostoru</t>
  </si>
  <si>
    <t>610</t>
  </si>
  <si>
    <t>985139112</t>
  </si>
  <si>
    <t>Příplatek k očištění ploch za plochu do 10 m2 jednotlivě</t>
  </si>
  <si>
    <t>-1537079459</t>
  </si>
  <si>
    <t>Očištění ploch Příplatek k cenám za plochu do 10 m2 jednotlivě</t>
  </si>
  <si>
    <t>611</t>
  </si>
  <si>
    <t>985142211</t>
  </si>
  <si>
    <t>Vysekání spojovací hmoty ze spár zdiva hl přes 40 mm dl do 6 m/m2</t>
  </si>
  <si>
    <t>-674585194</t>
  </si>
  <si>
    <t>Vysekání spojovací hmoty ze spár zdiva včetně vyčištění hloubky spáry přes 40 mm délky spáry na 1 m2 upravované plochy do 6 m</t>
  </si>
  <si>
    <t xml:space="preserve">Poznámka k souboru cen:_x000D_
1. Ceny lze použít pro vysekání spojovací hmoty ze spár cihelného nebo kamenného zdiva. 2. Ceny se nepoužijí v případě, jestliže se provádí otlučení omítek oceňované cenami souboru cen 985 11-1 Otlučení a odsekání vrstev. 3. Délce spáry na 1 m2 upravované plochy odpovídají tyto počty kamenů: a) do 6 m - do 10 kusů na 1 m2, b) přes 6 do 12 m - přes 10 do 35 kusů na 1 m2, c) přes 12 m - přes 35 kusů na 1 m2. </t>
  </si>
  <si>
    <t>612</t>
  </si>
  <si>
    <t>985142212</t>
  </si>
  <si>
    <t>Vysekání spojovací hmoty ze spár zdiva hl přes 40 mm dl do 12 m/m2</t>
  </si>
  <si>
    <t>-1932036713</t>
  </si>
  <si>
    <t>Vysekání spojovací hmoty ze spár zdiva včetně vyčištění hloubky spáry přes 40 mm délky spáry na 1 m2 upravované plochy přes 6 do 12 m</t>
  </si>
  <si>
    <t>613</t>
  </si>
  <si>
    <t>985142213</t>
  </si>
  <si>
    <t>Vysekání spojovací hmoty ze spár zdiva hl přes 40 mm dl přes 12 m/m2</t>
  </si>
  <si>
    <t>-1910679192</t>
  </si>
  <si>
    <t>Vysekání spojovací hmoty ze spár zdiva včetně vyčištění hloubky spáry přes 40 mm délky spáry na 1 m2 upravované plochy přes 12 m</t>
  </si>
  <si>
    <t>614</t>
  </si>
  <si>
    <t>985142911</t>
  </si>
  <si>
    <t>Příplatek k cenám vysekání spojovací hmoty ze spár za práce ve stísněném prostoru</t>
  </si>
  <si>
    <t>248208274</t>
  </si>
  <si>
    <t>Vysekání spojovací hmoty ze spár zdiva včetně vyčištění Příplatek k cenám za práce ve stísněném prostoru</t>
  </si>
  <si>
    <t>Poznámka k položce:_x000D_
stísněný prostor u ocelové konstrukce mostu (např. u závěrných zdí a úložných prahů)</t>
  </si>
  <si>
    <t>615</t>
  </si>
  <si>
    <t>985142912</t>
  </si>
  <si>
    <t>Příplatek k cenám vysekání spojovací hmoty ze spár za plochu do 10 m2 jednotlivě</t>
  </si>
  <si>
    <t>-199411672</t>
  </si>
  <si>
    <t>Vysekání spojovací hmoty ze spár zdiva včetně vyčištění Příplatek k cenám za plochu do 10 m2 jednotlivě</t>
  </si>
  <si>
    <t>616</t>
  </si>
  <si>
    <t>985211111</t>
  </si>
  <si>
    <t>Vyklínování uvolněných kamenů ve zdivu se spárami dl do 6 m/m2</t>
  </si>
  <si>
    <t>-1892838533</t>
  </si>
  <si>
    <t>Vyklínování uvolněných kamenů zdiva úlomky kamene, popřípadě cihel délky spáry na 1 m2 upravované plochy do 6 m</t>
  </si>
  <si>
    <t xml:space="preserve">Poznámka k souboru cen:_x000D_
1. Množství měrných jednotek se určuje v m2 pohledové plochy skutečně vyklínovaného zdiva. 2. V cenách nejsou započteny náklady vyčištění trhlin a dutin ve zdivu, které se oceňují cenami souboru cen 985 14-1. 3. Délce spáry na 1 m2 upravované plochy odpovídají tyto počty kamenů: a) do 6 m - do 10 kusů na 1 m2, b) přes 6 do 12 m - přes 10 do 35 kusů na 1 m2, c) do 12 m - přes 35 kusů na 1 m2. </t>
  </si>
  <si>
    <t>617</t>
  </si>
  <si>
    <t>985211112</t>
  </si>
  <si>
    <t>Vyklínování uvolněných kamenů ve zdivu se spárami dl do 12 m/m2</t>
  </si>
  <si>
    <t>-1770845201</t>
  </si>
  <si>
    <t>Vyklínování uvolněných kamenů zdiva úlomky kamene, popřípadě cihel délky spáry na 1 m2 upravované plochy přes 6 do 12 m</t>
  </si>
  <si>
    <t>618</t>
  </si>
  <si>
    <t>985211113</t>
  </si>
  <si>
    <t>Vyklínování uvolněných kamenů ve zdivu se spárami dl přes 12 m/m2</t>
  </si>
  <si>
    <t>1736023155</t>
  </si>
  <si>
    <t>Vyklínování uvolněných kamenů zdiva úlomky kamene, popřípadě cihel délky spáry na 1 m2 upravované plochy přes 12 m</t>
  </si>
  <si>
    <t>619</t>
  </si>
  <si>
    <t>985221011</t>
  </si>
  <si>
    <t>Postupné rozebírání kamenného zdiva pro další použití do 1 m3</t>
  </si>
  <si>
    <t>886245458</t>
  </si>
  <si>
    <t>Postupné rozebírání zdiva pro další použití kamenného, objemu do 1 m3</t>
  </si>
  <si>
    <t xml:space="preserve">Poznámka k souboru cen:_x000D_
1. V cenách jsou započteny i náklady na očištění cihel nebo kamene. </t>
  </si>
  <si>
    <t>620</t>
  </si>
  <si>
    <t>985222111</t>
  </si>
  <si>
    <t>Sbírání a třídění kamene ručně ze suti s očištěním</t>
  </si>
  <si>
    <t>692651440</t>
  </si>
  <si>
    <t>Sbírání a třídění kamene nebo cihel ručně ze suti s očištěním kamene</t>
  </si>
  <si>
    <t xml:space="preserve">Poznámka k souboru cen:_x000D_
1. Množství měrných jednotek se určuje v m3 nasbíraného kamene nebo cihel. 2. V ceně jsou započteny i náklady na: a) očištění sebraného kamene nebo cihel od zeminy a jiných nečistot, včetně ostříkání tlakovou vodou, b) vodorovné přemístění sesbíraných kamenů nebo na vzdálenost do 20 m, c) uložení očištěného kamene nebo cihel do figur nebo jeho naložení na dopravní prostředek. </t>
  </si>
  <si>
    <t>621</t>
  </si>
  <si>
    <t>985223110</t>
  </si>
  <si>
    <t>Přezdívání cihelného zdiva do aktivované malty do 1 m3</t>
  </si>
  <si>
    <t>-920483791</t>
  </si>
  <si>
    <t>Přezdívání zdiva do aktivované malty cihelného, objemu do 1 m3</t>
  </si>
  <si>
    <t xml:space="preserve">Poznámka k souboru cen:_x000D_
1. V cenách jsou započteny náklady na odstranění narušených zdicích prvků a jejich postupnou náhradu prvky novými. 2. V cenách nejsou započteny náklady na: a) dodávku zdicích prvků; tato dodávka se oceňuje ve specifikaci, b) fixování okolního zdiva např. vyklínováním, rozepřením, apod., c) spárování zdiva, které se oceňuje cenami souborů cen 985 23-11 Spárování zdiva hloubky do 40 mm nebo 985 23-21 Hloubkové spárování zdiva hloubky do 80 mm. </t>
  </si>
  <si>
    <t xml:space="preserve">Poznámka k položce:_x000D_
včetně dodání materiálu bez cihel, bez spárování </t>
  </si>
  <si>
    <t>622</t>
  </si>
  <si>
    <t>59610001</t>
  </si>
  <si>
    <t>cihla pálená plná do P15 290x140x65mm</t>
  </si>
  <si>
    <t>-395295833</t>
  </si>
  <si>
    <t>623</t>
  </si>
  <si>
    <t>985223210</t>
  </si>
  <si>
    <t>Přezdívání kamenného zdiva do aktivované malty do 1 m3</t>
  </si>
  <si>
    <t>-149903465</t>
  </si>
  <si>
    <t>Přezdívání zdiva do aktivované malty kamenného, objemu do 1 m3</t>
  </si>
  <si>
    <t xml:space="preserve">Poznámka k položce:_x000D_
včetně odstranění zdiva a jeho dozdění, včetně dodání materiálu bez kamene, bez spárování_x000D_
</t>
  </si>
  <si>
    <t>624</t>
  </si>
  <si>
    <t>985223211</t>
  </si>
  <si>
    <t>Přezdívání kamenného zdiva do aktivované malty do 3 m3</t>
  </si>
  <si>
    <t>67803268</t>
  </si>
  <si>
    <t>Přezdívání zdiva do aktivované malty kamenného, objemu přes 1 do 3 m3</t>
  </si>
  <si>
    <t>Poznámka k položce:_x000D_
včetně odstranění zdiva a jeho dozdění, včetně dodání materiálu bez kamene, bez spárování</t>
  </si>
  <si>
    <t>625</t>
  </si>
  <si>
    <t>985223212</t>
  </si>
  <si>
    <t>Přezdívání kamenného zdiva do aktivované malty přes 3 m3</t>
  </si>
  <si>
    <t>-336265552</t>
  </si>
  <si>
    <t>Přezdívání zdiva do aktivované malty kamenného, objemu přes 3 m3</t>
  </si>
  <si>
    <t xml:space="preserve">Poznámka k položce:_x000D_
včetně odstranění zdiva a jeho dozdění, včetně dodání materiálu bez kamene, bez spárování_x000D_
_x000D_
</t>
  </si>
  <si>
    <t>626</t>
  </si>
  <si>
    <t>58380756</t>
  </si>
  <si>
    <t>kámen lomový soklový (1t=1,7m2)</t>
  </si>
  <si>
    <t>-1435946906</t>
  </si>
  <si>
    <t>Poznámka k položce:_x000D_
pro přezdívání zdiva a pro dlažby a odláždění svahů</t>
  </si>
  <si>
    <t>627</t>
  </si>
  <si>
    <t>985231111</t>
  </si>
  <si>
    <t>Spárování zdiva aktivovanou maltou spára hl do 40 mm dl do 6 m/m2</t>
  </si>
  <si>
    <t>-1097651586</t>
  </si>
  <si>
    <t>Spárování zdiva hloubky do 40 mm aktivovanou maltou délky spáry na 1 m2 upravované plochy do 6 m</t>
  </si>
  <si>
    <t xml:space="preserve">Poznámka k souboru cen:_x000D_
1. Ceny jsou určeny pro spárování cihelného nebo kamenného zdiva. 2. V cenách jsou započteny i náklady na: a) dodání potřebných hmot, b) vypláchnutí spár vodou před spárováním a očištění okolního zdiva po spárování. 3. V cenách nejsou započteny náklady na: a) vysekání a vyčištění spár; tyto práce se oceňují cenami souboru cen 985 14-2 Vysekání spojovací hmoty za spár zdiva, b) úpravu spár po provedeném spárování; tyto práce se oceňují cenami souboru cen 985 23-3. 4. Délce spáry na 1 m2 upravované plochy odpovídají tyto počty kamenů: a) do 6 m - do 10 kusů na 1 m2, b) přes 6 do 12 m - přes 10 do 35 kusů na 1 m2, c) přes 12 m - přes 35 kusů na 1 m2. </t>
  </si>
  <si>
    <t xml:space="preserve">Poznámka k položce:_x000D_
spárování u přezdívaného kamenného zdiva_x000D_
</t>
  </si>
  <si>
    <t>628</t>
  </si>
  <si>
    <t>985231112</t>
  </si>
  <si>
    <t>Spárování zdiva aktivovanou maltou spára hl do 40 mm dl do 12 m/m2</t>
  </si>
  <si>
    <t>904708164</t>
  </si>
  <si>
    <t>Spárování zdiva hloubky do 40 mm aktivovanou maltou délky spáry na 1 m2 upravované plochy přes 6 do 12 m</t>
  </si>
  <si>
    <t>629</t>
  </si>
  <si>
    <t>985231113</t>
  </si>
  <si>
    <t>Spárování zdiva aktivovanou maltou spára hl do 40 mm dl přes 12 m/m2</t>
  </si>
  <si>
    <t>1830542847</t>
  </si>
  <si>
    <t>Spárování zdiva hloubky do 40 mm aktivovanou maltou délky spáry na 1 m2 upravované plochy přes 12 m</t>
  </si>
  <si>
    <t xml:space="preserve">Poznámka k položce:_x000D_
spárování u přezdívaného kamenného a cihelného zdiva_x000D_
</t>
  </si>
  <si>
    <t>630</t>
  </si>
  <si>
    <t>985231191</t>
  </si>
  <si>
    <t>Příplatek ke spárování hl do 40 mm za práci ve stísněném prostoru</t>
  </si>
  <si>
    <t>512969520</t>
  </si>
  <si>
    <t>Spárování zdiva hloubky do 40 mm aktivovanou maltou Příplatek k cenám za práci ve stísněném prostoru</t>
  </si>
  <si>
    <t>631</t>
  </si>
  <si>
    <t>985231192</t>
  </si>
  <si>
    <t>Příplatek ke spárování hl do 40 mm za plochu do 10 m2 jednotlivě</t>
  </si>
  <si>
    <t>1947444479</t>
  </si>
  <si>
    <t>Spárování zdiva hloubky do 40 mm aktivovanou maltou Příplatek k cenám za plochu do 10 m2 jednotlivě</t>
  </si>
  <si>
    <t>632</t>
  </si>
  <si>
    <t>985232111</t>
  </si>
  <si>
    <t>Hloubkové spárování zdiva aktivovanou maltou spára hl do 80 mm dl do 6 m/m2</t>
  </si>
  <si>
    <t>1087145993</t>
  </si>
  <si>
    <t>Hloubkové spárování zdiva hloubky přes 40 do 80 mm aktivovanou maltou délky spáry na 1 m2 upravované plochy do 6 m</t>
  </si>
  <si>
    <t xml:space="preserve">Poznámka k souboru cen:_x000D_
1. Ceny jsou určeny pro spárování cihelného nebo kamenného zdiva. 2. V cenách jsou započteny i náklady na: a) dodání potřebných hmot, b) vypáchnutí spár vodou před spárováním a očištění okolního zdiva po spárování. 3. V cenách nejsou započteny náklady na: a) vysekání a vyčištění spár; tyto práce se oceňují cenami souboru cen 985 14-2 Vysekání spojovací hmoty ze spár zdiva, b) úpravu spár po provedeném spárování; tyto práce se oceňují cenami souboru cen 985 23-3. 4. Délce spáry na 1 m2 upravované plochy odpovídají tyto počty kamenů: a) do 6 m - do 10 kusů na 1 m2, b) přes 6 do 12 m - přes 10 do 35 kusů na 1 m2, c) přes 12 m - přes 35 kusů na 1 m2. </t>
  </si>
  <si>
    <t>633</t>
  </si>
  <si>
    <t>985232112</t>
  </si>
  <si>
    <t>Hloubkové spárování zdiva aktivovanou maltou spára hl do 80 mm dl do 12 m/m2</t>
  </si>
  <si>
    <t>-1183089739</t>
  </si>
  <si>
    <t>Hloubkové spárování zdiva hloubky přes 40 do 80 mm aktivovanou maltou délky spáry na 1 m2 upravované plochy přes 6 do 12 m</t>
  </si>
  <si>
    <t>634</t>
  </si>
  <si>
    <t>985232113</t>
  </si>
  <si>
    <t>Hloubkové spárování zdiva aktivovanou maltou spára hl do 80 mm dl přes 12 m/m2</t>
  </si>
  <si>
    <t>-231424570</t>
  </si>
  <si>
    <t>Hloubkové spárování zdiva hloubky přes 40 do 80 mm aktivovanou maltou délky spáry na 1 m2 upravované plochy přes 12 m</t>
  </si>
  <si>
    <t>635</t>
  </si>
  <si>
    <t>985232191</t>
  </si>
  <si>
    <t>Příplatek k hloubkovému spárování za práci ve stísněném prostoru</t>
  </si>
  <si>
    <t>224671510</t>
  </si>
  <si>
    <t>Hloubkové spárování zdiva hloubky přes 40 do 80 mm aktivovanou maltou Příplatek k cenám za práci ve stísněném prostoru</t>
  </si>
  <si>
    <t xml:space="preserve">Poznámka k položce:_x000D_
stísněný prostor u ocelové konstrukce mostu (např. u závěrných zdí a úložných prahů)_x000D_
</t>
  </si>
  <si>
    <t>636</t>
  </si>
  <si>
    <t>985232192</t>
  </si>
  <si>
    <t>Příplatek k hloubkovému spárování za plochu do 10 m2 jednotlivě</t>
  </si>
  <si>
    <t>592144961</t>
  </si>
  <si>
    <t>Hloubkové spárování zdiva hloubky přes 40 do 80 mm aktivovanou maltou Příplatek k cenám za plochu do 10 m2 jednotlivě</t>
  </si>
  <si>
    <t>637</t>
  </si>
  <si>
    <t>985233111</t>
  </si>
  <si>
    <t>Úprava spár po spárování zdiva uhlazením spára dl do 6 m/m2</t>
  </si>
  <si>
    <t>398635935</t>
  </si>
  <si>
    <t>Úprava spár po spárování zdiva kamenného nebo cihelného délky spáry na 1 m2 upravované plochy do 6 m uhlazením</t>
  </si>
  <si>
    <t xml:space="preserve">Poznámka k souboru cen:_x000D_
1. Délce spáry na 1 m2 upravované plochy odpovídají tyto počty kamenů: a) do 6 m - do10 kusů na 1 m2, b) přes 6 do 12 m - přes 10 do 35 kusů na 1 m2, c) přes 12 m - přes 35 kusů na 1 m2. </t>
  </si>
  <si>
    <t>638</t>
  </si>
  <si>
    <t>985233121</t>
  </si>
  <si>
    <t>Úprava spár po spárování zdiva uhlazením spára dl do 12 m/m2</t>
  </si>
  <si>
    <t>-24313523</t>
  </si>
  <si>
    <t>Úprava spár po spárování zdiva kamenného nebo cihelného délky spáry na 1 m2 upravované plochy přes 6 do 12 m uhlazením</t>
  </si>
  <si>
    <t>639</t>
  </si>
  <si>
    <t>985233131</t>
  </si>
  <si>
    <t>Úprava spár po spárování zdiva uhlazením spára dl přes 12 m/m2</t>
  </si>
  <si>
    <t>102759376</t>
  </si>
  <si>
    <t>Úprava spár po spárování zdiva kamenného nebo cihelného délky spáry na 1 m2 upravované plochy přes 12 m uhlazením</t>
  </si>
  <si>
    <t>640</t>
  </si>
  <si>
    <t>985233911</t>
  </si>
  <si>
    <t>Příplatek k úpravě spár za práci ve stísněném prostoru</t>
  </si>
  <si>
    <t>-1736164298</t>
  </si>
  <si>
    <t>Úprava spár po spárování zdiva kamenného nebo cihelného Příplatek k cenám za práci ve stísněném prostoru</t>
  </si>
  <si>
    <t>641</t>
  </si>
  <si>
    <t>985233912</t>
  </si>
  <si>
    <t>Příplatek k úpravě spár za plochu do 10 m2 jednotlivě</t>
  </si>
  <si>
    <t>-120530011</t>
  </si>
  <si>
    <t>Úprava spár po spárování zdiva kamenného nebo cihelného Příplatek k cenám za plochu do 10 m2 jednotlivě</t>
  </si>
  <si>
    <t>642</t>
  </si>
  <si>
    <t>985241110</t>
  </si>
  <si>
    <t>Plombování zdiva betonem s upěchováním včetně vybourání narušeného zdiva do 1 m3</t>
  </si>
  <si>
    <t>-2073684997</t>
  </si>
  <si>
    <t>Plombování zdiva včetně vybourání narušeného zdiva betonem s upěchováním, objemu do 1 m3</t>
  </si>
  <si>
    <t xml:space="preserve">Poznámka k souboru cen:_x000D_
1. V cenách jsou započteny i náklady na odstranění narušených zdicích prvků, vyčištění a provlhčení vzniklého otvoru a zřízení i odstranění bednění. 2. V cenách -1110 a -1111 jsou započteny i náklady na pěchování uloženého betonu a jeho dodání. 3. V cenách 1210 a -1211 jsou započteny i náklady na zalití otvoru plastickou betonovou směsí včetně jejího dodání. 4. V cenách nejsou započteny náklady na trny z betonářské oceli pro zajištění spolupůsobení plomby s okolním zdivem, lze oceňovat cenami souboru cen 985 33-1 Dodatečné vlepování betonářské výztuže. </t>
  </si>
  <si>
    <t>643</t>
  </si>
  <si>
    <t>985311111</t>
  </si>
  <si>
    <t>Reprofilace stěn cementovými sanačními maltami tl 10 mm</t>
  </si>
  <si>
    <t>-2053242669</t>
  </si>
  <si>
    <t>Reprofilace betonu sanačními maltami na cementové bázi ručně stěn, tloušťky do 10 mm</t>
  </si>
  <si>
    <t xml:space="preserve">Poznámka k souboru cen:_x000D_
1. Ceny pro danou tloušťku jsou určeny pro nanášení sanačních malt v jakémkoliv počtu vrstev. 2. V cenách nejsou započteny náklady na: a) odstranění degradovaného betonu, které se oceňují cenami souborů cen 985 11-21 Odsekání degradovaného betonu a 985 12-1 Tryskání degradovaného betonu, b) očištění povrchu betonu, které se oceňují cenami souboru cen 985 13 Očištění ploch, c) ochranný nátěr povrchu reprofilovaného betonu, které se oceňují cenami souboru cen 985 32-4 Ochranný nátěr betonu, d) uzavírací stěrku; tyto náklady se oceňují cenami souboru cen 985 31-21 Stěrka k vyrovnání ploch reprofilovaného betonu, e) případné vyztužení reprofilovaných vrstev svařovanými sítěmi, které se oceňují cenami souboru cen 985 56-2 Výztuž stříkaného betonu ze svařovaných sítí. </t>
  </si>
  <si>
    <t>644</t>
  </si>
  <si>
    <t>985311112</t>
  </si>
  <si>
    <t>Reprofilace stěn cementovými sanačními maltami tl 20 mm</t>
  </si>
  <si>
    <t>1609729539</t>
  </si>
  <si>
    <t>Reprofilace betonu sanačními maltami na cementové bázi ručně stěn, tloušťky přes 10 do 20 mm</t>
  </si>
  <si>
    <t>645</t>
  </si>
  <si>
    <t>985311113</t>
  </si>
  <si>
    <t>Reprofilace stěn cementovými sanačními maltami tl 30 mm</t>
  </si>
  <si>
    <t>762498415</t>
  </si>
  <si>
    <t>Reprofilace betonu sanačními maltami na cementové bázi ručně stěn, tloušťky přes 20 do 30 mm</t>
  </si>
  <si>
    <t>646</t>
  </si>
  <si>
    <t>985311114</t>
  </si>
  <si>
    <t>Reprofilace stěn cementovými sanačními maltami tl 40 mm</t>
  </si>
  <si>
    <t>2095278423</t>
  </si>
  <si>
    <t>Reprofilace betonu sanačními maltami na cementové bázi ručně stěn, tloušťky přes 30 do 40 mm</t>
  </si>
  <si>
    <t>Poznámka k položce:_x000D_
včetně příp. přikotvení</t>
  </si>
  <si>
    <t>647</t>
  </si>
  <si>
    <t>985311115</t>
  </si>
  <si>
    <t>Reprofilace stěn cementovými sanačními maltami tl 50 mm</t>
  </si>
  <si>
    <t>-542682775</t>
  </si>
  <si>
    <t>Reprofilace betonu sanačními maltami na cementové bázi ručně stěn, tloušťky přes 40 do 50 mm</t>
  </si>
  <si>
    <t>648</t>
  </si>
  <si>
    <t>985311117</t>
  </si>
  <si>
    <t>Reprofilace stěn cementovými sanačními maltami tl 70 mm</t>
  </si>
  <si>
    <t>-1798513804</t>
  </si>
  <si>
    <t>Reprofilace betonu sanačními maltami na cementové bázi ručně stěn, tloušťky přes 60 do 70 mm</t>
  </si>
  <si>
    <t>649</t>
  </si>
  <si>
    <t>985311211</t>
  </si>
  <si>
    <t>Reprofilace líce kleneb a podhledů cementovými sanačními maltami tl 10 mm</t>
  </si>
  <si>
    <t>-559753546</t>
  </si>
  <si>
    <t>Reprofilace betonu sanačními maltami na cementové bázi ručně líce kleneb a podhledů, tloušťky do 10 mm</t>
  </si>
  <si>
    <t>650</t>
  </si>
  <si>
    <t>985311212</t>
  </si>
  <si>
    <t>Reprofilace líce kleneb a podhledů cementovými sanačními maltami tl 20 mm</t>
  </si>
  <si>
    <t>-1852532298</t>
  </si>
  <si>
    <t>Reprofilace betonu sanačními maltami na cementové bázi ručně líce kleneb a podhledů, tloušťky přes 10 do 20 mm</t>
  </si>
  <si>
    <t>651</t>
  </si>
  <si>
    <t>985311213</t>
  </si>
  <si>
    <t>Reprofilace líce kleneb a podhledů cementovými sanačními maltami tl 30 mm</t>
  </si>
  <si>
    <t>330630285</t>
  </si>
  <si>
    <t>Reprofilace betonu sanačními maltami na cementové bázi ručně líce kleneb a podhledů, tloušťky přes 20 do 30 mm</t>
  </si>
  <si>
    <t>652</t>
  </si>
  <si>
    <t>985311214</t>
  </si>
  <si>
    <t>Reprofilace líce kleneb a podhledů cementovými sanačními maltami tl 40 mm</t>
  </si>
  <si>
    <t>1237395032</t>
  </si>
  <si>
    <t>Reprofilace betonu sanačními maltami na cementové bázi ručně líce kleneb a podhledů, tloušťky přes 30 do 40 mm</t>
  </si>
  <si>
    <t xml:space="preserve">Poznámka k položce:_x000D_
včetně příp. přikotvení_x000D_
</t>
  </si>
  <si>
    <t>653</t>
  </si>
  <si>
    <t>985311215</t>
  </si>
  <si>
    <t>Reprofilace líce kleneb a podhledů cementovými sanačními maltami tl 50 mm</t>
  </si>
  <si>
    <t>1289406388</t>
  </si>
  <si>
    <t>Reprofilace betonu sanačními maltami na cementové bázi ručně líce kleneb a podhledů, tloušťky přes 40 do 50 mm</t>
  </si>
  <si>
    <t>654</t>
  </si>
  <si>
    <t>985311220</t>
  </si>
  <si>
    <t>Reprofilace líce kleneb a podhledů cementovými sanačními maltami tl 100 mm</t>
  </si>
  <si>
    <t>1493707747</t>
  </si>
  <si>
    <t>Reprofilace betonu sanačními maltami na cementové bázi ručně líce kleneb a podhledů, tloušťky přes 90 do 100 mm</t>
  </si>
  <si>
    <t>655</t>
  </si>
  <si>
    <t>985311311</t>
  </si>
  <si>
    <t>Reprofilace rubu kleneb a podlah cementovými sanačními maltami tl 10 mm</t>
  </si>
  <si>
    <t>-345588413</t>
  </si>
  <si>
    <t>Reprofilace betonu sanačními maltami na cementové bázi ručně rubu kleneb a podlah, tloušťky do 10 mm</t>
  </si>
  <si>
    <t>656</t>
  </si>
  <si>
    <t>985311312</t>
  </si>
  <si>
    <t>Reprofilace rubu kleneb a podlah cementovými sanačními maltami tl 20 mm</t>
  </si>
  <si>
    <t>2014038350</t>
  </si>
  <si>
    <t>Reprofilace betonu sanačními maltami na cementové bázi ručně rubu kleneb a podlah, tloušťky přes 10 do 20 mm</t>
  </si>
  <si>
    <t>657</t>
  </si>
  <si>
    <t>985311313</t>
  </si>
  <si>
    <t>Reprofilace rubu kleneb a podlah cementovými sanačními maltami tl 30 mm</t>
  </si>
  <si>
    <t>1398234810</t>
  </si>
  <si>
    <t>Reprofilace betonu sanačními maltami na cementové bázi ručně rubu kleneb a podlah, tloušťky přes 20 do 30 mm</t>
  </si>
  <si>
    <t>658</t>
  </si>
  <si>
    <t>985311314</t>
  </si>
  <si>
    <t>Reprofilace rubu kleneb a podlah cementovými sanačními maltami tl 40 mm</t>
  </si>
  <si>
    <t>450632765</t>
  </si>
  <si>
    <t>Reprofilace betonu sanačními maltami na cementové bázi ručně rubu kleneb a podlah, tloušťky přes 30 do 40 mm</t>
  </si>
  <si>
    <t>659</t>
  </si>
  <si>
    <t>985311315</t>
  </si>
  <si>
    <t>Reprofilace rubu kleneb a podlah cementovými sanačními maltami tl 50 mm</t>
  </si>
  <si>
    <t>1935735677</t>
  </si>
  <si>
    <t>Reprofilace betonu sanačními maltami na cementové bázi ručně rubu kleneb a podlah, tloušťky přes 40 do 50 mm</t>
  </si>
  <si>
    <t>660</t>
  </si>
  <si>
    <t>985311911</t>
  </si>
  <si>
    <t>Příplatek při reprofilaci sanačními maltami za práci ve stísněném prostoru</t>
  </si>
  <si>
    <t>-172957562</t>
  </si>
  <si>
    <t>Reprofilace betonu sanačními maltami na cementové bázi ručně Příplatek k cenám za práci ve stísněném prostoru</t>
  </si>
  <si>
    <t>661</t>
  </si>
  <si>
    <t>985311912</t>
  </si>
  <si>
    <t>Příplatek při reprofilaci sanačními maltami za plochu do 10 m2 jednotlivě</t>
  </si>
  <si>
    <t>-1208225640</t>
  </si>
  <si>
    <t>Reprofilace betonu sanačními maltami na cementové bázi ručně Příplatek k cenám za plochu do 10 m2 jednotlivě</t>
  </si>
  <si>
    <t>662</t>
  </si>
  <si>
    <t>985311913</t>
  </si>
  <si>
    <t>Příplatek při reprofilaci sanačními maltami za větší členitost povrchu (sloupy, výklenky)</t>
  </si>
  <si>
    <t>-920714445</t>
  </si>
  <si>
    <t>Reprofilace betonu sanačními maltami na cementové bázi ručně Příplatek k cenám za větší členitost povrchu (sloupy, výklenky)</t>
  </si>
  <si>
    <t>663</t>
  </si>
  <si>
    <t>985312111</t>
  </si>
  <si>
    <t>Stěrka k vyrovnání betonových ploch stěn tl 2 mm</t>
  </si>
  <si>
    <t>379258207</t>
  </si>
  <si>
    <t>Stěrka k vyrovnání ploch reprofilovaného betonu stěn, tloušťky do 2 mm</t>
  </si>
  <si>
    <t xml:space="preserve">Poznámka k souboru cen:_x000D_
1. V cenách nejsou započteny náklady na ochranný nátěr, které se oceňují souborem cen 985 32-4 Ochranný nátěr betonu. </t>
  </si>
  <si>
    <t>664</t>
  </si>
  <si>
    <t>985312121</t>
  </si>
  <si>
    <t>Stěrka k vyrovnání betonových ploch líce kleneb a podhledů tl 2 mm</t>
  </si>
  <si>
    <t>-1204428865</t>
  </si>
  <si>
    <t>Stěrka k vyrovnání ploch reprofilovaného betonu líce kleneb a podhledů, tloušťky do 2 mm</t>
  </si>
  <si>
    <t>665</t>
  </si>
  <si>
    <t>985312192</t>
  </si>
  <si>
    <t>Příplatek ke stěrce pro vyrovnání betonových ploch za plochu do 10 m2 jednotlivě</t>
  </si>
  <si>
    <t>905019824</t>
  </si>
  <si>
    <t>Stěrka k vyrovnání ploch reprofilovaného betonu Příplatek k cenám za plochu do 10 m2 jednotlivě</t>
  </si>
  <si>
    <t>666</t>
  </si>
  <si>
    <t>985321111</t>
  </si>
  <si>
    <t>Ochranný nátěr výztuže na cementové bázi stěn, líce kleneb a podhledů 1 vrstva tl 1 mm</t>
  </si>
  <si>
    <t>-1451611158</t>
  </si>
  <si>
    <t>Ochranný nátěr betonářské výztuže 1 vrstva tloušťky 1 mm na cementové bázi stěn, líce kleneb a podhledů</t>
  </si>
  <si>
    <t xml:space="preserve">Poznámka k souboru cen:_x000D_
1. Množství měrných jednotek se určuje v m2 rozvinuté betonové plochy, na které se výztuž ošetřuje. Je uvažováno 10 bm výztuže na 1 m2 plochy. </t>
  </si>
  <si>
    <t>667</t>
  </si>
  <si>
    <t>985321911</t>
  </si>
  <si>
    <t>Příplatek k cenám ochranného nátěru výztuže za práce ve stísněném prostoru</t>
  </si>
  <si>
    <t>-1077941040</t>
  </si>
  <si>
    <t>Ochranný nátěr betonářské výztuže Příplatek k cenám za práci ve stísněném prostoru</t>
  </si>
  <si>
    <t>668</t>
  </si>
  <si>
    <t>985321912</t>
  </si>
  <si>
    <t>Příplatek k cenám ochranného nátěru výztuže za plochu do 10 m2 jednotlivě</t>
  </si>
  <si>
    <t>-1034242293</t>
  </si>
  <si>
    <t>Ochranný nátěr betonářské výztuže Příplatek k cenám za plochu do 10 m2 jednotlivě</t>
  </si>
  <si>
    <t>669</t>
  </si>
  <si>
    <t>985323111</t>
  </si>
  <si>
    <t>Spojovací můstek reprofilovaného betonu na cementové bázi tl 1 mm</t>
  </si>
  <si>
    <t>1373972075</t>
  </si>
  <si>
    <t>Spojovací můstek reprofilovaného betonu na cementové bázi, tloušťky 1 mm</t>
  </si>
  <si>
    <t>670</t>
  </si>
  <si>
    <t>985323911</t>
  </si>
  <si>
    <t>Příplatek k cenám spojovacího můstku za práci ve stísněném prostoru</t>
  </si>
  <si>
    <t>1979842119</t>
  </si>
  <si>
    <t>Spojovací můstek reprofilovaného betonu Příplatek k cenám za práci ve stísněném prostoru</t>
  </si>
  <si>
    <t>671</t>
  </si>
  <si>
    <t>985323912</t>
  </si>
  <si>
    <t>Příplatek k cenám spojovacího můstku za plochu do 10 m2 jednotlivě</t>
  </si>
  <si>
    <t>617202536</t>
  </si>
  <si>
    <t>Spojovací můstek reprofilovaného betonu Příplatek k cenám za plochu do 10 m2 jednotlivě</t>
  </si>
  <si>
    <t>672</t>
  </si>
  <si>
    <t>985324111</t>
  </si>
  <si>
    <t>Impregnační nátěr betonu dvojnásobný (OS-A)</t>
  </si>
  <si>
    <t>1923543518</t>
  </si>
  <si>
    <t>Ochranný nátěr betonu na bázi silanu impregnační dvojnásobný (OS-A)</t>
  </si>
  <si>
    <t>673</t>
  </si>
  <si>
    <t>985331111</t>
  </si>
  <si>
    <t>Dodatečné vlepování betonářské výztuže D 8 mm do cementové aktivované malty včetně vyvrtání otvoru</t>
  </si>
  <si>
    <t>-823795158</t>
  </si>
  <si>
    <t>Dodatečné vlepování betonářské výztuže včetně vyvrtání a vyčištění otvoru cementovou aktivovanou maltou průměr výztuže 8 mm</t>
  </si>
  <si>
    <t xml:space="preserve">Poznámka k souboru cen:_x000D_
1. Množství měrných jednotek se určuje v m délky vyvrtaného otvoru pro zasunutí výztuže. 2. V cenách jsou započteny i náklady na: a) rozměření, vrtání a spotřebu vrtáků, b) vyčištění otvoru, vyplnění otvorů maltou včetně dodání materiálu, c) zasunutí betonářské výztuže do otvoru vyplněného maltou. 3. V cenách nejsou započteny náklady na dodání betonářské výztuže. </t>
  </si>
  <si>
    <t xml:space="preserve">Poznámka k položce:_x000D_
např. spřahovací trny (bez dodání výztuže) </t>
  </si>
  <si>
    <t>674</t>
  </si>
  <si>
    <t>13021011</t>
  </si>
  <si>
    <t>tyč ocelová žebírková jakost BSt 500S výztuž do betonu D 8mm</t>
  </si>
  <si>
    <t>1326724535</t>
  </si>
  <si>
    <t>Poznámka k položce:_x000D_
0,617 kg/m</t>
  </si>
  <si>
    <t>675</t>
  </si>
  <si>
    <t>985331113</t>
  </si>
  <si>
    <t>Dodatečné vlepování betonářské výztuže D 12 mm do cementové aktivované malty včetně vyvrtání otvoru</t>
  </si>
  <si>
    <t>905172108</t>
  </si>
  <si>
    <t>Dodatečné vlepování betonářské výztuže včetně vyvrtání a vyčištění otvoru cementovou aktivovanou maltou průměr výztuže 12 mm</t>
  </si>
  <si>
    <t xml:space="preserve">Poznámka k položce:_x000D_
např. spřahovací trny (bez dodání výztuže) _x000D_
_x000D_
</t>
  </si>
  <si>
    <t>676</t>
  </si>
  <si>
    <t>13021013</t>
  </si>
  <si>
    <t>tyč ocelová žebírková jakost BSt 500S výztuž do betonu D 12mm</t>
  </si>
  <si>
    <t>1310539071</t>
  </si>
  <si>
    <t xml:space="preserve">Poznámka k položce:_x000D_
0,888 kg/m_x000D_
</t>
  </si>
  <si>
    <t>677</t>
  </si>
  <si>
    <t>985331115</t>
  </si>
  <si>
    <t>Dodatečné vlepování betonářské výztuže D 16 mm do cementové aktivované malty včetně vyvrtání otvoru</t>
  </si>
  <si>
    <t>-198402067</t>
  </si>
  <si>
    <t>Dodatečné vlepování betonářské výztuže včetně vyvrtání a vyčištění otvoru cementovou aktivovanou maltou průměr výztuže 16 mm</t>
  </si>
  <si>
    <t>678</t>
  </si>
  <si>
    <t>13021015</t>
  </si>
  <si>
    <t>tyč ocelová žebírková jakost BSt 500S výztuž do betonu D 16mm</t>
  </si>
  <si>
    <t>-2054491090</t>
  </si>
  <si>
    <t>Poznámka k položce:_x000D_
1,578 kg/m</t>
  </si>
  <si>
    <t>679</t>
  </si>
  <si>
    <t>985331216</t>
  </si>
  <si>
    <t>Dodatečné vlepování betonářské výztuže D 18 mm do chemické malty včetně vyvrtání otvoru</t>
  </si>
  <si>
    <t>868427595</t>
  </si>
  <si>
    <t>Dodatečné vlepování betonářské výztuže včetně vyvrtání a vyčištění otvoru chemickou maltou průměr výztuže 18 mm</t>
  </si>
  <si>
    <t>680</t>
  </si>
  <si>
    <t>13021016</t>
  </si>
  <si>
    <t>tyč ocelová žebírková jakost BSt 500S výztuž do betonu D 18mm</t>
  </si>
  <si>
    <t>-729909190</t>
  </si>
  <si>
    <t>Poznámka k položce:_x000D_
1,998 kg/m</t>
  </si>
  <si>
    <t>681</t>
  </si>
  <si>
    <t>985331217</t>
  </si>
  <si>
    <t>Dodatečné vlepování betonářské výztuže D 20 mm do chemické malty včetně vyvrtání otvoru</t>
  </si>
  <si>
    <t>978656443</t>
  </si>
  <si>
    <t>Dodatečné vlepování betonářské výztuže včetně vyvrtání a vyčištění otvoru chemickou maltou průměr výztuže 20 mm</t>
  </si>
  <si>
    <t>682</t>
  </si>
  <si>
    <t>13021017</t>
  </si>
  <si>
    <t>tyč ocelová žebírková jakost BSt 500S výztuž do betonu D 20mm</t>
  </si>
  <si>
    <t>411872264</t>
  </si>
  <si>
    <t>Poznámka k položce:_x000D_
2,466 kg/m</t>
  </si>
  <si>
    <t>683</t>
  </si>
  <si>
    <t>985421131</t>
  </si>
  <si>
    <t>Injektáž trhlin š 10 mm v cihelném zdivu tl do 300 mm aktivovanou cementovou maltou včetně vrtů</t>
  </si>
  <si>
    <t>-1321557287</t>
  </si>
  <si>
    <t>Injektáž trhlin v cihelném, kamenném nebo smíšeném zdivu nízkotlaká do 0,6 MP, včetně provedení vrtů aktivovanou cementovou maltou šířka trhlin přes 5 do 10 mm tloušťka zdiva do 300 mm</t>
  </si>
  <si>
    <t xml:space="preserve">Poznámka k souboru cen:_x000D_
1. Šířka trhlin je určena šířkou trhliny na povrchu konstrukce. 2. Množství měrných jednotek se určuje v m délky trhliny. 3. V cenách jsou započteny i náklady na: a) vyčištění trhlin, b) vyvrtání otvorů pro injektážní jehly a jejich vyčištění - jsou uvažovány 4 vrty na 1 m trhliny. U zdiva tloušťky do 450 mm je uvažováno provedení vrtů z jedné strany zdiva, u tloušťky přes 450 mm z obou stran zdiva, c) úpravu trhlin před injektáží (temování), d) hrubé zapravení otvorů po injektážních jehlách. 4. V cenách nejsou započteny náklady na zednické zapravení trhlin a opravu omítek, které se oceňují cenami katalogu 801-4 Budovy a haly - opravy a údržba. </t>
  </si>
  <si>
    <t>684</t>
  </si>
  <si>
    <t>985422123</t>
  </si>
  <si>
    <t>Injektáž trhlin š do 1 mm v ŽB kcích tl do 300 mm epoxidem včetně vrtů</t>
  </si>
  <si>
    <t>-2000864481</t>
  </si>
  <si>
    <t>Injektáž trhlin v betonových nebo železobetonových konstrukcích nízkotlaká do 0,6 MP s injektážními jehlami vloženými do vrtů včetně jejich vyvrtání epoxidovou injektážní hmotou šířka trhlin přes 0,5 do 1 mm tloušťka konstrukce přes 200 do 300 mm</t>
  </si>
  <si>
    <t xml:space="preserve">Poznámka k souboru cen:_x000D_
1. Šířka trhlin je určena šířkou trhliny na povrchu konstrukce. 2. Množství měrných jednotek se určuje v m délky trhliny. 3. Cenami lze oceňovat injektáž suchých trhlin. Injektáž mokrých trhlin a trhlin s tlakovou vodou se oceňuje individuálně. 4. V cenách jsou započteny i náklady na: a) vyčištění trhlin, b) úpravu trhlin před injektáží epoxidem (temování). 5. V cenách -2111 až -2323 jsou započteny i náklady na: a) vyvrtání otvorů pro injektážní jehly včetně vyčištění vrtu - je uvažováno 6 vrtů na 1 m trhliny, b) hrubé zapravení otvorů po injektážních jehlách. 6. V cenách nejsou započteny náklady na zednické zapravení trhlin a opravu omítek, které se oceňují cenami katalogu 801-4 Budovy a haly - oprava a údržba. </t>
  </si>
  <si>
    <t>685</t>
  </si>
  <si>
    <t>985441113</t>
  </si>
  <si>
    <t>Přídavná šroubovitá nerezová výztuž 1 táhlo D 8 mm v drážce v cihelném zdivu hl do 70 mm</t>
  </si>
  <si>
    <t>209776771</t>
  </si>
  <si>
    <t>Přídavná šroubovitá nerezová výztuž pro sanaci trhlin v drážce včetně vyfrézování a zalití kotevní maltou v cihelném nebo kamenném zdivu hloubky do 70 mm 1 táhlo průměru 8 mm</t>
  </si>
  <si>
    <t xml:space="preserve">Poznámka k souboru cen:_x000D_
1. V cenách jsou započteny i náklady na vytvoření drážky nebo vrtu, jejich vyčištění, vložení táhla do drážky nebo kotvy do vrtu včetně dodávky materiálu, zalití drážky nebo vrtu zálivkovou maltou včetně dodávky materiálu a úpravy povrchu pod omítku (bez úpravy omítky). 2. V cenách nejsou započteny náklady na zatmelení vertikálních trhlin. </t>
  </si>
  <si>
    <t>Poznámka k položce:_x000D_
stažení zdiva</t>
  </si>
  <si>
    <t>686</t>
  </si>
  <si>
    <t>985521111</t>
  </si>
  <si>
    <t>Stříkaný beton z mokré směsi stěn tl do 30 mm</t>
  </si>
  <si>
    <t>1840173631</t>
  </si>
  <si>
    <t>Stříkaný beton z mokré směsi pevnosti v tlaku do 45 MPa stěn, jedné vrstvy tloušťky do 30 mm</t>
  </si>
  <si>
    <t xml:space="preserve">Poznámka k souboru cen:_x000D_
1. Množství měrných jednotek se určuje v m2 rozvinuté lícní plochy stříkaného betonu. 2. V cenách jsou započteny i náklady na hrubé urovnání povrchu stříkaného betonu a na smetení spadu na hromady nebo naložení na dopravní prostředek. 3. V cenách nejsou započteny náklady na: a) očištění popř. nutnou úpravu plochy před zhotovením nástřiku z betonu, b) ocelovou výztuž; tato výztuž se oceňuje cenami souborů cen: - 985 36-1 Výztuž stříkaného betonu z betonářské oceli, - 985 36-2 Výztuž stříkaného betonu ze svařovaných sítí, - 985 36-4 Kotvičky pro výztuž stříkaného betonu. c) odklizení spadu ze stříkaného betonu, které se oceňuje příslušnými cenami odvozu suti pro objekt, na kterém se stříkání provádí. </t>
  </si>
  <si>
    <t>687</t>
  </si>
  <si>
    <t>985521119</t>
  </si>
  <si>
    <t>Příplatek ke stříkanému betonu z mokré směsi stěn ZKD 10 mm</t>
  </si>
  <si>
    <t>1597897256</t>
  </si>
  <si>
    <t>Stříkaný beton z mokré směsi pevnosti v tlaku do 45 MPa stěn, jedné vrstvy tloušťky Příplatek k ceně za každých dalších i započatých 10 mm tloušťky</t>
  </si>
  <si>
    <t>688</t>
  </si>
  <si>
    <t>985521911</t>
  </si>
  <si>
    <t>Příplatek ke stříkanému betonu z mokré směsi za práci ve stísněném prostoru</t>
  </si>
  <si>
    <t>1661649068</t>
  </si>
  <si>
    <t>Stříkaný beton z mokré směsi pevnosti v tlaku do 45 MPa Příplatek k cenám za práci ve stísněném prostoru</t>
  </si>
  <si>
    <t>689</t>
  </si>
  <si>
    <t>985562322</t>
  </si>
  <si>
    <t>Výztuž stříkaného betonu líce kleneb ze svařovaných sítí jednovrstvých D drátu 6 mm oka přes 100 mm</t>
  </si>
  <si>
    <t>1350560264</t>
  </si>
  <si>
    <t>Výztuž stříkaného betonu ze svařovaných sítí velikosti ok přes 100 mm jednovrstvých líce kleneb a podhledů, průměru drátu 6 mm</t>
  </si>
  <si>
    <t xml:space="preserve">Poznámka k souboru cen:_x000D_
1. V cenách jsou započteny i náklady na výztuž a její provázání. 2. V cenách nejsou započteny náklady na: a) kotvičky; tyto náklady se oceňují cenami souboru cen 985 56-4 Kotvičky pro výztuž stříkaného betonu, b) příčnou a podélnou výztuž, tyto náklady se oceňují cenami souboru cen 985 56-1 Výztuž stříkaného betonu z betonářské oceli. 3. Ceny výztuže průměru drátu 2 mm jsou určeny i pro opravu povrchů reprofilačními maltami. </t>
  </si>
  <si>
    <t>690</t>
  </si>
  <si>
    <t>985564112</t>
  </si>
  <si>
    <t>Kotvičky pro výztuž stříkaného betonu hl do 200 mm z oceli D 8 mm do cementové malty</t>
  </si>
  <si>
    <t>1475348837</t>
  </si>
  <si>
    <t>Kotvičky pro výztuž stříkaného betonu z betonářské oceli do cementové malty, hloubky kotvení do 200 mm, průměru přes 6 do 8 mm</t>
  </si>
  <si>
    <t xml:space="preserve">Poznámka k souboru cen:_x000D_
1. V cenách jsou započteny i náklady na: a) rozměření, vyvrtání otvoru a opotřebení vrtného materiálu, b) vyčištění otvoru, c) vyplnění otvorů maltou a osazení kotviček včetně jejich dodávky. </t>
  </si>
  <si>
    <t>Poznámka k položce:_x000D_
V místě odštíplé hrany betonu_x000D_
(tl. sanace 70mm)</t>
  </si>
  <si>
    <t>691</t>
  </si>
  <si>
    <t>985564223</t>
  </si>
  <si>
    <t>Kotvičky pro výztuž stříkaného betonu hl do 400 mm z oceli D 10 mm do chemické malty</t>
  </si>
  <si>
    <t>-642878598</t>
  </si>
  <si>
    <t>Kotvičky pro výztuž stříkaného betonu z betonářské oceli do chemické malty, hloubky kotvení přes 200 do 400 mm, průměru do 10 mm</t>
  </si>
  <si>
    <t>692</t>
  </si>
  <si>
    <t>985622222</t>
  </si>
  <si>
    <t>Spínání objektů - vložení a dodání táhla z betonářské oceli D do 28 mm s napínací maticí</t>
  </si>
  <si>
    <t>642923315</t>
  </si>
  <si>
    <t>Spínání objektů táhly vložení a dodání táhla z betonářské oceli spojované napínacími maticemi, průměru přes 20 do 28 mm</t>
  </si>
  <si>
    <t xml:space="preserve">Poznámka k souboru cen:_x000D_
1. Množství měrných jednotek drážky se určuje v m délky drážky. 2. Množství měrných jednotek táhla se určuje v m délky táhla (délka drážky a tlouštka zdí, kterými táhlo prostupuje). 3. V cenách nejsou započteny náklady rozebrání a následnou montáž nášlapné vrstvy podlah v případech, kdy se táhlo vede v podlaze. 4. Prostup táhla přes zeď se oceňuje cenou 985 62-1211 Prostup lana přes zeď souboru cen 985 62-1 Spínání objektů lany. </t>
  </si>
  <si>
    <t>Poznámka k položce:_x000D_
včetně dodání materiálu, kotevních desek a matic, bez vyvrtání otvoru</t>
  </si>
  <si>
    <t>997</t>
  </si>
  <si>
    <t>Přesun sutě</t>
  </si>
  <si>
    <t>693</t>
  </si>
  <si>
    <t>997013603</t>
  </si>
  <si>
    <t>Poplatek za uložení na skládce (skládkovné) stavebního odpadu cihelného kód odpadu 17 01 02</t>
  </si>
  <si>
    <t>-1648831304</t>
  </si>
  <si>
    <t>Poplatek za uložení stavebního odpadu na skládce (skládkovné) cihelného zatříděného do Katalogu odpadů pod kódem 17 01 02</t>
  </si>
  <si>
    <t xml:space="preserve">Poznámka k souboru cen:_x000D_
1. Ceny uvedené v souboru cen je doporučeno upravit podle aktuálních cen místně příslušné skládky odpadů. 2. Uložení odpadů neuvedených v souboru cen se oceňuje individuálně. 3. V cenách je započítán poplatek za ukládaní odpadu dle zákona 185/2001 Sb. 4. Případné drcení stavebního odpadu lze ocenit souborem cen 997 00-60 Drcení stavebního odpadu z katalogu 800-6 Demolice objektů. </t>
  </si>
  <si>
    <t>694</t>
  </si>
  <si>
    <t>997013631</t>
  </si>
  <si>
    <t>Poplatek za uložení na skládce (skládkovné) stavebního odpadu směsného kód odpadu 17 09 04</t>
  </si>
  <si>
    <t>1116192748</t>
  </si>
  <si>
    <t>Poplatek za uložení stavebního odpadu na skládce (skládkovné) směsného stavebního a demoličního zatříděného do Katalogu odpadů pod kódem 17 09 04</t>
  </si>
  <si>
    <t>Poznámka k položce:_x000D_
odhad 0,3 t/m3, komunální odpad</t>
  </si>
  <si>
    <t>695</t>
  </si>
  <si>
    <t>997013811</t>
  </si>
  <si>
    <t>Poplatek za uložení na skládce (skládkovné) stavebního odpadu dřevěného kód odpadu 17 02 01</t>
  </si>
  <si>
    <t>-1012733043</t>
  </si>
  <si>
    <t>Poplatek za uložení stavebního odpadu na skládce (skládkovné) dřevěného zatříděného do Katalogu odpadů pod kódem 17 02 01</t>
  </si>
  <si>
    <t>Poznámka k položce:_x000D_
např. z odstraněných dřev. podlah, z dřev. podepření zdiva</t>
  </si>
  <si>
    <t>696</t>
  </si>
  <si>
    <t>997013841</t>
  </si>
  <si>
    <t>Poplatek za uložení na skládce (skládkovné) odpadu po otryskávání bez obsahu nebezpečných látek kód odpadu 12 01 17</t>
  </si>
  <si>
    <t>-460789470</t>
  </si>
  <si>
    <t>Poplatek za uložení stavebního odpadu na skládce (skládkovné) odpadního materiálu po otryskávání bez obsahu nebezpečných látek zatříděného do Katalogu odpadů pod kódem 12 01 17</t>
  </si>
  <si>
    <t>697</t>
  </si>
  <si>
    <t>997013843</t>
  </si>
  <si>
    <t>Poplatek za uložení na skládce (skládkovné) odpadu po otryskávání s obsahem nebezpečných látek kód odpadu 12 01 16</t>
  </si>
  <si>
    <t>-1756360290</t>
  </si>
  <si>
    <t>Poplatek za uložení stavebního odpadu na skládce (skládkovné) odpadního materiálu po otryskávání s obsahem nebezpečných látek zatříděného do katalogu odpadů pod kódem 12 01 16</t>
  </si>
  <si>
    <t>698</t>
  </si>
  <si>
    <t>997013873</t>
  </si>
  <si>
    <t>141556280</t>
  </si>
  <si>
    <t xml:space="preserve">Poznámka k souboru cen:_x000D_
1. Ceny uvedené v souboru cen je doporučeno upravit podle aktuálních cen místně příslušné skládky odpadů. 2. Uložení odpadů neuvedených v souboru cen se oceňuje individuálně. </t>
  </si>
  <si>
    <t>699</t>
  </si>
  <si>
    <t>997013875</t>
  </si>
  <si>
    <t>Poplatek za uložení stavebního odpadu na recyklační skládce (skládkovné) asfaltového bez obsahu dehtu zatříděného do Katalogu odpadů pod kódem 17 03 02</t>
  </si>
  <si>
    <t>-1775870233</t>
  </si>
  <si>
    <t xml:space="preserve">Poznámka k položce:_x000D_
např. z odstraněné hydroizolace </t>
  </si>
  <si>
    <t>700</t>
  </si>
  <si>
    <t>997211111</t>
  </si>
  <si>
    <t>Svislá doprava suti na v 3,5 m</t>
  </si>
  <si>
    <t>561552726</t>
  </si>
  <si>
    <t>Svislá doprava suti nebo vybouraných hmot  s naložením do dopravního zařízení a s vyprázdněním dopravního zařízení na hromadu nebo do dopravního prostředku suti na výšku do 3,5 m</t>
  </si>
  <si>
    <t xml:space="preserve">Poznámka k souboru cen:_x000D_
1. Shazuje-li se suť z jakékoliv výšky na místo, kde zůstane ležet, aniž se s ní dále manipuluje, oceňuje se její svislá doprava pouze cenou 1111. 2. Výška svislé dopravy je svislá vzdálenost mezi místem nakládání do zařízení pro svislou dopravu a místem, kde se toto zařízení vyprazdňuje. </t>
  </si>
  <si>
    <t>Poznámka k položce:_x000D_
z důvodu špatného přístupu k objektu (např. pouze po kolejích), jde např. o svislou dopravu suti u vysokého (i přesypaného) mostního objektu k niveletě koleje</t>
  </si>
  <si>
    <t>701</t>
  </si>
  <si>
    <t>997211119</t>
  </si>
  <si>
    <t>Příplatek ZKD 3,5 m výšky u svislé dopravy suti</t>
  </si>
  <si>
    <t>-66856198</t>
  </si>
  <si>
    <t>Svislá doprava suti nebo vybouraných hmot  s naložením do dopravního zařízení a s vyprázdněním dopravního zařízení na hromadu nebo do dopravního prostředku suti na výšku Příplatek k ceně za každých dalších i započatých 3,5 m výšky přes 3,5 m</t>
  </si>
  <si>
    <t>702</t>
  </si>
  <si>
    <t>997211211</t>
  </si>
  <si>
    <t>Svislá doprava vybouraných hmot na v 3,5 m</t>
  </si>
  <si>
    <t>-1549701743</t>
  </si>
  <si>
    <t>Svislá doprava suti nebo vybouraných hmot  s naložením do dopravního zařízení a s vyprázdněním dopravního zařízení na hromadu nebo do dopravního prostředku vybouraných hmot na výšku do 3,5 m</t>
  </si>
  <si>
    <t>Poznámka k položce:_x000D_
z důvodu špatného přístupu k objektu (např. pouze po kolejích), jde např. o svislou dopravu vybouraných hmot u vysokého (i přesypaného) mostního objektu k niveletě koleje</t>
  </si>
  <si>
    <t>703</t>
  </si>
  <si>
    <t>997211219</t>
  </si>
  <si>
    <t>Příplatek ZKD 3,5 m výšky u svislé dopravy vybouraných hmot</t>
  </si>
  <si>
    <t>1047803803</t>
  </si>
  <si>
    <t>Svislá doprava suti nebo vybouraných hmot  s naložením do dopravního zařízení a s vyprázdněním dopravního zařízení na hromadu nebo do dopravního prostředku vybouraných hmot na výšku Příplatek k ceně za každých dalších i započatých 3,5 m výšky přes 3,5 m</t>
  </si>
  <si>
    <t>704</t>
  </si>
  <si>
    <t>997211511</t>
  </si>
  <si>
    <t>Vodorovná doprava suti po suchu na vzdálenost do 1 km</t>
  </si>
  <si>
    <t>1760546861</t>
  </si>
  <si>
    <t>Vodorovná doprava suti nebo vybouraných hmot  suti se složením a hrubým urovnáním, na vzdálenost do 1 km</t>
  </si>
  <si>
    <t xml:space="preserve">Poznámka k souboru cen:_x000D_
1. Ceny nelze použít pro vodorovnou dopravu po železnici, po vodě nebo neobvyklými dopravními prostředky. 2. Je-li na dopravní dráze pro vodorovnou dopravu překážka, pro kterou je nutné překládat suť nebo vybourané hmoty z jednoho obvyklého dopravního prostředku na jiný, oceňuje se tato lomená doprava v každém úseku samostatně. </t>
  </si>
  <si>
    <t>705</t>
  </si>
  <si>
    <t>997211519</t>
  </si>
  <si>
    <t>Příplatek ZKD 1 km u vodorovné dopravy suti</t>
  </si>
  <si>
    <t>-1069551490</t>
  </si>
  <si>
    <t>Vodorovná doprava suti nebo vybouraných hmot  suti se složením a hrubým urovnáním, na vzdálenost Příplatek k ceně za každý další i započatý 1 km přes 1 km</t>
  </si>
  <si>
    <t>706</t>
  </si>
  <si>
    <t>997211611</t>
  </si>
  <si>
    <t>Nakládání suti na dopravní prostředky pro vodorovnou dopravu</t>
  </si>
  <si>
    <t>235331749</t>
  </si>
  <si>
    <t>Nakládání suti nebo vybouraných hmot  na dopravní prostředky pro vodorovnou dopravu suti</t>
  </si>
  <si>
    <t>Poznámka k položce:_x000D_
případně 2x (naložení také na mezideponii z důvodu špatného přístupu k objektu)</t>
  </si>
  <si>
    <t>707</t>
  </si>
  <si>
    <t>997211521</t>
  </si>
  <si>
    <t>Vodorovná doprava vybouraných hmot po suchu na vzdálenost do 1 km</t>
  </si>
  <si>
    <t>-1038693995</t>
  </si>
  <si>
    <t>Vodorovná doprava suti nebo vybouraných hmot  vybouraných hmot se složením a hrubým urovnáním nebo s přeložením na jiný dopravní prostředek kromě lodi, na vzdálenost do 1 km</t>
  </si>
  <si>
    <t>708</t>
  </si>
  <si>
    <t>997211529</t>
  </si>
  <si>
    <t>Příplatek ZKD 1 km u vodorovné dopravy vybouraných hmot</t>
  </si>
  <si>
    <t>2078319661</t>
  </si>
  <si>
    <t>Vodorovná doprava suti nebo vybouraných hmot  vybouraných hmot se složením a hrubým urovnáním nebo s přeložením na jiný dopravní prostředek kromě lodi, na vzdálenost Příplatek k ceně za každý další i započatý 1 km přes 1 km</t>
  </si>
  <si>
    <t>709</t>
  </si>
  <si>
    <t>997211612</t>
  </si>
  <si>
    <t>Nakládání vybouraných hmot na dopravní prostředky pro vodorovnou dopravu</t>
  </si>
  <si>
    <t>-826509147</t>
  </si>
  <si>
    <t>Nakládání suti nebo vybouraných hmot  na dopravní prostředky pro vodorovnou dopravu vybouraných hmot</t>
  </si>
  <si>
    <t>Poznámka k položce:_x000D_
např. demontované zábradlí. případně 2x (naložení také na mezideponii z důvodu špatného přístupu k objektu)</t>
  </si>
  <si>
    <t>710</t>
  </si>
  <si>
    <t>997221861</t>
  </si>
  <si>
    <t>Poplatek za uložení stavebního odpadu na recyklační skládce (skládkovné) z prostého betonu pod kódem 17 01 01</t>
  </si>
  <si>
    <t>529533205</t>
  </si>
  <si>
    <t>Poplatek za uložení stavebního odpadu na recyklační skládce (skládkovné) z prostého betonu zatříděného do Katalogu odpadů pod kódem 17 01 01</t>
  </si>
  <si>
    <t>711</t>
  </si>
  <si>
    <t>997221862</t>
  </si>
  <si>
    <t>Poplatek za uložení stavebního odpadu na recyklační skládce (skládkovné) z armovaného betonu pod kódem 17 01 01</t>
  </si>
  <si>
    <t>-1330711352</t>
  </si>
  <si>
    <t>Poplatek za uložení stavebního odpadu na recyklační skládce (skládkovné) z armovaného betonu zatříděného do Katalogu odpadů pod kódem 17 01 01</t>
  </si>
  <si>
    <t>998</t>
  </si>
  <si>
    <t>Přesun hmot</t>
  </si>
  <si>
    <t>712</t>
  </si>
  <si>
    <t>992114151</t>
  </si>
  <si>
    <t>Vodorovné přemístění mostních dílců z ŽB na vzdálenost 5000 m do hmotnosti 5 t</t>
  </si>
  <si>
    <t>-1531225539</t>
  </si>
  <si>
    <t>Vodorovné přemístění mostních dílců  vzdálenosti přesunu do 5 000 m do 5 t</t>
  </si>
  <si>
    <t xml:space="preserve">Poznámka k souboru cen:_x000D_
1. Ceny jsou určeny pro každé samostatné vodorovné přemístění na staveništi podle POV. 2. Ceny -4111 až -4156 obsahují náklady na naložení mostních dílců v místě staveništní skládky a náklady na jejich vodorovné přemístění k místu montáže nebo k místu meziskládky při lomeném přemístění. 3. Ceny -4111 až -4156 neobsahují náklady na složení mostních prefabrikovaných dílců. Jestliže se jejich osazování neprovádí přímo z dopravního prostředku, oceňují se náklady na složení cenami -4291 až -4296. Těmito cenami se oceňují také náklady na složení mostních dílců při lomeném přemístění. 4. Ceny nelze použít pro příčné zasouvání železničních mostních prefabrikátů; tyto stavební práce se oceňují podle ustanovení úvodního katalogu. 5. Pro volbu ceny je rozhodující hmotnost přemísťovaného mostního dílce. </t>
  </si>
  <si>
    <t>Poznámka k položce:_x000D_
např. dovoz prefabrikátů z místa uložení u objednatele</t>
  </si>
  <si>
    <t>713</t>
  </si>
  <si>
    <t>992114191</t>
  </si>
  <si>
    <t>Příplatek k vodorovnému přemístění dílců z ŽB hmotnosti do 5 t ZKD 5000 m</t>
  </si>
  <si>
    <t>-1767194135</t>
  </si>
  <si>
    <t>Vodorovné přemístění mostních dílců  Příplatek k ceně za každých dalších i započatých 5 000 m přes 5 000 m do 5 t</t>
  </si>
  <si>
    <t>Poznámka k položce:_x000D_
např. u dovozu prefabrikátů z místa uložení u objednatele</t>
  </si>
  <si>
    <t>714</t>
  </si>
  <si>
    <t>998212111</t>
  </si>
  <si>
    <t>Přesun hmot pro mosty zděné, monolitické betonové nebo ocelové v do 20 m</t>
  </si>
  <si>
    <t>221907244</t>
  </si>
  <si>
    <t>Přesun hmot pro mosty zděné, betonové monolitické, spřažené ocelobetonové nebo kovové  vodorovná dopravní vzdálenost do 100 m výška mostu do 20 m</t>
  </si>
  <si>
    <t xml:space="preserve">Poznámka k souboru cen:_x000D_
1. Ceny nelze použít pro oceňování přesunu hmot ocelových mostních konstrukcí oceňovaných cenami katalogů montážních prací; tento přesun se oceňuje individuálně. 2. Přesun betonu do mostní konstrukce je zahrnut v cenách betonáže, které obsahují i ukládku betonu do konstrukce (čerpadlem betonu nebo jeřábem s kontejnerem). U betonů je proto uvedena nulová hmotnost, tzn. že hmotnost betonů nevstupuje do výpočtu přesunu hmot. </t>
  </si>
  <si>
    <t>715</t>
  </si>
  <si>
    <t>998212112</t>
  </si>
  <si>
    <t>Přesun hmot pro mosty zděné, monolitické betonové nebo ocelové v do 45 m</t>
  </si>
  <si>
    <t>-131446066</t>
  </si>
  <si>
    <t>Přesun hmot pro mosty zděné, betonové monolitické, spřažené ocelobetonové nebo kovové  vodorovná dopravní vzdálenost do 100 m výška mostu přes 20 do 45 m</t>
  </si>
  <si>
    <t>716</t>
  </si>
  <si>
    <t>998212191</t>
  </si>
  <si>
    <t>Příplatek k přesunu hmot pro mosty zděné nebo monolitické za zvětšený přesun do 1000 m</t>
  </si>
  <si>
    <t>-815439456</t>
  </si>
  <si>
    <t>Přesun hmot pro mosty zděné, betonové monolitické, spřažené ocelobetonové nebo kovové  Příplatek k cenám za zvětšený přesun přes přes vymezenou největší dopravní vzdálenost do 1000 m</t>
  </si>
  <si>
    <t>Poznámka k položce:_x000D_
Pol. se použije pouze v případě špatného příjezdu ke konkrétnímu objektu (pouze kolejově z přejezdu, ze stanice).</t>
  </si>
  <si>
    <t>717</t>
  </si>
  <si>
    <t>998212192</t>
  </si>
  <si>
    <t>Příplatek k přesunu hmot pro mosty zděné nebo monolitické za zvětšený přesun do 2000 m</t>
  </si>
  <si>
    <t>-433192397</t>
  </si>
  <si>
    <t>Přesun hmot pro mosty zděné, betonové monolitické, spřažené ocelobetonové nebo kovové  Příplatek k cenám za zvětšený přesun přes přes vymezenou největší dopravní vzdálenost do 2000 m</t>
  </si>
  <si>
    <t>Poznámka k položce:_x000D_
Pol. se použije pouze v případě špatného příjezdu ke konkrétnímu objektu (pouze kolejově z přejezdu, ze stanice). Nyní zde odhad 25% z celkového přesunu.</t>
  </si>
  <si>
    <t>718</t>
  </si>
  <si>
    <t>998212193</t>
  </si>
  <si>
    <t>Příplatek k přesunu hmot pro mosty zděné nebo monolitické za zvětšený přesun do 3000 m</t>
  </si>
  <si>
    <t>1013390309</t>
  </si>
  <si>
    <t>Přesun hmot pro mosty zděné, betonové monolitické, spřažené ocelobetonové nebo kovové  Příplatek k cenám za zvětšený přesun přes přes vymezenou největší dopravní vzdálenost do 3000 m</t>
  </si>
  <si>
    <t>719</t>
  </si>
  <si>
    <t>998212195</t>
  </si>
  <si>
    <t>Příplatek k přesunu hmot pro mosty zděné nebo monolitické za zvětšený přesun do 5000 m</t>
  </si>
  <si>
    <t>-1525636610</t>
  </si>
  <si>
    <t>Přesun hmot pro mosty zděné, betonové monolitické, spřažené ocelobetonové nebo kovové  Příplatek k cenám za zvětšený přesun přes přes vymezenou největší dopravní vzdálenost do 5000 m</t>
  </si>
  <si>
    <t>720</t>
  </si>
  <si>
    <t>998214111</t>
  </si>
  <si>
    <t>Přesun hmot pro mosty montované z dílců ŽB nebo předpjatých v do 20 m</t>
  </si>
  <si>
    <t>-887739524</t>
  </si>
  <si>
    <t>Přesun hmot pro mosty montované z dílců železobetonových nebo předpjatých  vodorovná dopravní vzdálenost do 100 m výška mostu do 20 m</t>
  </si>
  <si>
    <t xml:space="preserve">Poznámka k souboru cen:_x000D_
1. Počet měrných jednotek se stanoví jako součet všech hmotností na objektu, včetně hmotnosti prefabrikátů oceňovaných ve specifikaci, přestože se jejich vodorovné přemístění oceňuje samostatně cenami souboru cen 922 11-4 . Vodorovné přemístění mostních dílců. </t>
  </si>
  <si>
    <t>Poznámka k položce:_x000D_
v případě opravy na trubní či rámový beton. propustkek</t>
  </si>
  <si>
    <t>721</t>
  </si>
  <si>
    <t>998214191</t>
  </si>
  <si>
    <t>Příplatek k přesunu hmot pro mosty montované z dílců ŽB a předpjatých za zvětšený přesun do 1000 m</t>
  </si>
  <si>
    <t>787799608</t>
  </si>
  <si>
    <t>Přesun hmot pro mosty montované z dílců železobetonových nebo předpjatých  Příplatek k ceně za zvětšený přesun přes vymezenou největší dopravní vzdálenost do 1000 m</t>
  </si>
  <si>
    <t>722</t>
  </si>
  <si>
    <t>998214192</t>
  </si>
  <si>
    <t>Příplatek k přesunu hmot pro mosty montované z dílců ŽB a předpjatých za zvětšený přesun do 2000 m</t>
  </si>
  <si>
    <t>-1904241459</t>
  </si>
  <si>
    <t>Přesun hmot pro mosty montované z dílců železobetonových nebo předpjatých  Příplatek k ceně za zvětšený přesun přes vymezenou největší dopravní vzdálenost do 2000 m</t>
  </si>
  <si>
    <t>723</t>
  </si>
  <si>
    <t>998214193</t>
  </si>
  <si>
    <t>Příplatek k přesunu hmot pro mosty montované z dílců ŽB a předpjatých za zvětšený přesun do 3000 m</t>
  </si>
  <si>
    <t>-257246559</t>
  </si>
  <si>
    <t>Přesun hmot pro mosty montované z dílců železobetonových nebo předpjatých  Příplatek k ceně za zvětšený přesun přes vymezenou největší dopravní vzdálenost do 3000 m</t>
  </si>
  <si>
    <t xml:space="preserve">Poznámka k položce:_x000D_
Pol. se použije pouze v případě špatného příjezdu ke konkrétnímu objektu (pouze kolejově z přejezdu, ze stanice). Nyní zde odhad 25% z celkového přesunu._x000D_
</t>
  </si>
  <si>
    <t>724</t>
  </si>
  <si>
    <t>998214195</t>
  </si>
  <si>
    <t>Příplatek k přesunu hmot pro mosty montované z dílců ŽB a předpjatých za zvětšený přesun do 5000 m</t>
  </si>
  <si>
    <t>-486125804</t>
  </si>
  <si>
    <t>Přesun hmot pro mosty montované z dílců železobetonových nebo předpjatých  Příplatek k ceně za zvětšený přesun přes vymezenou největší dopravní vzdálenost do 5000 m</t>
  </si>
  <si>
    <t>725</t>
  </si>
  <si>
    <t>998259011</t>
  </si>
  <si>
    <t>Přesun hmot pro rekonstrukce železničních tunelů</t>
  </si>
  <si>
    <t>2082308764</t>
  </si>
  <si>
    <t>Přesun hmot pro rekonstrukce a sanace železničních tunelů  dopravní vzdálenost do 300 m o stoupání do 15 promile pro jakýkoliv rozsah</t>
  </si>
  <si>
    <t xml:space="preserve">Poznámka k souboru cen:_x000D_
1. Cenu lze použít, je-li tunel přístupný ze skládky dopravními prostředky pro vodorovnou dopravu. 2. V ceně nejsou započteny náklady na svislý přesun, tyto náklady jsou započteny v cenách této části katalogu. 3. V ceně nejsou započteny náklady na lokotraktor, motorový vozík a přívěsné vozy; práce těchto strojů se oceňují cenami souboru cen 939 90-21 Práce pojízdnými prostředky. 4. V ceně -9099 za zvětšený přesun nejsou započteny náklady na pneumatickou dopravu betonové směsi. Tyto náklady se oceňují individuálně, podle dané technologie přesunu. </t>
  </si>
  <si>
    <t>726</t>
  </si>
  <si>
    <t>998259099</t>
  </si>
  <si>
    <t>Příplatek k přesunu hmot pro rekonstrukce železničních tunelů za zvětšený přesun ZKD 100 m</t>
  </si>
  <si>
    <t>-1692196050</t>
  </si>
  <si>
    <t>Přesun hmot pro rekonstrukce a sanace železničních tunelů  Příplatek k ceně za zvětšený přesun přes vymezenou největší dopravní vzdálenost za každých dalších 100 m</t>
  </si>
  <si>
    <t>N00</t>
  </si>
  <si>
    <t>Nepojmenované práce</t>
  </si>
  <si>
    <t>N01</t>
  </si>
  <si>
    <t>Nepojmenovaný díl</t>
  </si>
  <si>
    <t>727</t>
  </si>
  <si>
    <t>HZS1451</t>
  </si>
  <si>
    <t>Hodinová zúčtovací sazba dělník údržby mostů</t>
  </si>
  <si>
    <t>1243637910</t>
  </si>
  <si>
    <t>Hodinové zúčtovací sazby profesí HSV  provádění konstrukcí inženýrských a dopravních staveb dělník údržby mostů</t>
  </si>
  <si>
    <t>Poznámka k položce:_x000D_
údržbové práce a činnosti, které nejsou popsány v tomto položkovém rozpočtu (např. úklid sněhu a ledu, odvrtání trhlin při údržbě ocel. konstrukcí, práce při vkládání mostních provizorií a konstrukce PIŽMO, doklínování a dotažení konstrukce PIŽMO, zabezpečení místa při MU, a pod.) a nejsou součástí VRN.</t>
  </si>
  <si>
    <t>728</t>
  </si>
  <si>
    <t>HZS1452</t>
  </si>
  <si>
    <t>Hodinová zúčtovací sazba dělník údržby mostů kvalifikovaný</t>
  </si>
  <si>
    <t>-1053998277</t>
  </si>
  <si>
    <t>Hodinové zúčtovací sazby profesí HSV  provádění konstrukcí inženýrských a dopravních staveb dělník údržby mostů kvalifikovaný</t>
  </si>
  <si>
    <t>Poznámka k položce:_x000D_
např. pro zpracování dokumentace zhotovitele dle TKP, zaměření, dokumentace skutečného provedení stavby</t>
  </si>
  <si>
    <t>729</t>
  </si>
  <si>
    <t>HZS3122</t>
  </si>
  <si>
    <t>Hodinová zúčtovací sazba montér ocelových konstrukcí odborný</t>
  </si>
  <si>
    <t>958145448</t>
  </si>
  <si>
    <t>Hodinové zúčtovací sazby montáží technologických zařízení  při externích montážích montér ocelových konstrukcí odborný</t>
  </si>
  <si>
    <t>Poznámka k položce:_x000D_
údržbové práce a činnosti, které nejsou popsány ve výše uvedených položkách katalogu a nejsou součástí VRN</t>
  </si>
  <si>
    <t>PSV</t>
  </si>
  <si>
    <t>Práce a dodávky PSV</t>
  </si>
  <si>
    <t>Izolace proti vodě, vlhkosti a plynům</t>
  </si>
  <si>
    <t>730</t>
  </si>
  <si>
    <t>711112001</t>
  </si>
  <si>
    <t>Provedení izolace proti zemní vlhkosti svislé za studena nátěrem penetračním</t>
  </si>
  <si>
    <t>2121069853</t>
  </si>
  <si>
    <t>Provedení izolace proti zemní vlhkosti natěradly a tmely za studena  na ploše svislé S nátěrem penetračním</t>
  </si>
  <si>
    <t xml:space="preserve">Poznámka k souboru cen:_x000D_
1. Izolace plochy jednotlivě do 10 m2 se oceňují skladebně cenou příslušné izolace a cenou 711 19-9095 Příplatek za plochu do 10 m2. </t>
  </si>
  <si>
    <t>Poznámka k položce:_x000D_
provedení Np</t>
  </si>
  <si>
    <t>731</t>
  </si>
  <si>
    <t>11163150</t>
  </si>
  <si>
    <t>lak penetrační asfaltový</t>
  </si>
  <si>
    <t>-1556893265</t>
  </si>
  <si>
    <t>Poznámka k položce:_x000D_
Spotřeba 0,3-0,4kg/m2 dle povrchu, ředidlo technický benzín - pro provedení Np</t>
  </si>
  <si>
    <t>732</t>
  </si>
  <si>
    <t>711112002</t>
  </si>
  <si>
    <t>Provedení izolace proti zemní vlhkosti svislé za studena lakem asfaltovým</t>
  </si>
  <si>
    <t>-1277612977</t>
  </si>
  <si>
    <t>Provedení izolace proti zemní vlhkosti natěradly a tmely za studena  na ploše svislé S nátěrem lakem asfaltovým</t>
  </si>
  <si>
    <t>Poznámka k položce:_x000D_
provedení 2x Na</t>
  </si>
  <si>
    <t>733</t>
  </si>
  <si>
    <t>11163152</t>
  </si>
  <si>
    <t>lak hydroizolační asfaltový</t>
  </si>
  <si>
    <t>2056615243</t>
  </si>
  <si>
    <t>Poznámka k položce:_x000D_
Spotřeba: 0,3-0,5 kg/m2 pro 1 vrstvu - pro provedení 2x Na</t>
  </si>
  <si>
    <t>734</t>
  </si>
  <si>
    <t>711112011</t>
  </si>
  <si>
    <t>Provedení izolace proti zemní vlhkosti svislé za studena suspenzí asfaltovou</t>
  </si>
  <si>
    <t>-661401459</t>
  </si>
  <si>
    <t>Provedení izolace proti zemní vlhkosti natěradly a tmely za studena  na ploše svislé S nátěrem suspensí asfaltovou</t>
  </si>
  <si>
    <t>735</t>
  </si>
  <si>
    <t>711131811</t>
  </si>
  <si>
    <t>Odstranění izolace proti zemní vlhkosti vodorovné</t>
  </si>
  <si>
    <t>1361493045</t>
  </si>
  <si>
    <t>Odstranění izolace proti zemní vlhkosti  na ploše vodorovné V</t>
  </si>
  <si>
    <t xml:space="preserve">Poznámka k souboru cen:_x000D_
1. Ceny se používají pro odstranění hydroizolačních pásů a folií bez rozlišení tloušťky a počtu vrstev. </t>
  </si>
  <si>
    <t>736</t>
  </si>
  <si>
    <t>711131821</t>
  </si>
  <si>
    <t>Odstranění izolace proti zemní vlhkosti svislé</t>
  </si>
  <si>
    <t>-165291561</t>
  </si>
  <si>
    <t>Odstranění izolace proti zemní vlhkosti  na ploše svislé S</t>
  </si>
  <si>
    <t>737</t>
  </si>
  <si>
    <t>711141559</t>
  </si>
  <si>
    <t>Provedení izolace proti zemní vlhkosti pásy přitavením vodorovné NAIP</t>
  </si>
  <si>
    <t>-1787667917</t>
  </si>
  <si>
    <t>Provedení izolace proti zemní vlhkosti pásy přitavením  NAIP na ploše vodorovné V</t>
  </si>
  <si>
    <t xml:space="preserve">Poznámka k souboru cen:_x000D_
1. Izolace plochy jednotlivě do 10 m2 se oceňují skladebně cenou příslušné izolace a cenou 711 19-9097 Příplatek za plochu do 10 m2. </t>
  </si>
  <si>
    <t>Poznámka k položce:_x000D_
montáž vodotěsné izolace schváleného typu natavením při lokální opravě izolace</t>
  </si>
  <si>
    <t>738</t>
  </si>
  <si>
    <t>711142559</t>
  </si>
  <si>
    <t>Provedení izolace proti zemní vlhkosti pásy přitavením svislé NAIP</t>
  </si>
  <si>
    <t>-2030231178</t>
  </si>
  <si>
    <t>Provedení izolace proti zemní vlhkosti pásy přitavením  NAIP na ploše svislé S</t>
  </si>
  <si>
    <t>739</t>
  </si>
  <si>
    <t>628520R01</t>
  </si>
  <si>
    <t>pás asfaltovaný modifikovaný, schváleného typu pro vodotěsnou vrstvu SVI</t>
  </si>
  <si>
    <t>66235094</t>
  </si>
  <si>
    <t xml:space="preserve">Poznámka k položce:_x000D_
pro opravu NAIP_x000D_
</t>
  </si>
  <si>
    <t>740</t>
  </si>
  <si>
    <t>711471053</t>
  </si>
  <si>
    <t>Provedení vodorovné izolace proti tlakové vodě termoplasty volně položenou fólií z nízkolehčeného PE</t>
  </si>
  <si>
    <t>-2029581893</t>
  </si>
  <si>
    <t>Provedení izolace proti povrchové a podpovrchové tlakové vodě termoplasty  na ploše vodorovné V folií z nízkolehčeného PE položenou volně</t>
  </si>
  <si>
    <t xml:space="preserve">Poznámka k souboru cen:_x000D_
1. Izolace plochy jednotlivě do 10 m2 lze oceňovat cenami příslušných izolací a cenou 711 49-9097 Příplatek za plochy do 10 m2. 2. Cenami lze oceňovat i montáž proti zemní vlhkosti. </t>
  </si>
  <si>
    <t>741</t>
  </si>
  <si>
    <t>283230200</t>
  </si>
  <si>
    <t>fólie separační PE 2 x 50 m</t>
  </si>
  <si>
    <t>1717441494</t>
  </si>
  <si>
    <t>742</t>
  </si>
  <si>
    <t>711491173</t>
  </si>
  <si>
    <t>Provedení izolace proti tlakové vodě vodorovné z nopové folie</t>
  </si>
  <si>
    <t>-415607460</t>
  </si>
  <si>
    <t>Provedení izolace proti povrchové a podpovrchové tlakové vodě ostatní  na ploše vodorovné V z nopové fólie</t>
  </si>
  <si>
    <t xml:space="preserve">Poznámka k souboru cen:_x000D_
1. Cenami -9095 až -9097 lze oceňovat jen tehdy, nepřesáhne-li součet souvislé plochy vodorovné a svislé izolační vrstvy 10 m2. 2. Cenou -1175 lze oceňovat i připevnění izolace na ploše svislé. 3. Cenami -1171 až -1273 lze oceňovat i izolace proti zemní vlhkosti. 4. V ceně -1177 jsou započteny i náklady na navrtání, osazení hmoždinek a zatmelení. </t>
  </si>
  <si>
    <t>743</t>
  </si>
  <si>
    <t>28323100</t>
  </si>
  <si>
    <t>fólie LDPE (750 kg/m3) proti zemní vlhkosti nad úrovní terénu tl 0,8mm</t>
  </si>
  <si>
    <t>-417571847</t>
  </si>
  <si>
    <t>744</t>
  </si>
  <si>
    <t>711491877</t>
  </si>
  <si>
    <t>Demontáž nerezové lišty pro přichycení izolace</t>
  </si>
  <si>
    <t>-1089588498</t>
  </si>
  <si>
    <t>Demontáž lišty pro přichycení izolace nerezové</t>
  </si>
  <si>
    <t>745</t>
  </si>
  <si>
    <t>711-R00</t>
  </si>
  <si>
    <t>Dodávka + montáž vodotěsné izolace schváleného typu - SVI (přípravná, vodotěsná asfaltová a ochranná vrstva)</t>
  </si>
  <si>
    <t>1925119110</t>
  </si>
  <si>
    <t>Poznámka k položce:_x000D_
včetně přesunu hmot</t>
  </si>
  <si>
    <t>746</t>
  </si>
  <si>
    <t>711-R01</t>
  </si>
  <si>
    <t>Dodávka + montáž přichycení SVI nerezovou lištou včetně navrtání, osazení hmoždinek a zatmelení</t>
  </si>
  <si>
    <t>1974692880</t>
  </si>
  <si>
    <t>Poznámka k položce:_x000D_
Přichycení izolace na římse, včetně přesunu hmot</t>
  </si>
  <si>
    <t>747</t>
  </si>
  <si>
    <t>998711101</t>
  </si>
  <si>
    <t>Přesun hmot tonážní pro izolace proti vodě, vlhkosti a plynům v objektech výšky do 6 m</t>
  </si>
  <si>
    <t>-790730965</t>
  </si>
  <si>
    <t>Přesun hmot pro izolace proti vodě, vlhkosti a plynům  stanovený z hmotnosti přesunovaného materiálu vodorovná dopravní vzdálenost do 50 m v objektech výšky do 6 m</t>
  </si>
  <si>
    <t xml:space="preserve">Poznámka k souboru cen:_x000D_
1. Ceny pro přesun hmot stanovený z hmotnosti přesunovaného materiálu se používají tehdy, pokud je možné určit hmotnost za celý stavební díl. Do této hmotnosti se započítává i hmotnost materiálů oceňovaných ve specifikaci. 2. Pokud nelze jednoznačně stanovit hmotnost přesunovaných materiálů, lze pro výpočet přesunu hmot použít orientačně procentní sazbu. Touto sazbou se vynásobí rozpočtové náklady za celý stavební díl včetně nákladů na materiál ve specifikacích. 3. Příplatek k cenám -1181 pro přesun prováděný bez použití mechanizace, tj. za ztížených podmínek, lze použít pouze pro hmotnost materiálu, která se tímto způsobem skutečně přemísťuje. </t>
  </si>
  <si>
    <t>748</t>
  </si>
  <si>
    <t>711-R02</t>
  </si>
  <si>
    <t>Dodávka + montáž vodotěsné bezešvé izolace schváleného typu - SVI (přípravná, vodotěsná a ochranná vrstva)</t>
  </si>
  <si>
    <t>-2044753970</t>
  </si>
  <si>
    <t>Dodávka + montáž vodotěsné izolace bezešvé schváleného typu - SVI (přípravná, vodotěsná a ochranná vrstva)</t>
  </si>
  <si>
    <t>749</t>
  </si>
  <si>
    <t>998711102</t>
  </si>
  <si>
    <t>Přesun hmot tonážní pro izolace proti vodě, vlhkosti a plynům v objektech výšky do 12 m</t>
  </si>
  <si>
    <t>1320570463</t>
  </si>
  <si>
    <t>Přesun hmot pro izolace proti vodě, vlhkosti a plynům  stanovený z hmotnosti přesunovaného materiálu vodorovná dopravní vzdálenost do 50 m v objektech výšky přes 6 do 12 m</t>
  </si>
  <si>
    <t>750</t>
  </si>
  <si>
    <t>998711193</t>
  </si>
  <si>
    <t>Příplatek k přesunu hmot tonážní 711 za zvětšený přesun do 500 m</t>
  </si>
  <si>
    <t>2035344170</t>
  </si>
  <si>
    <t>Přesun hmot pro izolace proti vodě, vlhkosti a plynům  stanovený z hmotnosti přesunovaného materiálu Příplatek k cenám za zvětšený přesun přes vymezenou největší dopravní vzdálenost do 500 m</t>
  </si>
  <si>
    <t>Poznámka k položce:_x000D_
z důvodu špatného přístupu k objektu (asi po kolejích k přejezdu P1987 v km 49,972, 428 m)</t>
  </si>
  <si>
    <t>751</t>
  </si>
  <si>
    <t>998711194</t>
  </si>
  <si>
    <t>Příplatek k přesunu hmot tonážní 711 za zvětšený přesun do 1000 m</t>
  </si>
  <si>
    <t>-1509324202</t>
  </si>
  <si>
    <t>Přesun hmot pro izolace proti vodě, vlhkosti a plynům  stanovený z hmotnosti přesunovaného materiálu Příplatek k cenám za zvětšený přesun přes vymezenou největší dopravní vzdálenost do 1000 m</t>
  </si>
  <si>
    <t>Poznámka k položce:_x000D_
vhodné u Np+2xNa. Pol. se použije pouze v případě špatného příjezdu ke konkrétnímu objektu (pouze kolejově z přejezdu, ze stanice).</t>
  </si>
  <si>
    <t>767</t>
  </si>
  <si>
    <t>Konstrukce zámečnické</t>
  </si>
  <si>
    <t>752</t>
  </si>
  <si>
    <t>421941211</t>
  </si>
  <si>
    <t>Výroba podlah z plechů s výztuhami při opravě mostu</t>
  </si>
  <si>
    <t>833992886</t>
  </si>
  <si>
    <t>Oprava podlah z plechů výroba s výztuhami</t>
  </si>
  <si>
    <t xml:space="preserve">Poznámka k souboru cen:_x000D_
1. V cenách výroby 421 94-12 jsou započteny i náklady na spojovací materiál. 2. V cenách výroby 421 94-12 nejsou započteny náklady na dodávku materiálu pro výrobu podlahových plechů; které se oceňují jako specifikace u cen montáže. 3. V cenách montáže 421 94-13 jsou započteny i náklady na zvedací mechanizmy a kotevní materiál. 4. V cenách montáže 421 94-13 nejsou započteny náklady na dodávku materiálů, které se oceňují ve specifikaci: a) u vyráběných podlah jako dodávka plechů; ztratné lze dohodnout ve výši 2 %, b) u nakupovaných podlah jako dodávka hotového nakupovaného výrobku. 5. Demontáž podlah se oceňuje cenami souboru cen 421 94-15 části B01 tohoto katalogu. </t>
  </si>
  <si>
    <t>753</t>
  </si>
  <si>
    <t>421941221</t>
  </si>
  <si>
    <t>Výroba podlahy z plechů bez výztuh opravě mostu</t>
  </si>
  <si>
    <t>187231137</t>
  </si>
  <si>
    <t>Oprava podlah z plechů výroba bez výztuh</t>
  </si>
  <si>
    <t>754</t>
  </si>
  <si>
    <t>421941311</t>
  </si>
  <si>
    <t>Montáž podlahy z plechů s výztuhami při opravě mostu</t>
  </si>
  <si>
    <t>606254387</t>
  </si>
  <si>
    <t>Oprava podlah z plechů montáž s výztuhami</t>
  </si>
  <si>
    <t>755</t>
  </si>
  <si>
    <t>421941321</t>
  </si>
  <si>
    <t>Montáž podlahy z plechů bez výztuh při opravě mostu</t>
  </si>
  <si>
    <t>1233206383</t>
  </si>
  <si>
    <t>Oprava podlah z plechů montáž bez výztuh</t>
  </si>
  <si>
    <t>756</t>
  </si>
  <si>
    <t>13611309</t>
  </si>
  <si>
    <t>plech ocelový černý žebrovaný S235JR slza tl 6mm tabule</t>
  </si>
  <si>
    <t>-1367950323</t>
  </si>
  <si>
    <t>Poznámka k položce:_x000D_
plech tl. 6 mm s oválnými výstupky pro výrobu ocelových podlah na mostech</t>
  </si>
  <si>
    <t>757</t>
  </si>
  <si>
    <t>421941512</t>
  </si>
  <si>
    <t>Demontáž podlahových plechů s výztuhami na mostech</t>
  </si>
  <si>
    <t>-1097827202</t>
  </si>
  <si>
    <t>Demontáž podlahových plechů s výztuhami</t>
  </si>
  <si>
    <t>758</t>
  </si>
  <si>
    <t>421941521</t>
  </si>
  <si>
    <t>Demontáž podlahových plechů bez výztuh na mostech</t>
  </si>
  <si>
    <t>-697479357</t>
  </si>
  <si>
    <t>Demontáž podlahových plechů bez výztuh</t>
  </si>
  <si>
    <t>759</t>
  </si>
  <si>
    <t>429172111</t>
  </si>
  <si>
    <t>Výroba ocelových prvků pro opravu mostů šroubovaných nebo svařovaných do 100 kg</t>
  </si>
  <si>
    <t>1404531628</t>
  </si>
  <si>
    <t>Oprava ocelových prvků mostních konstrukcí ztužidel, sedel pro centrické uložení mostnic, stoliček, diagonál, svislic, styčníkových plechů, chodníkových konzol, podlahových nosníků, kabelových žlabů a ostatních drobných prvků výroba šroubovaných nebo svařovaných, hmotnosti do 100 kg</t>
  </si>
  <si>
    <t xml:space="preserve">Poznámka k souboru cen:_x000D_
1. V cenách výroby prvků 429 17-21 jsou započteny i náklady na rozměření, nařezání, příp. spojení dílů a vyvrtání otvorů. 2. V cenách výroby prvků 429 17-21 nejsou započteny náklady na dodávku materiálu prvků a spojovacího materiálu; tyto náklady se oceňují jako specifikace u cen montáže. 3. V cenách montáže prvků 429 17-22 jsou započteny i náklady na zdvihací zařízení při osazení prvku do mostní konstrukce. 4. V cenách montáže prvků 429 17-22 nejsou započteny náklady na: a) dodávku kotevního materiálu; tyto náklady se oceňují ve specifikaci, b) u vyráběných prvků na dodávku materiálu prvků a spojovacího materiálu; tyto náklady se oceňují ve specifikaci, c) u nakupovaných prvků na dodávku hotových nakupovaných výrobků; tyto náklady se oceňují ve specifikaci. 5. Demontáž prvků se oceňuje cenami souboru cen 963 07-11 části B01 tohoto katalogu. </t>
  </si>
  <si>
    <t>760</t>
  </si>
  <si>
    <t>15484141</t>
  </si>
  <si>
    <t>plech trapézový 60/235 AlZn tl 0,88mm</t>
  </si>
  <si>
    <t>1386486614</t>
  </si>
  <si>
    <t>761</t>
  </si>
  <si>
    <t>13010402</t>
  </si>
  <si>
    <t>úhelník ocelový rovnostranný jakost 11 375 25x25x3mm</t>
  </si>
  <si>
    <t>1650691222</t>
  </si>
  <si>
    <t>Poznámka k položce:_x000D_
např. pro výrobu rámu poklopu revizního vstupu</t>
  </si>
  <si>
    <t>762</t>
  </si>
  <si>
    <t>30925293</t>
  </si>
  <si>
    <t>šroub metrický celozávit DIN 933 8.8 BZ M20x90mm</t>
  </si>
  <si>
    <t>1227485260</t>
  </si>
  <si>
    <t>Poznámka k položce:_x000D_
např. pro připojení příložek válců pohyblivých ložisek</t>
  </si>
  <si>
    <t>0,961538461538461*1,04 'Přepočtené koeficientem množství</t>
  </si>
  <si>
    <t>763</t>
  </si>
  <si>
    <t>1286581426</t>
  </si>
  <si>
    <t>764</t>
  </si>
  <si>
    <t>30925272</t>
  </si>
  <si>
    <t>šroub metrický celozávit DIN 933 8.8 BZ M12x50mm</t>
  </si>
  <si>
    <t>-1222537049</t>
  </si>
  <si>
    <t>765</t>
  </si>
  <si>
    <t>31111006</t>
  </si>
  <si>
    <t>matice přesná šestihranná Pz DIN 934-8 M12</t>
  </si>
  <si>
    <t>-130975902</t>
  </si>
  <si>
    <t>766</t>
  </si>
  <si>
    <t>31120006</t>
  </si>
  <si>
    <t>podložka DIN 125-A ZB D 12mm</t>
  </si>
  <si>
    <t>1914145255</t>
  </si>
  <si>
    <t>429172112</t>
  </si>
  <si>
    <t>Výroba ocelových prvků pro opravu mostů šroubovaných nebo svařovaných přes 100 kg</t>
  </si>
  <si>
    <t>765854898</t>
  </si>
  <si>
    <t>Oprava ocelových prvků mostních konstrukcí ztužidel, sedel pro centrické uložení mostnic, stoliček, diagonál, svislic, styčníkových plechů, chodníkových konzol, podlahových nosníků, kabelových žlabů a ostatních drobných prvků výroba šroubovaných nebo svařovaných, hmotnosti přes 100 kg</t>
  </si>
  <si>
    <t>768</t>
  </si>
  <si>
    <t>429172121</t>
  </si>
  <si>
    <t>Výroba ocelových prvků pro opravu mostů nýtovaných do 100 kg</t>
  </si>
  <si>
    <t>899201095</t>
  </si>
  <si>
    <t>Oprava ocelových prvků mostních konstrukcí ztužidel, sedel pro centrické uložení mostnic, stoliček, diagonál, svislic, styčníkových plechů, chodníkových konzol, podlahových nosníků, kabelových žlabů a ostatních drobných prvků výroba nýtovaných, hmotnosti do 100 kg</t>
  </si>
  <si>
    <t>769</t>
  </si>
  <si>
    <t>429172122</t>
  </si>
  <si>
    <t>Výroba ocelových prvků pro opravu mostů nýtovaných přes 100 kg</t>
  </si>
  <si>
    <t>887504469</t>
  </si>
  <si>
    <t>Oprava ocelových prvků mostních konstrukcí ztužidel, sedel pro centrické uložení mostnic, stoliček, diagonál, svislic, styčníkových plechů, chodníkových konzol, podlahových nosníků, kabelových žlabů a ostatních drobných prvků výroba nýtovaných, hmotnosti přes 100 kg</t>
  </si>
  <si>
    <t>770</t>
  </si>
  <si>
    <t>429172211</t>
  </si>
  <si>
    <t>Montáž ocelových prvků pro opravu mostů šroubovaných nebo svařovaných do 100 kg</t>
  </si>
  <si>
    <t>-530526026</t>
  </si>
  <si>
    <t>Oprava ocelových prvků mostních konstrukcí ztužidel, sedel pro centrické uložení mostnic, stoliček, diagonál, svislic, styčníkových plechů, chodníkových konzol, podlahových nosníků, kabelových žlabů a ostatních drobných prvků montáž šroubovaných nebo svařovaných, hmotnosti do 100 kg</t>
  </si>
  <si>
    <t>771</t>
  </si>
  <si>
    <t>429172212</t>
  </si>
  <si>
    <t>Montáž ocelových prvků pro opravu mostů šroubovaných nebo svařovaných přes 100 kg</t>
  </si>
  <si>
    <t>-1021864772</t>
  </si>
  <si>
    <t>Oprava ocelových prvků mostních konstrukcí ztužidel, sedel pro centrické uložení mostnic, stoliček, diagonál, svislic, styčníkových plechů, chodníkových konzol, podlahových nosníků, kabelových žlabů a ostatních drobných prvků montáž šroubovaných nebo svařovaných, hmotnosti přes 100 kg</t>
  </si>
  <si>
    <t>772</t>
  </si>
  <si>
    <t>429172221</t>
  </si>
  <si>
    <t>Montáž ocelových prvků pro opravu mostů nýtovaných do 100 kg</t>
  </si>
  <si>
    <t>-1872055908</t>
  </si>
  <si>
    <t>Oprava ocelových prvků mostních konstrukcí ztužidel, sedel pro centrické uložení mostnic, stoliček, diagonál, svislic, styčníkových plechů, chodníkových konzol, podlahových nosníků, kabelových žlabů a ostatních drobných prvků montáž nýtovaných, hmotnosti do 100 kg</t>
  </si>
  <si>
    <t>773</t>
  </si>
  <si>
    <t>429172222</t>
  </si>
  <si>
    <t>Montáž ocelových prvků pro opravu mostů nýtovaných přes 100 kg</t>
  </si>
  <si>
    <t>1070938207</t>
  </si>
  <si>
    <t>Oprava ocelových prvků mostních konstrukcí ztužidel, sedel pro centrické uložení mostnic, stoliček, diagonál, svislic, styčníkových plechů, chodníkových konzol, podlahových nosníků, kabelových žlabů a ostatních drobných prvků montáž nýtovaných, hmotnosti přes 100 kg</t>
  </si>
  <si>
    <t>774</t>
  </si>
  <si>
    <t>767991911</t>
  </si>
  <si>
    <t>Opravy zámečnických konstrukcí ostatní - samostatné svařování</t>
  </si>
  <si>
    <t>2070314661</t>
  </si>
  <si>
    <t>Ostatní opravy  svařováním</t>
  </si>
  <si>
    <t xml:space="preserve">Poznámka k souboru cen:_x000D_
1. Cenou -1911 lze oceňovat sváry koutové, lemové do průřezu svaru 5 mm. 2. Cenou -1912 lze oceňovat řezání materiálů tloušťky do 10 mm. 3. Délky svarů do 100 mm jednotlivě se zaokrouhlují na 100 mm. </t>
  </si>
  <si>
    <t xml:space="preserve">Poznámka k položce:_x000D_
Údržba OK - svařování (oprava svárů - vybroušení, zavaření)_x000D_
</t>
  </si>
  <si>
    <t>775</t>
  </si>
  <si>
    <t>767991912</t>
  </si>
  <si>
    <t>Opravy zámečnických konstrukcí ostatní - samostatné řezání plamenem</t>
  </si>
  <si>
    <t>789417013</t>
  </si>
  <si>
    <t>Ostatní opravy  řezání plamenem</t>
  </si>
  <si>
    <t>Poznámka k položce:_x000D_
např. odřezání horního madla u styku na opěře</t>
  </si>
  <si>
    <t>776</t>
  </si>
  <si>
    <t>911122111</t>
  </si>
  <si>
    <t>Výroba dílů ocelového zábradlí do 50 kg při opravách mostů</t>
  </si>
  <si>
    <t>335382796</t>
  </si>
  <si>
    <t>Oprava částí ocelového zábradlí mostů svařovaného nebo šroubovaného výroba dílů hmotnosti do 50 kg</t>
  </si>
  <si>
    <t xml:space="preserve">Poznámka k souboru cen:_x000D_
1. V cenách výroby 911 12-21 nejsou započteny náklady na dodávku materiálu pro výrobu dílů zábradlí; tyto náklady se oceňují jako specifikace u cen montáže. 2. V cenách montáže 911 12-22 jsou započteny i náklady na spojení dílů, jejich vyrovnání a upevnění k nosné konstrukci včetně spojovacího a kotevního materiálu. 3. V cenách montáže 911 12-22 nejsou započteny náklady na dodávku materiálu, které se oceňují ve specifikaci: a) u vyráběných dílu jako dodávka materiálu pro výrobu dílů, b) u nakupovaných dílů jako dodávka hotového nakupovaného výrobku. 4. Demontáž částí ocelového zábradlí se oceňuje cenami souboru cen 966 07-52 části B01 tohoto katalogu. </t>
  </si>
  <si>
    <t>777</t>
  </si>
  <si>
    <t>13010018</t>
  </si>
  <si>
    <t>tyč ocelová kruhová jakost 11 375 D 25mm</t>
  </si>
  <si>
    <t>-289330381</t>
  </si>
  <si>
    <t>Poznámka k položce:_x000D_
Hmotnost: 3,85 kg/m</t>
  </si>
  <si>
    <t>778</t>
  </si>
  <si>
    <t>911122112</t>
  </si>
  <si>
    <t>Výroba dílů ocelového zábradlí přes 50 kg při opravách mostů</t>
  </si>
  <si>
    <t>-953848106</t>
  </si>
  <si>
    <t>Oprava částí ocelového zábradlí mostů svařovaného nebo šroubovaného výroba dílů hmotnosti přes 50 kg</t>
  </si>
  <si>
    <t>779</t>
  </si>
  <si>
    <t>911122211</t>
  </si>
  <si>
    <t>Montáž dílů ocelového zábradlí do 50 kg při opravách mostů</t>
  </si>
  <si>
    <t>709913889</t>
  </si>
  <si>
    <t>Oprava částí ocelového zábradlí mostů svařovaného nebo šroubovaného montáž dílů hmotnosti do 50 kg</t>
  </si>
  <si>
    <t>780</t>
  </si>
  <si>
    <t>30925279</t>
  </si>
  <si>
    <t>šroub metrický celozávit DIN 933 8.8 BZ M16x45mm</t>
  </si>
  <si>
    <t>1297180868</t>
  </si>
  <si>
    <t>Poznámka k položce:_x000D_
např. pro opravu dilatačních spojů madel zábradlí včetně matic a podložek</t>
  </si>
  <si>
    <t>781</t>
  </si>
  <si>
    <t>911122212</t>
  </si>
  <si>
    <t>Montáž dílů ocelového zábradlí přes 50 kg při opravách mostů</t>
  </si>
  <si>
    <t>-50979469</t>
  </si>
  <si>
    <t>Oprava částí ocelového zábradlí mostů svařovaného nebo šroubovaného montáž dílů hmotnosti přes 50 kg</t>
  </si>
  <si>
    <t>782</t>
  </si>
  <si>
    <t>925942315</t>
  </si>
  <si>
    <t>Výroba ochranných sítí v kovovém rámu upevněných k zábradlí mostu</t>
  </si>
  <si>
    <t>-1238574354</t>
  </si>
  <si>
    <t>Ochranné konstrukce mostů výroba sítí v kovovém rámu upevněných k zábradlí</t>
  </si>
  <si>
    <t xml:space="preserve">Poznámka k souboru cen:_x000D_
1. V cenách výroby 925 94-231 jsou započteny i náklady na spojovací materiál. 2. V cenách výroby 925 94-231 nejsou započteny náklady na dodání materiálu pro výrobu štítu nebo sítě; jejich dodání se oceňuje jako specifikace u cen montáže. 3. V cenách montáže 925 94-232 jsou započteny i náklady na kotevní materiál. 4. V cenách montáže 925 94-232 nejsou započteny náklady na dodávku materiálu, které se oceňují ve specifikaci: a) u vyráběných štítů nebo sítí jako dodávka materiálu pro jejich výrobu; ztratné lze stanovit ve výši 1 %, b) u nakupovaných štítů a mostnic jako dodávka nakupovaného hotového výrobku. 5. Demontáž ochranných konstrukcí se oceňuje cenami souboru cen 966 07-53 části B01 tohoto katalogu. </t>
  </si>
  <si>
    <t>783</t>
  </si>
  <si>
    <t>925942325</t>
  </si>
  <si>
    <t>Montáž ochranných sítí v kovovém rámu upevněných k zábradlí mostu</t>
  </si>
  <si>
    <t>-160092689</t>
  </si>
  <si>
    <t>Ochranné konstrukce mostů montáž sítí v kovovém rámu upevněných k zábradlí</t>
  </si>
  <si>
    <t>784</t>
  </si>
  <si>
    <t>925942316</t>
  </si>
  <si>
    <t>Výroba ochranných sítí v kovovém rámu upevněných pod nosnou mostní konstrukci</t>
  </si>
  <si>
    <t>1528386298</t>
  </si>
  <si>
    <t>Ochranné konstrukce mostů výroba sítí v kovovém rámu upevněných pod nosnou konstrukcí</t>
  </si>
  <si>
    <t>785</t>
  </si>
  <si>
    <t>925942326</t>
  </si>
  <si>
    <t>Montáž ochranných sítí v kovovém rámu upevněných pod nosnou mostní konstrukci</t>
  </si>
  <si>
    <t>1213347166</t>
  </si>
  <si>
    <t>Ochranné konstrukce mostů montáž sítí v kovovém rámu upevněných pod nosnou konstrukcí</t>
  </si>
  <si>
    <t>786</t>
  </si>
  <si>
    <t>159452400</t>
  </si>
  <si>
    <t>plech děrovaný tahokov Pz oko 10/7,62/1,4 tl 0,7mm tabule</t>
  </si>
  <si>
    <t>-947595024</t>
  </si>
  <si>
    <t>Poznámka k položce:_x000D_
hmotnost: 4,41 kg/m2</t>
  </si>
  <si>
    <t>787</t>
  </si>
  <si>
    <t>938905111</t>
  </si>
  <si>
    <t>Údržba OK mostů - jednotlivá výměna nýtu za nýt počtu přes 100 kusů</t>
  </si>
  <si>
    <t>1453290459</t>
  </si>
  <si>
    <t>Údržba ocelových konstrukcí výměna nýtu za nýt, počtu přes 100 kusů</t>
  </si>
  <si>
    <t>788</t>
  </si>
  <si>
    <t>963071111</t>
  </si>
  <si>
    <t>Demontáž ocelových prvků mostů šroubovaných nebo svařovaných do 100 kg</t>
  </si>
  <si>
    <t>-536366830</t>
  </si>
  <si>
    <t>Demontáž ocelových prvků mostních konstrukcí ztužidel, sedel pro centrické uložení mostnic, stoliček, diagonál, svislic, styčníkových plechů, chodníkových konzol, podlahových nosníků, kabelových žlabů a ostatních drobných prvků šroubovaných nebo svařovaných, hmotnosti do 100 kg</t>
  </si>
  <si>
    <t>789</t>
  </si>
  <si>
    <t>963071112</t>
  </si>
  <si>
    <t>Demontáž ocelových prvků mostů šroubovaných nebo svařovaných přes 100 kg</t>
  </si>
  <si>
    <t>358259934</t>
  </si>
  <si>
    <t>Demontáž ocelových prvků mostních konstrukcí ztužidel, sedel pro centrické uložení mostnic, stoliček, diagonál, svislic, styčníkových plechů, chodníkových konzol, podlahových nosníků, kabelových žlabů a ostatních drobných prvků šroubovaných nebo svařovaných, hmotnosti přes 100 kg</t>
  </si>
  <si>
    <t>790</t>
  </si>
  <si>
    <t>963071121</t>
  </si>
  <si>
    <t>Demontáž ocelových prvků mostů nýtovaných do 100 kg</t>
  </si>
  <si>
    <t>-1233774167</t>
  </si>
  <si>
    <t>Demontáž ocelových prvků mostních konstrukcí ztužidel, sedel pro centrické uložení mostnic, stoliček, diagonál, svislic, styčníkových plechů, chodníkových konzol, podlahových nosníků, kabelových žlabů a ostatních drobných prvků nýtovaných, hmotnosti do 100 kg</t>
  </si>
  <si>
    <t>791</t>
  </si>
  <si>
    <t>963071122</t>
  </si>
  <si>
    <t>Demontáž ocelových prvků mostů nýtovaných přes 100 kg</t>
  </si>
  <si>
    <t>-618513501</t>
  </si>
  <si>
    <t>Demontáž ocelových prvků mostních konstrukcí ztužidel, sedel pro centrické uložení mostnic, stoliček, diagonál, svislic, styčníkových plechů, chodníkových konzol, podlahových nosníků, kabelových žlabů a ostatních drobných prvků nýtovaných, hmotnosti přes 100 kg</t>
  </si>
  <si>
    <t>792</t>
  </si>
  <si>
    <t>966075141</t>
  </si>
  <si>
    <t>Odstranění kovového zábradlí vcelku</t>
  </si>
  <si>
    <t>-1186312956</t>
  </si>
  <si>
    <t>Odstranění různých konstrukcí na mostech kovového zábradlí vcelku</t>
  </si>
  <si>
    <t>Poznámka k položce:_x000D_
včetně příp. odřezání u podkladu.</t>
  </si>
  <si>
    <t>793</t>
  </si>
  <si>
    <t>966075211</t>
  </si>
  <si>
    <t>Demontáž částí ocelového zábradlí mostů do 50 kg</t>
  </si>
  <si>
    <t>926766306</t>
  </si>
  <si>
    <t>Demontáž částí ocelového zábradlí mostů svařovaného nebo šroubovaného, hmotnosti do 50 kg</t>
  </si>
  <si>
    <t>Poznámka k položce:_x000D_
např. část deformovaného madla zabradlí po pádu stromu</t>
  </si>
  <si>
    <t>794</t>
  </si>
  <si>
    <t>966075212</t>
  </si>
  <si>
    <t>Demontáž částí ocelového zábradlí mostů přes 50 kg</t>
  </si>
  <si>
    <t>2022139326</t>
  </si>
  <si>
    <t>Demontáž částí ocelového zábradlí mostů svařovaného nebo šroubovaného, hmotnosti přes 50 kg</t>
  </si>
  <si>
    <t>795</t>
  </si>
  <si>
    <t>966075321</t>
  </si>
  <si>
    <t>Demontáž ochranných sítí v kovovém rámu upevněných k zábradlí mostu</t>
  </si>
  <si>
    <t>1003751072</t>
  </si>
  <si>
    <t>Demontáž ochranných konstrukcí mostů sítí v kovovém rámu upevněných k zábradlí</t>
  </si>
  <si>
    <t xml:space="preserve">Poznámka k souboru cen:_x000D_
1. Ceny nelze použít pro demontáž ochranných konstrukcí rozebráním; tyto náklady se oceňují samostatně. 2. V cenách nejsou započteny náklady na vybourání zabudovaných držáků ochranných konstrukcí. </t>
  </si>
  <si>
    <t>Dokončovací práce - obklady keramické</t>
  </si>
  <si>
    <t>796</t>
  </si>
  <si>
    <t>781463911</t>
  </si>
  <si>
    <t>Oprava obkladu čedičového 200x200 mm lepeného</t>
  </si>
  <si>
    <t>-835262286</t>
  </si>
  <si>
    <t>Opravy obkladů z dlaždic z taveného čediče  lepených 200 x 200 mm</t>
  </si>
  <si>
    <t xml:space="preserve">Poznámka k položce:_x000D_
např. oprava kamenného obkladu (očištění, přilepení včetně spárování), bez dodání obkladu_x000D_
</t>
  </si>
  <si>
    <t>797</t>
  </si>
  <si>
    <t>58384631</t>
  </si>
  <si>
    <t>deska dlažební broušená mramor š 400mm tl 30mm</t>
  </si>
  <si>
    <t>-2139234363</t>
  </si>
  <si>
    <t>798</t>
  </si>
  <si>
    <t>781473810</t>
  </si>
  <si>
    <t>Demontáž obkladů z obkladaček keramických lepených</t>
  </si>
  <si>
    <t>-2062056714</t>
  </si>
  <si>
    <t>Demontáž obkladů z dlaždic keramických lepených</t>
  </si>
  <si>
    <t>799</t>
  </si>
  <si>
    <t>781473921</t>
  </si>
  <si>
    <t>Oprava obkladu z obkladaček keramických do 19 ks/m2 lepených</t>
  </si>
  <si>
    <t>1828090222</t>
  </si>
  <si>
    <t>Opravy obkladů z obkladaček keramických lepených, při velikosti obkladaček přes 12 do 19 ks/m2</t>
  </si>
  <si>
    <t xml:space="preserve">Poznámka k položce:_x000D_
např. oprava keramického obkladu (očištění, přilepení včetně spárování), bez dodání obkladaček_x000D_
</t>
  </si>
  <si>
    <t>800</t>
  </si>
  <si>
    <t>59761063</t>
  </si>
  <si>
    <t>dekor keramický pro interiér i exteriér přes 12 do 19ks/m2</t>
  </si>
  <si>
    <t>-1426984478</t>
  </si>
  <si>
    <t>Poznámka k položce:_x000D_
pro opravu keramického obkladu</t>
  </si>
  <si>
    <t>801</t>
  </si>
  <si>
    <t>781474112</t>
  </si>
  <si>
    <t>Montáž obkladů vnitřních keramických hladkých do 12 ks/m2 lepených flexibilním lepidlem</t>
  </si>
  <si>
    <t>-1080232225</t>
  </si>
  <si>
    <t>Montáž obkladů vnitřních stěn z dlaždic keramických lepených flexibilním lepidlem maloformátových hladkých přes 9 do 12 ks/m2</t>
  </si>
  <si>
    <t xml:space="preserve">Poznámka k souboru cen:_x000D_
1. Položky jsou určeny pro všechny druhy povrchových úprav. </t>
  </si>
  <si>
    <t>802</t>
  </si>
  <si>
    <t>59761026</t>
  </si>
  <si>
    <t>obklad keramický hladký do 12ks/m2</t>
  </si>
  <si>
    <t>514190220</t>
  </si>
  <si>
    <t>803</t>
  </si>
  <si>
    <t>781495111</t>
  </si>
  <si>
    <t>Nátěr penetrační na stěnu</t>
  </si>
  <si>
    <t>391748660</t>
  </si>
  <si>
    <t>Příprava podkladu před provedením obkladu nátěr penetrační na stěnu</t>
  </si>
  <si>
    <t xml:space="preserve">Poznámka k souboru cen:_x000D_
1. V cenách 781 12-1011 až -1015 jsou započteny i náklady na materiál. 2. V cenách 781 15-1011 až -1041 jsou započteny i náklady na materiál. 3. Lokalní vyrovnání podkladu tloušťky vetší než 3 mm se oceňuje cenami souboru cen Vyrovnání podkladu vnitřních omítaných ploch katalogu 801-4 Budovy a haly - opravy a údržba. 4. V cenách 781 16-1011 až -1023 nejsou započteny náklady na materiál, tyto se oceňují ve specifikaci. </t>
  </si>
  <si>
    <t>Dokončovací práce - nátěry</t>
  </si>
  <si>
    <t>804</t>
  </si>
  <si>
    <t>783000103</t>
  </si>
  <si>
    <t>Ochrana podlah nebo vodorovných ploch při provádění nátěrů položením fólie</t>
  </si>
  <si>
    <t>-323245101</t>
  </si>
  <si>
    <t>Zakrývání konstrukcí včetně pozdějšího odkrytí podlah nebo vodorovných ploch položením fólie</t>
  </si>
  <si>
    <t xml:space="preserve">Poznámka k souboru cen:_x000D_
1. V cenách nejsou započteny náklady na dodávku materiálu, tyto se ocení ve specifikaci. </t>
  </si>
  <si>
    <t>805</t>
  </si>
  <si>
    <t>58124844</t>
  </si>
  <si>
    <t>fólie pro malířské potřeby zakrývací tl 25µ 4x5m</t>
  </si>
  <si>
    <t>-960814617</t>
  </si>
  <si>
    <t>0,952380952380952*1,05 'Přepočtené koeficientem množství</t>
  </si>
  <si>
    <t>806</t>
  </si>
  <si>
    <t>783000125</t>
  </si>
  <si>
    <t>Ochrana konstrukcí nebo prvků při provádění nátěrů obalením fólií</t>
  </si>
  <si>
    <t>-190824975</t>
  </si>
  <si>
    <t>Zakrývání konstrukcí včetně pozdějšího odkrytí konstrukcí nebo prvků obalením fólií</t>
  </si>
  <si>
    <t>807</t>
  </si>
  <si>
    <t>783009401</t>
  </si>
  <si>
    <t>Bezpečnostní šrafování stěn nebo svislých ploch rovných</t>
  </si>
  <si>
    <t>362512804</t>
  </si>
  <si>
    <t xml:space="preserve">Poznámka k souboru cen:_x000D_
1. Cenu -9421 lze použít pro nátěr schodišťových apod. hran, kdy celková šířka natírané plochy nepřesáhne 100 mm. </t>
  </si>
  <si>
    <t>808</t>
  </si>
  <si>
    <t>2048531793</t>
  </si>
  <si>
    <t>809</t>
  </si>
  <si>
    <t>783009411</t>
  </si>
  <si>
    <t>Bezpečnostní šrafování podlah nebo vodorovných ploch rovných</t>
  </si>
  <si>
    <t>356480491</t>
  </si>
  <si>
    <t>810</t>
  </si>
  <si>
    <t>783009421</t>
  </si>
  <si>
    <t>Bezpečnostní šrafování stěnových nebo podlahových hran</t>
  </si>
  <si>
    <t>1200256433</t>
  </si>
  <si>
    <t>Bezpečnostní šrafování rohových hran stěnových nebo podlahových</t>
  </si>
  <si>
    <t xml:space="preserve">Poznámka k položce:_x000D_
např. krajní sloupky zábradlí z důvodu úzkého průřezu_x000D_
</t>
  </si>
  <si>
    <t>811</t>
  </si>
  <si>
    <t>783213021</t>
  </si>
  <si>
    <t>Napouštěcí dvojnásobný syntetický biodní nátěr tesařských prvků nezabudovaných do konstrukce</t>
  </si>
  <si>
    <t>1845879137</t>
  </si>
  <si>
    <t>Napouštěcí nátěr tesařských prvků proti dřevokazným houbám, hmyzu a plísním nezabudovaných do konstrukce dvojnásobný syntetický</t>
  </si>
  <si>
    <t xml:space="preserve">Poznámka k souboru cen:_x000D_
1. Položky souboru cen jsou určeny pro preventivní nátěr tesařských prvků natíraných před zabudováním do konstrukce. 2. Položky jednonásobného nátěru jsou určeny pro ochranu dřeva pod lazurovací nebo krycí nátěry do interiéru. 3. Položky dvojnásobného nátěru jsou určeny pro ochranu dřeva jako samostatného impregnačního nátěru prvků do interéru nebo pro ochranu dřeva pod lazurovací nebo krycí nátěry v exteriéru. </t>
  </si>
  <si>
    <t>Poznámka k položce:_x000D_
napouštěcí nátěr 2x (dřev. podlahy na mostech)</t>
  </si>
  <si>
    <t>812</t>
  </si>
  <si>
    <t>783217101</t>
  </si>
  <si>
    <t>Krycí jednonásobný syntetický nátěr tesařských konstrukcí</t>
  </si>
  <si>
    <t>1605203591</t>
  </si>
  <si>
    <t>Krycí nátěr tesařských konstrukcí jednonásobný syntetický</t>
  </si>
  <si>
    <t>Poznámka k položce:_x000D_
krycí nátěr (dřev. podlahy na mostech)</t>
  </si>
  <si>
    <t>813</t>
  </si>
  <si>
    <t>783301311</t>
  </si>
  <si>
    <t>Odmaštění zámečnických konstrukcí vodou ředitelným odmašťovačem</t>
  </si>
  <si>
    <t>-846829379</t>
  </si>
  <si>
    <t>Příprava podkladu zámečnických konstrukcí před provedením nátěru odmaštění odmašťovačem vodou ředitelným</t>
  </si>
  <si>
    <t>814</t>
  </si>
  <si>
    <t>783301401</t>
  </si>
  <si>
    <t>Ometení zámečnických konstrukcí</t>
  </si>
  <si>
    <t>82480573</t>
  </si>
  <si>
    <t>Příprava podkladu zámečnických konstrukcí před provedením nátěru ometení</t>
  </si>
  <si>
    <t>815</t>
  </si>
  <si>
    <t>783306801</t>
  </si>
  <si>
    <t>Odstranění nátěru ze zámečnických konstrukcí obroušením</t>
  </si>
  <si>
    <t>-391546787</t>
  </si>
  <si>
    <t>Odstranění nátěrů ze zámečnických konstrukcí obroušením</t>
  </si>
  <si>
    <t>816</t>
  </si>
  <si>
    <t>783314101</t>
  </si>
  <si>
    <t>Základní jednonásobný syntetický nátěr zámečnických konstrukcí</t>
  </si>
  <si>
    <t>-137895942</t>
  </si>
  <si>
    <t>Základní nátěr zámečnických konstrukcí jednonásobný syntetický</t>
  </si>
  <si>
    <t>Poznámka k položce:_x000D_
styčné plochy připojovaných prvků nýtovaných či šroubovaných</t>
  </si>
  <si>
    <t>817</t>
  </si>
  <si>
    <t>783344201</t>
  </si>
  <si>
    <t>Základní antikorozní jednonásobný polyuretanový nátěr zámečnických konstrukcí</t>
  </si>
  <si>
    <t>-1631981424</t>
  </si>
  <si>
    <t>Základní antikorozní nátěr zámečnických konstrukcí jednonásobný polyuretanový</t>
  </si>
  <si>
    <t>818</t>
  </si>
  <si>
    <t>783347101</t>
  </si>
  <si>
    <t>Krycí jednonásobný polyuretanový nátěr zámečnických konstrukcí</t>
  </si>
  <si>
    <t>-156977857</t>
  </si>
  <si>
    <t>Krycí nátěr (email) zámečnických konstrukcí jednonásobný polyuretanový</t>
  </si>
  <si>
    <t>819</t>
  </si>
  <si>
    <t>783801601</t>
  </si>
  <si>
    <t>Očištění odstraňovačem graffiti hladkých ošetřených povrchů betonových, z desek na bázi dřeva</t>
  </si>
  <si>
    <t>-1278557778</t>
  </si>
  <si>
    <t>Očištění omítek odstraňovačem graffiti ošetřených ochrannými nátěry, povrchů hladkých betonových povrchů nebo povrchů z desek na bázi dřeva</t>
  </si>
  <si>
    <t>820</t>
  </si>
  <si>
    <t>783801621</t>
  </si>
  <si>
    <t>Očištění odstraňovačem graffiti ošetřených povrchů povrchů z lícového zdiva</t>
  </si>
  <si>
    <t>1292853138</t>
  </si>
  <si>
    <t>Očištění omítek odstraňovačem graffiti ošetřených ochrannými nátěry, povrchů hladkých zdiva lícového</t>
  </si>
  <si>
    <t>821</t>
  </si>
  <si>
    <t>783801651</t>
  </si>
  <si>
    <t>Očištění odstraňovačem graffiti hladkých neošetřených povrchů betonových, z desek na bázi dřeva</t>
  </si>
  <si>
    <t>-1340869776</t>
  </si>
  <si>
    <t>Očištění omítek odstraňovačem graffiti neošetřených ochrannými nátěry, povrchů hladkých betonových povrchů nebo povrchů z desek na bázi dřeva</t>
  </si>
  <si>
    <t>822</t>
  </si>
  <si>
    <t>783801671</t>
  </si>
  <si>
    <t>Očištění odstraňovačem graffiti neošetřených povrchů omítek stupně členitosti 1 a 2</t>
  </si>
  <si>
    <t>-1948346240</t>
  </si>
  <si>
    <t>Očištění omítek odstraňovačem graffiti neošetřených ochrannými nátěry, povrchů hladkých omítek hladkých, zrnitých tenkovrstvých nebo štukových stupně členitosti 1 a 2</t>
  </si>
  <si>
    <t>823</t>
  </si>
  <si>
    <t>783801681</t>
  </si>
  <si>
    <t>Očištění odstraňovačem graffiti neošetřených povrchů z lícového zdiva</t>
  </si>
  <si>
    <t>-21759547</t>
  </si>
  <si>
    <t>Očištění omítek odstraňovačem graffiti neošetřených ochrannými nátěry, povrchů zdiva lícového</t>
  </si>
  <si>
    <t>824</t>
  </si>
  <si>
    <t>783826401</t>
  </si>
  <si>
    <t>Ochranný protikarbonatační akrylátový nátěr omítek</t>
  </si>
  <si>
    <t>-1587890059</t>
  </si>
  <si>
    <t>Ochranný protikarbonatační nátěr omítek akrylátový</t>
  </si>
  <si>
    <t>825</t>
  </si>
  <si>
    <t>783826655</t>
  </si>
  <si>
    <t>Hydrofobizační transparentní silikonový nátěr lícového zdiva</t>
  </si>
  <si>
    <t>-287356169</t>
  </si>
  <si>
    <t>Hydrofobizační nátěr omítek silikonový, transparentní, povrchů hladkých lícového zdiva</t>
  </si>
  <si>
    <t>Poznámka k položce:_x000D_
např. u kamenného zdiva</t>
  </si>
  <si>
    <t>826</t>
  </si>
  <si>
    <t>783846503</t>
  </si>
  <si>
    <t>Antigraffiti nátěr trvalý do 100 cyklů odstranění graffiti hladkých betonových povrchů</t>
  </si>
  <si>
    <t>915517320</t>
  </si>
  <si>
    <t>Antigraffiti preventivní nátěr omítek hladkých betonových povrchů trvalý pro opakované odstraňování graffiti v počtu do 100 cyklů</t>
  </si>
  <si>
    <t>827</t>
  </si>
  <si>
    <t>783846523</t>
  </si>
  <si>
    <t>Antigraffiti nátěr trvalý do 100 cyklů odstranění graffiti omítek hladkých, zrnitých, štukových</t>
  </si>
  <si>
    <t>-2027216910</t>
  </si>
  <si>
    <t>Antigraffiti preventivní nátěr omítek hladkých omítek hladkých, zrnitých tenkovrstvých nebo štukových trvalý pro opakované odstraňování graffiti v počtu do 100 cyklů</t>
  </si>
  <si>
    <t>828</t>
  </si>
  <si>
    <t>783846533</t>
  </si>
  <si>
    <t>Antigraffiti nátěr trvalý do 100 cyklů odstranění graffiti lícového zdiva</t>
  </si>
  <si>
    <t>1989712079</t>
  </si>
  <si>
    <t>Antigraffiti preventivní nátěr omítek hladkých zdiva lícového trvalý pro opakované odstraňování graffiti v počtu do 100 cyklů</t>
  </si>
  <si>
    <t>829</t>
  </si>
  <si>
    <t>783846543</t>
  </si>
  <si>
    <t>Antigraffiti nátěr trvalý do 100 cyklů odstranění graffiti hrubých povrchů</t>
  </si>
  <si>
    <t>570297476</t>
  </si>
  <si>
    <t>Antigraffiti preventivní nátěr omítek hrubých betonových povrchů nebo omítek hrubých, rýhovaných tenkovrstvých nebo škrábaných (břízolitových) trvalý pro opakované odstraňování graffiti v počtu do 100 cyklů</t>
  </si>
  <si>
    <t>830</t>
  </si>
  <si>
    <t>783913101</t>
  </si>
  <si>
    <t>Napouštěcí jednonásobný syntetický nátěr dřevěných podlah</t>
  </si>
  <si>
    <t>-1716366481</t>
  </si>
  <si>
    <t>Napouštěcí nátěr dřevěných podlah jednonásobný včetně broušení syntetický</t>
  </si>
  <si>
    <t>Poznámka k položce:_x000D_
1 nátěr dřeva, včetně dodání impregnačního prostředku</t>
  </si>
  <si>
    <t>831</t>
  </si>
  <si>
    <t>783923101</t>
  </si>
  <si>
    <t>Napouštěcí jednonásobný akrylátový nátěr dřevěných podlah</t>
  </si>
  <si>
    <t>1511456342</t>
  </si>
  <si>
    <t>Napouštěcí nátěr dřevěných podlah jednonásobný včetně broušení akrylátový</t>
  </si>
  <si>
    <t>832</t>
  </si>
  <si>
    <t>997211621</t>
  </si>
  <si>
    <t>Ekologická likvidace mostnic - drcení a odvoz do 20 km</t>
  </si>
  <si>
    <t>-1544947009</t>
  </si>
  <si>
    <t>Ekologická likvidace mostnic s drcením s odvozem drtě do 20 km</t>
  </si>
  <si>
    <t xml:space="preserve">Poznámka k souboru cen:_x000D_
1. V cenách jsou započteny i náklady na naložení na dopravní prostředek, na odvoz dřevní drtě do 20 km a na složení. 2. V cenách nejsou započteny náklady na uložení drtě na skládku. </t>
  </si>
  <si>
    <t xml:space="preserve">Poznámka k položce:_x000D_
Ekologická likvidace mostnic, pozednic, podélných dřev a klínů_x000D_
</t>
  </si>
  <si>
    <t>Dokončovací práce - malby a tapety</t>
  </si>
  <si>
    <t>833</t>
  </si>
  <si>
    <t>784111001</t>
  </si>
  <si>
    <t>Oprášení (ometení ) podkladu v místnostech výšky do 3,80 m</t>
  </si>
  <si>
    <t>-1673455300</t>
  </si>
  <si>
    <t>Oprášení (ometení) podkladu v místnostech výšky do 3,80 m</t>
  </si>
  <si>
    <t>Poznámka k položce:_x000D_
např. před malováním (podchody)</t>
  </si>
  <si>
    <t>834</t>
  </si>
  <si>
    <t>784111031</t>
  </si>
  <si>
    <t>Omytí podkladu v místnostech výšky do 3,80 m</t>
  </si>
  <si>
    <t>1971127792</t>
  </si>
  <si>
    <t>Omytí podkladu omytí v místnostech výšky do 3,80 m</t>
  </si>
  <si>
    <t>835</t>
  </si>
  <si>
    <t>784121001</t>
  </si>
  <si>
    <t>Oškrabání malby v mísnostech výšky do 3,80 m</t>
  </si>
  <si>
    <t>-1236414362</t>
  </si>
  <si>
    <t>Oškrabání malby v místnostech výšky do 3,80 m</t>
  </si>
  <si>
    <t xml:space="preserve">Poznámka k souboru cen:_x000D_
1. Cenami souboru cen se oceňuje jakýkoli počet současně škrabaných vrstev barvy. </t>
  </si>
  <si>
    <t>Poznámka k položce:_x000D_
např. uvnitř podchodu</t>
  </si>
  <si>
    <t>836</t>
  </si>
  <si>
    <t>784121011</t>
  </si>
  <si>
    <t>Rozmývání podkladu po oškrabání malby v místnostech výšky do 3,80 m</t>
  </si>
  <si>
    <t>-1987220883</t>
  </si>
  <si>
    <t>837</t>
  </si>
  <si>
    <t>784181121</t>
  </si>
  <si>
    <t>Hloubková jednonásobná penetrace podkladu v místnostech výšky do 3,80 m</t>
  </si>
  <si>
    <t>1182545257</t>
  </si>
  <si>
    <t>Penetrace podkladu jednonásobná hloubková v místnostech výšky do 3,80 m</t>
  </si>
  <si>
    <t>838</t>
  </si>
  <si>
    <t>784191007</t>
  </si>
  <si>
    <t>Čištění vnitřních ploch podlah po provedení malířských prací</t>
  </si>
  <si>
    <t>-1757265648</t>
  </si>
  <si>
    <t>Čištění vnitřních ploch hrubý úklid po provedení malířských prací omytím podlah</t>
  </si>
  <si>
    <t>Poznámka k položce:_x000D_
např. podlaha v podchodu</t>
  </si>
  <si>
    <t>839</t>
  </si>
  <si>
    <t>784211101</t>
  </si>
  <si>
    <t>Dvojnásobné bílé malby ze směsí za mokra výborně otěruvzdorných v místnostech výšky do 3,80 m</t>
  </si>
  <si>
    <t>1762382352</t>
  </si>
  <si>
    <t>Malby z malířských směsí otěruvzdorných za mokra dvojnásobné, bílé za mokra otěruvzdorné výborně v místnostech výšky do 3,80 m</t>
  </si>
  <si>
    <t>840</t>
  </si>
  <si>
    <t>784211151</t>
  </si>
  <si>
    <t>Příplatek k cenám 2x maleb ze směsí za mokra otěruvzdorných za barevnou malbu tónovanou přípravky</t>
  </si>
  <si>
    <t>-1218020477</t>
  </si>
  <si>
    <t>Malby z malířských směsí otěruvzdorných za mokra Příplatek k cenám dvojnásobných maleb za provádění barevné malby tónované tónovacími přípravky</t>
  </si>
  <si>
    <t>Povrchové úpravy ocelových konstrukcí a technologických zařízení</t>
  </si>
  <si>
    <t>841</t>
  </si>
  <si>
    <t>789123151</t>
  </si>
  <si>
    <t>Čištění ručním nářadím ocelových konstrukcí třídy III stupeň přípravy St 2 stupeň zrezivění B</t>
  </si>
  <si>
    <t>-792750964</t>
  </si>
  <si>
    <t>Úpravy povrchů pod nátěry ocelových konstrukcí  třídy III odstranění rzi a nečistot pomocí ručního nářadí stupeň přípravy St 2, stupeň zrezivění B</t>
  </si>
  <si>
    <t>842</t>
  </si>
  <si>
    <t>789123210</t>
  </si>
  <si>
    <t>Omytí ocelových konstrukcí třídy III</t>
  </si>
  <si>
    <t>-1137582639</t>
  </si>
  <si>
    <t>Úpravy povrchů pod nátěry ocelových konstrukcí  třídy III očištění omytím</t>
  </si>
  <si>
    <t>Poznámka k položce:_x000D_
pro provedení opravy PKO schváleného typu bez otryskání či pro očištění od nánosů a omytí</t>
  </si>
  <si>
    <t>Zdravotechnika - vnitřní kanalizace</t>
  </si>
  <si>
    <t>843</t>
  </si>
  <si>
    <t>721173315</t>
  </si>
  <si>
    <t>Potrubí kanalizační z PVC SN 4 dešťové DN 110</t>
  </si>
  <si>
    <t>617403462</t>
  </si>
  <si>
    <t>Potrubí z trub PVC SN4 dešťové DN 110</t>
  </si>
  <si>
    <t xml:space="preserve">Poznámka k souboru cen:_x000D_
1. Cenami -3315 až -3317 se oceňuje svislé potrubí od střešního vtoku po čisticí kus. </t>
  </si>
  <si>
    <t>844</t>
  </si>
  <si>
    <t>721173403</t>
  </si>
  <si>
    <t>Potrubí kanalizační z PVC SN 4 svodné DN 160</t>
  </si>
  <si>
    <t>-181591498</t>
  </si>
  <si>
    <t>Potrubí z trub PVC SN4 svodné (ležaté) DN 160</t>
  </si>
  <si>
    <t>Podlahy lité</t>
  </si>
  <si>
    <t>845</t>
  </si>
  <si>
    <t>777313R001</t>
  </si>
  <si>
    <t xml:space="preserve">D+ M protiskluzové lepící pásky </t>
  </si>
  <si>
    <t>-718042250</t>
  </si>
  <si>
    <t>Podlahy na schodišťové stupně z epoxidové pryskyřice a oblázků (kamenný koberec) ostatní práce nátěr pro vytvoření protiskluzového povrchu schodišť stupnice, šířky do 300 mm</t>
  </si>
  <si>
    <t>Konstrukce tesařské</t>
  </si>
  <si>
    <t>846</t>
  </si>
  <si>
    <t>7620R0000</t>
  </si>
  <si>
    <t>TLAKOVÁ IMREGNACE řeziva proti dřevokaznému hmyzu, houbám a plísním</t>
  </si>
  <si>
    <t>419360383</t>
  </si>
  <si>
    <t>Práce společné pro tesařské konstrukce  TLAKOVÁ IMREGNACE řeziva proti dřevokaznému hmyzu, houbám a plísním, třída ohrožení 3 a 4 (dřevo v exteriéru)</t>
  </si>
  <si>
    <t xml:space="preserve">Poznámka k souboru cen:_x000D_
1. Soubor cen 762 08-3 Impregnace řeziva neobsahuje položky pro ocenění imregnace řeziva nátěrem; tyto se oceňují příslušnými cenami souboru cen 783 2. -31.1 Napouštěcí nátěr tesařských konstrukcí, katalogu 800-783 Nátěry. 2. Soubor cen 762 08-5 Montáž ocelových spojovacích prostředků neobsahuje položky pro ocenění chemických kotev; tyto lze ocenit příslušnými cenami souboru cen 953 96 Kotvy chemické, katalogu 801-1 Budovy a haly - konstrukce zděné a monolitické. 3. V cenách 762 08-5 nejsou započteny náklady na dodávku spojovacích prostředků; tato dodávka se oceňuje ve specifikaci. 4. U položek 762 08-6 se určení cen řídí hmotností jednotlivě montovaného dílu konstrukce, dodávka veškerého materiálu se oceňuje ve specifikaci. </t>
  </si>
  <si>
    <t>Poznámka k položce:_x000D_
např. část řeziva použitého na podlahy</t>
  </si>
  <si>
    <t>847</t>
  </si>
  <si>
    <t>762431210</t>
  </si>
  <si>
    <t>Montáž obložení stěn deskami z dřevovláknitých hmot tvrdými</t>
  </si>
  <si>
    <t>210623443</t>
  </si>
  <si>
    <t>Obložení stěn montáž deskami z dřevovláknitých hmot včetně tvarování a úpravy pro olištování spár tvrdými</t>
  </si>
  <si>
    <t xml:space="preserve">Poznámka k souboru cen:_x000D_
1. V cenách -0011 až -1036 obložení stěn z desek dřevoštěpkových a cementotřískových jsou započteny i náklady na dodávku spojovacích prostředků, na tyto položky se nevztahuje ocenění dodávky spojovacích prostředků položka 762 49-5000. 2. V cenách není započtena montáž podkladového roštu; tato montáž se oceňuje cenami části A 01 katalogu 800-767 Konstrukce zámečnické v případě kovové konstrukce nebo cenou -9001 v případě dřevěné konstrukce. 3. V ceně -9001 není započtena montáž a dodávka nosných prvků (např. konzol, trnů) pro zavěšený rošt; tato montáž a dodávka se oceňují individuálně. 4. V cenách nejsou započteny náklady na olištování; toto olištování se oceňuje cenou 762 41-2.01 Olištování spár stěn. 5. Tento soubor cen neobsahuje položky pro ocenění typových sádrokartonových, sádrovláknitých a cementovláknitých konstrukcí; tyto konstrukce se oceňují cenami části A 01 katalogu 800-763 Konstrukce suché výstavby. </t>
  </si>
  <si>
    <t>Poznámka k položce:_x000D_
např. zakrytí svislého odpadního potrubí na opěře mostu, včetně dodání spojovacího materiálu</t>
  </si>
  <si>
    <t>848</t>
  </si>
  <si>
    <t>607115R01</t>
  </si>
  <si>
    <t xml:space="preserve">plastová zákrytová deska tl. 10 mm </t>
  </si>
  <si>
    <t>1242812716</t>
  </si>
  <si>
    <t>Poznámka k položce:_x000D_
vhodná deska k zakrytí např. svislého odpadního potrubí (PVC, PET, PUR recyklát) - místo sololitu.</t>
  </si>
  <si>
    <t>Konstrukce klempířské</t>
  </si>
  <si>
    <t>849</t>
  </si>
  <si>
    <t>764004801</t>
  </si>
  <si>
    <t>Demontáž podokapního žlabu do suti</t>
  </si>
  <si>
    <t>-117917636</t>
  </si>
  <si>
    <t>Demontáž klempířských konstrukcí žlabu podokapního do suti</t>
  </si>
  <si>
    <t>Poznámka k položce:_x000D_
např. pro opravu odvodňovacího žlabu mezi nosníky</t>
  </si>
  <si>
    <t>850</t>
  </si>
  <si>
    <t>764004861</t>
  </si>
  <si>
    <t>Demontáž svodu do suti</t>
  </si>
  <si>
    <t>292401415</t>
  </si>
  <si>
    <t>Demontáž klempířských konstrukcí svodu do suti</t>
  </si>
  <si>
    <t>Poznámka k položce:_x000D_
např. pro opravu odvodňovacího svodu podél pilíře či opěry</t>
  </si>
  <si>
    <t>851</t>
  </si>
  <si>
    <t>764541302</t>
  </si>
  <si>
    <t>Žlab podokapní půlkruhový z TiZn lesklého plechu rš 200 mm</t>
  </si>
  <si>
    <t>346856245</t>
  </si>
  <si>
    <t>Žlab podokapní z titanzinkového lesklého válcovaného plechu včetně háků a čel půlkruhový rš 200 mm</t>
  </si>
  <si>
    <t>Poznámka k položce:_x000D_
např. oprava odvodňovacího žlabu mezi nosníky</t>
  </si>
  <si>
    <t>852</t>
  </si>
  <si>
    <t>764541346</t>
  </si>
  <si>
    <t>Kotlík oválný (trychtýřový) pro podokapní žlaby z TiZn lesklého plechu 330/100 mm</t>
  </si>
  <si>
    <t>-393084433</t>
  </si>
  <si>
    <t>Žlab podokapní z titanzinkového lesklého válcovaného plechu včetně háků a čel kotlík oválný (trychtýřový), rš žlabu/průměr svodu 330/100 mm</t>
  </si>
  <si>
    <t>853</t>
  </si>
  <si>
    <t>764548325</t>
  </si>
  <si>
    <t>Svody kruhové včetně objímek, kolen, odskoků z TiZn lesklého plechu průměru 150 mm</t>
  </si>
  <si>
    <t>383506509</t>
  </si>
  <si>
    <t>Svod z titanzinkového lesklého válcovaného plechu včetně objímek, kolen a odskoků kruhový, průměru 150 mm</t>
  </si>
  <si>
    <t>854</t>
  </si>
  <si>
    <t>998764101</t>
  </si>
  <si>
    <t>Přesun hmot tonážní pro konstrukce klempířské v objektech v do 6 m</t>
  </si>
  <si>
    <t>-1750821114</t>
  </si>
  <si>
    <t>Přesun hmot pro konstrukce klempířské stanovený z hmotnosti přesunovaného materiálu vodorovná dopravní vzdálenost do 50 m v objektech výšky do 6 m</t>
  </si>
  <si>
    <t xml:space="preserve">Poznámka k souboru cen:_x000D_
1. Ceny pro přesun hmot stanovený z hmotnosti přesunovaného materiálu se používají tehdy, pokud je možné určit hmotnost za celý stavební díl. Do této hmotnosti se započítává i hmotnost materiálů oceňovaných ve specifikaci. 2. Pokud nelze jednoznačně stanovit hmotnost přesunovaných materiálů, lze pro výpočet přesunu hmot použít orientačně procentní sazbu. Touto sazbou se vynásobí rozpočtové náklady za celý stavební díl včetně nákladů na materiál ve specifikacích. 3. Příplatek k cenám -4181 pro přesun prováděný bez použití mechanizace, tj. za ztížených podmínek, lze použít pouze pro hmotnost materiálu, která se tímto způsobem skutečně přemísťuje. </t>
  </si>
  <si>
    <t>Podlahy z dlaždic</t>
  </si>
  <si>
    <t>855</t>
  </si>
  <si>
    <t>771121011</t>
  </si>
  <si>
    <t>Nátěr penetrační na podlahu</t>
  </si>
  <si>
    <t>241108316</t>
  </si>
  <si>
    <t>Příprava podkladu před provedením dlažby nátěr penetrační na podlahu</t>
  </si>
  <si>
    <t xml:space="preserve">Poznámka k souboru cen:_x000D_
1. V cenách 771 12-1011 až 771 12-1015 jsou započteny i náklady na dodání nátěru. 2. V cenách 771 15-1011 až 771 15-1026 jsou započteny i náklady na dodání stěrky. 3. V cenách 771 16-1011 až -1023 nejsou započteny náklady na materiál, tyto se oceňují ve specifikaci. </t>
  </si>
  <si>
    <t>856</t>
  </si>
  <si>
    <t>771151022</t>
  </si>
  <si>
    <t>Samonivelační stěrka podlah pevnosti 30 MPa tl 5 mm</t>
  </si>
  <si>
    <t>-1759781012</t>
  </si>
  <si>
    <t>Příprava podkladu před provedením dlažby samonivelační stěrka min.pevnosti 30 MPa, tloušťky přes 3 do 5 mm</t>
  </si>
  <si>
    <t>857</t>
  </si>
  <si>
    <t>771571810</t>
  </si>
  <si>
    <t>Demontáž podlah z dlaždic keramických kladených do malty</t>
  </si>
  <si>
    <t>1203603867</t>
  </si>
  <si>
    <t>858</t>
  </si>
  <si>
    <t>771574360</t>
  </si>
  <si>
    <t>Montáž podlah keramických pro mechanické zatížení hladkých lepených flexi rychletuhnoucím lepidlem do 25 ks/m2</t>
  </si>
  <si>
    <t>773292509</t>
  </si>
  <si>
    <t>Montáž podlah z dlaždic keramických lepených flexibilním rychletuhnoucím lepidlem maloformátových pro vysoké mechanické zatížení hladkých přes 22 do 25 ks/m2</t>
  </si>
  <si>
    <t>859</t>
  </si>
  <si>
    <t>59761432</t>
  </si>
  <si>
    <t>dlažba keramická slinutá hladká do interiéru i exteriéru pro vysoké mechanické namáhání přes 22 do 25ks/m2</t>
  </si>
  <si>
    <t>920886674</t>
  </si>
  <si>
    <t>0,909090909090909*1,1 'Přepočtené koeficientem množství</t>
  </si>
  <si>
    <t>Dokončovací práce - obklady z kamene</t>
  </si>
  <si>
    <t>860</t>
  </si>
  <si>
    <t>782991431</t>
  </si>
  <si>
    <t>Voskování a leštění kamenných obkladů ručně</t>
  </si>
  <si>
    <t>-794849172</t>
  </si>
  <si>
    <t>Obklady z kamene - ostatní práce voskování a leštění ručně</t>
  </si>
  <si>
    <t xml:space="preserve">Poznámka k souboru cen:_x000D_
1. V ceně -1411 jsou započteny náklady na vysátí obkladů a setření vlhkým hadrem. 2. V ceně -1431 jsou započteny i náklady na dodání vosku. </t>
  </si>
  <si>
    <t>OST</t>
  </si>
  <si>
    <t>Ostatní</t>
  </si>
  <si>
    <t>Mechanizace</t>
  </si>
  <si>
    <t>21-M</t>
  </si>
  <si>
    <t>Elektromontáže</t>
  </si>
  <si>
    <t>861</t>
  </si>
  <si>
    <t>73534511</t>
  </si>
  <si>
    <t>tabulka bezpečnostní s tiskem 2 barvy A4 210x297mm samolepící</t>
  </si>
  <si>
    <t>693562235</t>
  </si>
  <si>
    <t xml:space="preserve">Poznámka k položce:_x000D_
Dodání tabulek POZOR ÚZKÝ PRŮŘEZ k nalepení na pozink. držák ke sloupku zábradlí._x000D_
</t>
  </si>
  <si>
    <t>862</t>
  </si>
  <si>
    <t>73534510</t>
  </si>
  <si>
    <t>tabulka bezpečnostní s tiskem 2 barvy A4 210x297mm</t>
  </si>
  <si>
    <t>-1379630278</t>
  </si>
  <si>
    <t>Poznámka k položce:_x000D_
nap. plastová tabulka POZOR ÚZKÝ PRŮŘEZ k osazení na pozink. držák ke sloupku zábradlí.</t>
  </si>
  <si>
    <t>43-M</t>
  </si>
  <si>
    <t>Montáž ocelových konstrukcí</t>
  </si>
  <si>
    <t>863</t>
  </si>
  <si>
    <t>430153R001</t>
  </si>
  <si>
    <t xml:space="preserve">Výkon kolejového jeřábu (včetně přepravy)    </t>
  </si>
  <si>
    <t>-1399233935</t>
  </si>
  <si>
    <t xml:space="preserve">Výkon kolejového jeřábu (vyjmutí mostní konstrukce včetně přepravy, složení, naložení a osazení)    </t>
  </si>
  <si>
    <t xml:space="preserve">Poznámka k položce:_x000D_
1 denní výkon včetně dopravy a včetně všech potřebných nákladů na provoz kolejového jeřábu s posádkou, vč. případné úpravy převýšení koleje pro ukotvení jeřábu_x000D_
</t>
  </si>
  <si>
    <t>46-M</t>
  </si>
  <si>
    <t>Zemní práce při extr.mont.pracích</t>
  </si>
  <si>
    <t>864</t>
  </si>
  <si>
    <t>460030181</t>
  </si>
  <si>
    <t>Řezání podkladu nebo krytu betonového hloubky do 10 cm</t>
  </si>
  <si>
    <t>377544801</t>
  </si>
  <si>
    <t>Přípravné terénní práce  řezání spár v podkladu nebo krytu betonovém, hloubky do 10 cm</t>
  </si>
  <si>
    <t xml:space="preserve">Poznámka k souboru cen:_x000D_
1. V cenách -0001 až -0007 nejsou zahrnuty náklady na odstranění kamenů, kořenů a ostatních nevhodných přimísenin, tyto práce se oceňují individuálně. 2. U cen -0021 až -0025 se u středně hustého porostu uvažuje hustota do 3 ks/m2, u hustého porostu přes 3 ks/m2. 3. U ceny -0092 se počítá první vytržený obrubník trojnásobnou délkou. </t>
  </si>
  <si>
    <t>Poznámka k položce:_x000D_
prořezání dilatačních spar_x000D__x000D_
(pro následné přetmelení těchto spar)</t>
  </si>
  <si>
    <t>865</t>
  </si>
  <si>
    <t>460030183</t>
  </si>
  <si>
    <t>Řezání podkladu nebo krytu betonového hloubky do 20 cm</t>
  </si>
  <si>
    <t>1431379232</t>
  </si>
  <si>
    <t>Přípravné terénní práce  řezání spár v podkladu nebo krytu betonovém, hloubky přes 15 do 20 cm</t>
  </si>
  <si>
    <t>866</t>
  </si>
  <si>
    <t>460270151</t>
  </si>
  <si>
    <t>Zazdění skříní nn bez koncového dílu hloubky do 15 cm, výšky 30 cm a šířky do 30 cm</t>
  </si>
  <si>
    <t>-531183959</t>
  </si>
  <si>
    <t>Pilíře a skříně pro rozvod nn  zazdění a začištění skříně včetně vysekání otvoru pro skříň a kabelový svod ve zdivu, a obnovy okolní povrchové úpravy bez koncovkového dílu hloubky do 15 cm výšky 30 cm a šířky do 30 cm</t>
  </si>
  <si>
    <t xml:space="preserve">Poznámka k souboru cen:_x000D_
1. V cenách -0111 až -0146 a -0151 až -0206 nejsou obsaženy náklady na osazení skříně, tyto se oceňují cenami části A 19 Rozvaděče, rozvodné skříně, desky, svorkovnice – montáž katalogu 21 M. </t>
  </si>
  <si>
    <t>Poznámka k položce:_x000D_
např. zazdění otvorů po původních elektroskříních, včetně dodání materiálu</t>
  </si>
  <si>
    <t>002 - Traťové hospodářství</t>
  </si>
  <si>
    <t>7590190040</t>
  </si>
  <si>
    <t>Ostatní Uzávěr šroubový  (CV721039001)</t>
  </si>
  <si>
    <t>Sborník UOŽI 01 2020</t>
  </si>
  <si>
    <t>777796198</t>
  </si>
  <si>
    <t>Poznámka k položce:_x000D_
Zámek na poklop (např. poklop k vtokové jímce propustku, poklop k šachtám), k revizním vstupům, a pod.</t>
  </si>
  <si>
    <t>5905015010</t>
  </si>
  <si>
    <t>Oprava stezky ručně s odstraněním drnu a nánosu do 10 cm</t>
  </si>
  <si>
    <t>1401246715</t>
  </si>
  <si>
    <t>Oprava stezky ručně s odstraněním drnu a nánosu do 10 cm. Poznámka: 1. V cenách jsou započteny náklady na ruční odstranění drnu a nánosu a rozprostření výzisku na terén nebo naložení na dopravní prostředek a urovnání povrchu stezky. 2. V cenách nejsou obsaženy náklady na doplnění a úpravu štěrkodrtě.</t>
  </si>
  <si>
    <t>Poznámka k souboru cen:_x000D_
1. V cenách jsou započteny náklady na ruční odstranění drnu a nánosu a rozprostření výzisku na terén nebo naložení na dopravní prostředek a urovnání povrchu stezky. 2. V cenách nejsou obsaženy náklady na doplnění a úpravu štěrkodrtě.</t>
  </si>
  <si>
    <t>5905025010</t>
  </si>
  <si>
    <t>Doplnění stezky štěrkodrtí ojediněle ručně</t>
  </si>
  <si>
    <t>1531854186</t>
  </si>
  <si>
    <t>Doplnění stezky štěrkodrtí ojediněle ručně. Poznámka: 1. V cenách jsou započteny náklady na doplnění kameniva včetně rozprostření ojediněle ručně z vozíku nebo souvisle mechanizací z vozíků nebo železničních vozů. 2. V cenách nejsou obsaženy náklady na dodávku kameniva.</t>
  </si>
  <si>
    <t>Poznámka k souboru cen:_x000D_
1. V cenách jsou započteny náklady na doplnění kameniva včetně rozprostření ojediněle ručně z vozíku nebo souvisle mechanizací z vozíků nebo železničních vozů. 2. V cenách nejsou obsaženy náklady na dodávku kameniva.</t>
  </si>
  <si>
    <t>5955101025</t>
  </si>
  <si>
    <t>Kamenivo drcené drť frakce 4/8</t>
  </si>
  <si>
    <t>-2105202723</t>
  </si>
  <si>
    <t>5905055010</t>
  </si>
  <si>
    <t>Odstranění stávajícího kolejového lože odtěžením v koleji</t>
  </si>
  <si>
    <t>478533424</t>
  </si>
  <si>
    <t>Odstranění stávajícího kolejového lože odtěžením v koleji. Poznámka: 1. V cenách jsou započteny náklady na odstranění KL, úpravu pláně a rozprostření výzisku na terén nebo jeho naložení na dopravní prostředek. 2. Položka se použije v případech, kdy se nové KL nezřizuje.</t>
  </si>
  <si>
    <t>Poznámka k souboru cen:_x000D_
1. V cenách jsou započteny náklady na odstranění KL, úpravu pláně a rozprostření výzisku na terén nebo jeho naložení na dopravní prostředek. 2. Položka se použije v případech, kdy se nové KL nezřizuje.</t>
  </si>
  <si>
    <t>5905060010</t>
  </si>
  <si>
    <t>Zřízení nového kolejového lože v koleji</t>
  </si>
  <si>
    <t>-1552415761</t>
  </si>
  <si>
    <t>Zřízení nového kolejového lože v koleji. Poznámka: 1. V cenách jsou započteny náklady na zřízení KL nově zřizované koleje, vložení geosyntetika, rozprostření vrstvy kameniva, zřízení homogenizované vrstvy kameniva a úprava KL do profilu. 2. V cenách nejsou obsaženy náklady na položení KR, úpravu směrového a výškového uspořádání, doplnění a dodávku kameniva a snížení KL pod patou kolejnice. 3. Položka se použije v případech nově zřizované koleje nebo výhybky.</t>
  </si>
  <si>
    <t>Poznámka k souboru cen:_x000D_
1. V cenách jsou započteny náklady na zřízení KL nově zřizované koleje, vložení geosyntetika, rozprostření vrstvy kameniva, zřízení homogenizované vrstvy kameniva a úprava KL do profilu. 2. V cenách nejsou obsaženy náklady na položení KR, úpravu směrového a výškového uspořádání, doplnění a dodávku kameniva a snížení KL pod patou kolejnice. 3. Položka se použije v případech nově zřizované koleje nebo výhybky.</t>
  </si>
  <si>
    <t>Poznámka k položce:_x000D_
Včetně hutnění kolejového lože po vrstvách.</t>
  </si>
  <si>
    <t>5905095010</t>
  </si>
  <si>
    <t>Úprava kolejového lože ojediněle ručně v koleji lože otevřené</t>
  </si>
  <si>
    <t>499204814</t>
  </si>
  <si>
    <t>Úprava kolejového lože ojediněle ručně v koleji lože otevřené. Poznámka: 1. V cenách jsou započteny náklady na úpravu KL koleje a výhybek ojediněle vidlemi. 2. V cenách nejsou obsaženy náklady na doplnění a dodávku kameniva.</t>
  </si>
  <si>
    <t>Poznámka k souboru cen:_x000D_
1. V cenách jsou započteny náklady na úpravu KL koleje a výhybek ojediněle vidlemi. 2. V cenách nejsou obsaženy náklady na doplnění a dodávku kameniva.</t>
  </si>
  <si>
    <t>5905095020</t>
  </si>
  <si>
    <t>Úprava kolejového lože ojediněle ručně v koleji lože zapuštěné</t>
  </si>
  <si>
    <t>-748298905</t>
  </si>
  <si>
    <t>Úprava kolejového lože ojediněle ručně v koleji lože zapuštěné. Poznámka: 1. V cenách jsou započteny náklady na úpravu KL koleje a výhybek ojediněle vidlemi. 2. V cenách nejsou obsaženy náklady na doplnění a dodávku kameniva.</t>
  </si>
  <si>
    <t>5905105010</t>
  </si>
  <si>
    <t>Doplnění KL kamenivem ojediněle ručně v koleji</t>
  </si>
  <si>
    <t>-1432247738</t>
  </si>
  <si>
    <t>Doplnění KL kamenivem ojediněle ručně v koleji. Poznámka: 1. V cenách jsou započteny náklady na doplnění kameniva ojediněle ručně vidlemi a/nebo souvisle strojně z výsypných vozů případně nakladačem. 2. V cenách nejsou obsaženy náklady na dodávku kameniva.</t>
  </si>
  <si>
    <t>Poznámka k souboru cen:_x000D_
1. V cenách jsou započteny náklady na doplnění kameniva ojediněle ručně vidlemi a/nebo souvisle strojně z výsypných vozů případně nakladačem. 2. V cenách nejsou obsaženy náklady na dodávku kameniva.</t>
  </si>
  <si>
    <t>5905105030</t>
  </si>
  <si>
    <t>Doplnění KL kamenivem souvisle strojně v koleji</t>
  </si>
  <si>
    <t>-319268383</t>
  </si>
  <si>
    <t>Doplnění KL kamenivem souvisle strojně v koleji. Poznámka: 1. V cenách jsou započteny náklady na doplnění kameniva ojediněle ručně vidlemi a/nebo souvisle strojně z výsypných vozů případně nakladačem. 2. V cenách nejsou obsaženy náklady na dodávku kameniva.</t>
  </si>
  <si>
    <t>5955101000</t>
  </si>
  <si>
    <t>Kamenivo drcené štěrk frakce 31,5/63 třídy BI</t>
  </si>
  <si>
    <t>1601773978</t>
  </si>
  <si>
    <t>5955101005</t>
  </si>
  <si>
    <t>Kamenivo drcené štěrk frakce 31,5/63 třídy min. BII</t>
  </si>
  <si>
    <t>2050538976</t>
  </si>
  <si>
    <t>5906130390</t>
  </si>
  <si>
    <t>Montáž kolejového roštu v ose koleje pražce betonové vystrojené tv. S49 rozdělení "d"</t>
  </si>
  <si>
    <t>km</t>
  </si>
  <si>
    <t>3938835</t>
  </si>
  <si>
    <t>Montáž kolejového roštu v ose koleje pražce betonové vystrojené tv. S49 rozdělení "d". Poznámka: 1. V cenách jsou započteny náklady na manipulaci a montáž KR, u pražců dřevěných nevystrojených i na vrtání pražců. 2. V cenách nejsou obsaženy náklady na dodávku materiálu.</t>
  </si>
  <si>
    <t>Poznámka k souboru cen:_x000D_
1. V cenách jsou započteny náklady na manipulaci a montáž KR, u pražců dřevěných nevystrojených i na vrtání pražců. 2. V cenách nejsou obsaženy náklady na dodávku materiálu.</t>
  </si>
  <si>
    <t>Poznámka k položce:_x000D_
lze použít i při rozdělení "c", "u"</t>
  </si>
  <si>
    <t>5906140200</t>
  </si>
  <si>
    <t>Demontáž kolejového roštu koleje v ose koleje pražce betonové tv. S49 rozdělení "d"</t>
  </si>
  <si>
    <t>-1736665356</t>
  </si>
  <si>
    <t>Demontáž kolejového roštu koleje v ose koleje pražce betonové tv. S49 rozdělení "d". Poznámka: 1. V cenách jsou započteny náklady na případné odstranění kameniva, rozebrání roštu do součástí, manipulaci, naložení výzisku na dopravní prostředek a uložení na úložišti. 2. V cenách nejsou obsaženy náklady na dopravu a vytřídění.</t>
  </si>
  <si>
    <t>Poznámka k souboru cen:_x000D_
1. V cenách jsou započteny náklady na případné odstranění kameniva, rozebrání roštu do součástí, manipulaci, naložení výzisku na dopravní prostředek a uložení na úložišti. 2. V cenách nejsou obsaženy náklady na dopravu a vytřídění.</t>
  </si>
  <si>
    <t>5907015040</t>
  </si>
  <si>
    <t>Ojedinělá výměna kolejnic stávající upevnění tv. S49 rozdělení "d"</t>
  </si>
  <si>
    <t>101582434</t>
  </si>
  <si>
    <t>Ojedinělá výměna kolejnic stávající upevnění tv. S49 rozdělení "d". Poznámka: 1. V cenách jsou započteny náklady na demontáž upevňovadel, výměnu kolejnic, dílů a součástí, úpravu dilatačních spár, pryžových podložek, montáž upevňovadel, zřízení nebo demontáž prozatímních styků a ošetření součástí mazivem. 2. V cenách nejsou započteny náklady na dělení kolejnic, zřízení svaru, demontáž nebo montáž styků.</t>
  </si>
  <si>
    <t>Poznámka k souboru cen:_x000D_
1. V cenách jsou započteny náklady na demontáž upevňovadel, výměnu kolejnic, dílů a součástí, úpravu dilatačních spár, pryžových podložek, montáž upevňovadel, zřízení nebo demontáž prozatímních styků a ošetření součástí mazivem. 2. V cenách nejsou započteny náklady na dělení kolejnic, zřízení svaru, demontáž nebo montáž styků.</t>
  </si>
  <si>
    <t>Poznámka k položce:_x000D_
Metr kolejnice=m</t>
  </si>
  <si>
    <t>5907050020</t>
  </si>
  <si>
    <t>Dělení kolejnic řezáním nebo rozbroušením tv. S49</t>
  </si>
  <si>
    <t>638140189</t>
  </si>
  <si>
    <t>Dělení kolejnic řezáním nebo rozbroušením tv. S49. Poznámka: 1. V cenách jsou započteny náklady na manipulaci, podložení, označení a provedení řezu kolejnice.</t>
  </si>
  <si>
    <t>Poznámka k souboru cen:_x000D_
1. V cenách jsou započteny náklady na manipulaci, podložení, označení a provedení řezu kolejnice.</t>
  </si>
  <si>
    <t>Poznámka k položce:_x000D_
Řez=kus</t>
  </si>
  <si>
    <t>5908005130</t>
  </si>
  <si>
    <t>Oprava kolejnicového styku demontáž spojky tv. S49</t>
  </si>
  <si>
    <t>-62756553</t>
  </si>
  <si>
    <t>Oprava kolejnicového styku demontáž spojky tv. S49. Poznámka: 1. V cenách jsou započteny náklady na výměnu, demontáž nebo montáž vnitřní spojky a/nebo celého styku a ošetření součástí mazivem. U přechodových spojek se použije položka s větším tvarem. 2. V cenách nejsou obsaženy náklady na dodávku materiálu.</t>
  </si>
  <si>
    <t>Poznámka k souboru cen:_x000D_
1. V cenách jsou započteny náklady na výměnu, demontáž nebo montáž vnitřní spojky a/nebo celého styku a ošetření součástí mazivem. U přechodových spojek se použije položka s větším tvarem. 2. V cenách nejsou obsaženy náklady na dodávku materiálu.</t>
  </si>
  <si>
    <t>Poznámka k položce:_x000D_
Spojka=kus</t>
  </si>
  <si>
    <t>5908005230</t>
  </si>
  <si>
    <t>Oprava kolejnicového styku montáž spojky tv. S49</t>
  </si>
  <si>
    <t>-1969237059</t>
  </si>
  <si>
    <t>Oprava kolejnicového styku montáž spojky tv. S49. Poznámka: 1. V cenách jsou započteny náklady na výměnu, demontáž nebo montáž vnitřní spojky a/nebo celého styku a ošetření součástí mazivem. U přechodových spojek se použije položka s větším tvarem. 2. V cenách nejsou obsaženy náklady na dodávku materiálu.</t>
  </si>
  <si>
    <t>5908045025</t>
  </si>
  <si>
    <t>Výměna podkladnice čtyři vrtule pražce dřevěné</t>
  </si>
  <si>
    <t>2071543275</t>
  </si>
  <si>
    <t>Výměna podkladnice čtyři vrtule pražce dřevěné. Poznámka: 1. V cenách jsou započteny náklady na demontáž, teslování, kolíčkování, převrtání a impregnaci, výměnu a montáž u pražců dřevěných a demontáž, výměnu a montáž u pražců betonových, naložení výzisku na dopravní prostředek a ošetření součástí mazivem.</t>
  </si>
  <si>
    <t>Poznámka k souboru cen:_x000D_
1. V cenách jsou započteny náklady na demontáž, teslování, kolíčkování, převrtání a impregnaci, výměnu a montáž u pražců dřevěných a demontáž, výměnu a montáž u pražců betonových, naložení výzisku na dopravní prostředek a ošetření součástí mazivem.</t>
  </si>
  <si>
    <t>Poznámka k položce:_x000D_
Podkladnice=kus</t>
  </si>
  <si>
    <t>5908045030</t>
  </si>
  <si>
    <t>Výměna podkladnice čtyři vrtule pražce betonové</t>
  </si>
  <si>
    <t>1709083795</t>
  </si>
  <si>
    <t>Výměna podkladnice čtyři vrtule pražce betonové. Poznámka: 1. V cenách jsou započteny náklady na demontáž, teslování, kolíčkování, převrtání a impregnaci, výměnu a montáž u pražců dřevěných a demontáž, výměnu a montáž u pražců betonových, naložení výzisku na dopravní prostředek a ošetření součástí mazivem.</t>
  </si>
  <si>
    <t>5909010020</t>
  </si>
  <si>
    <t>Ojedinělé ruční podbití pražců příčných dřevěných</t>
  </si>
  <si>
    <t>-1619469379</t>
  </si>
  <si>
    <t>Ojedinělé ruční podbití pražců příčných dřevěných. Poznámka: 1. V cenách jsou započteny náklady na podbití pražce oboustranně v otevřeném i zapuštěném KL, odstranění kameniva, zdvih, ruční podbití, úprava profilu KL a případná úprava snížení pod patou kolejnice.</t>
  </si>
  <si>
    <t>Poznámka k souboru cen:_x000D_
1. V cenách jsou započteny náklady na podbití pražce oboustranně v otevřeném i zapuštěném KL, odstranění kameniva, zdvih, ruční podbití, úprava profilu KL a případná úprava snížení pod patou kolejnice.</t>
  </si>
  <si>
    <t>5909010030</t>
  </si>
  <si>
    <t>Ojedinělé ruční podbití pražců příčných betonových</t>
  </si>
  <si>
    <t>-199213858</t>
  </si>
  <si>
    <t>Ojedinělé ruční podbití pražců příčných betonových. Poznámka: 1. V cenách jsou započteny náklady na podbití pražce oboustranně v otevřeném i zapuštěném KL, odstranění kameniva, zdvih, ruční podbití, úprava profilu KL a případná úprava snížení pod patou kolejnice.</t>
  </si>
  <si>
    <t>5909032010</t>
  </si>
  <si>
    <t>Přesná úprava GPK koleje směrové a výškové uspořádání pražce dřevěné nebo ocelové</t>
  </si>
  <si>
    <t>1107441271</t>
  </si>
  <si>
    <t>Přesná úprava GPK koleje směrové a výškové uspořádání pražce dřevěné nebo ocelové. Poznámka: 1. V cenách jsou započteny náklady na úpravu směrového a výškového uspořádání strojní linkou ASP s přesným zaměřením její prostorové polohy, úpravu KL pluhem a měření mezních stavebních odchylek dle ČSN, měření technologických veličin a předání tištěných výstupů objednateli. 2. V cenách nejsou obsaženy náklady na zaměření APK, doplnění a dodávku kameniva a snížení KL pod patou kolejnice.</t>
  </si>
  <si>
    <t>Poznámka k souboru cen:_x000D_
1. V cenách jsou započteny náklady na úpravu směrového a výškového uspořádání strojní linkou ASP s přesným zaměřením její prostorové polohy, úpravu KL pluhem a měření mezních stavebních odchylek dle ČSN, měření technologických veličin a předání tištěných výstupů objednateli. 2. V cenách nejsou obsaženy náklady na zaměření APK, doplnění a dodávku kameniva a snížení KL pod patou kolejnice.</t>
  </si>
  <si>
    <t>Poznámka k položce:_x000D_
denní výkon linky (v případě použití ve výluce již nasazené linky bude zadáno v zadávacím listu (objednávce) přesně na metry, bez položky přepravy mechanizace)</t>
  </si>
  <si>
    <t>5909032020</t>
  </si>
  <si>
    <t>Přesná úprava GPK koleje směrové a výškové uspořádání pražce betonové</t>
  </si>
  <si>
    <t>437166891</t>
  </si>
  <si>
    <t>Přesná úprava GPK koleje směrové a výškové uspořádání pražce betonové. Poznámka: 1. V cenách jsou započteny náklady na úpravu směrového a výškového uspořádání strojní linkou ASP s přesným zaměřením její prostorové polohy, úpravu KL pluhem a měření mezních stavebních odchylek dle ČSN, měření technologických veličin a předání tištěných výstupů objednateli. 2. V cenách nejsou obsaženy náklady na zaměření APK, doplnění a dodávku kameniva a snížení KL pod patou kolejnice.</t>
  </si>
  <si>
    <t>5910020130</t>
  </si>
  <si>
    <t>Svařování kolejnic termitem plný předehřev standardní spára svar jednotlivý tv. S49</t>
  </si>
  <si>
    <t>svar</t>
  </si>
  <si>
    <t>-742145354</t>
  </si>
  <si>
    <t>Svařování kolejnic termitem plný předehřev standardní spára svar jednotlivý tv. S49. Poznámka: 1. V cenách jsou započteny náklady na vybrání kameniva z mezipražcového prostoru, demontáž upevňovadel, směrové a výškové vyrovnání kolejnic, provedení svaru, montáž upevňovadel, vizuální kontrola, měření geometrie svaru. 2. V cenách nejsou obsaženy náklady na kontrolu svaru ultrazvukem, podbití pražců a demontáž styku.</t>
  </si>
  <si>
    <t>Poznámka k souboru cen:_x000D_
1. V cenách jsou započteny náklady na vybrání kameniva z mezipražcového prostoru, demontáž upevňovadel, směrové a výškové vyrovnání kolejnic, provedení svaru, montáž upevňovadel, vizuální kontrola, měření geometrie svaru. 2. V cenách nejsou obsaženy náklady na kontrolu svaru ultrazvukem, podbití pražců a demontáž styku.</t>
  </si>
  <si>
    <t>5910035030</t>
  </si>
  <si>
    <t>Dosažení dovolené upínací teploty v BK prodloužením kolejnicového pásu v koleji tv. S49</t>
  </si>
  <si>
    <t>903967543</t>
  </si>
  <si>
    <t>Dosažení dovolené upínací teploty v BK prodloužením kolejnicového pásu v koleji tv. S49. Poznámka: 1. V cenách jsou započteny náklady na montáž a demontáž napínacího zařízení nebo ohřevu kolejnic a udržování potřebného prodloužení kolejnicového pásu. 2. V cenách nejsou obsaženy náklady na demontáž upevňovadel a kolejnicových spojek.</t>
  </si>
  <si>
    <t>Poznámka k souboru cen:_x000D_
1. V cenách jsou započteny náklady na montáž a demontáž napínacího zařízení nebo ohřevu kolejnic a udržování potřebného prodloužení kolejnicového pásu. 2. V cenách nejsou obsaženy náklady na demontáž upevňovadel a kolejnicových spojek.</t>
  </si>
  <si>
    <t>5958128010</t>
  </si>
  <si>
    <t>Komplety ŽS 4 (šroub RS 1, matice M 24, podložka Fe6, svěrka ŽS4)</t>
  </si>
  <si>
    <t>-2062930145</t>
  </si>
  <si>
    <t>5958158R01</t>
  </si>
  <si>
    <t>Železniční svršek-upevňovadla Podložka pryžová pod patu kolejnice S49 200/126/6</t>
  </si>
  <si>
    <t>704203772</t>
  </si>
  <si>
    <t>Železniční svršek-upevňovadla Podložka pryžová pod patu kolejnice S49  200/126/6</t>
  </si>
  <si>
    <t>Poznámka k položce:_x000D_
na podkladnice S4M</t>
  </si>
  <si>
    <t>5958158R02</t>
  </si>
  <si>
    <t>Železniční svršek-upevňovadla Podložka pryžová pod patu kolejnice R65 200/151/6</t>
  </si>
  <si>
    <t>278628957</t>
  </si>
  <si>
    <t xml:space="preserve">Poznámka k položce:_x000D_
na podkladnice R4M_x000D_
</t>
  </si>
  <si>
    <t>5958158R03</t>
  </si>
  <si>
    <t>Podložka polyetylenová pod podkladnici 380/210/2 (S4M, R4M)</t>
  </si>
  <si>
    <t>1533917613</t>
  </si>
  <si>
    <t xml:space="preserve">Poznámka k položce:_x000D_
pod podkladnice S4M nebo R4M_x000D_
</t>
  </si>
  <si>
    <t>5958158070</t>
  </si>
  <si>
    <t>Podložka polyetylenová pod podkladnici 380/160/2 (S4, R4)</t>
  </si>
  <si>
    <t>-909805585</t>
  </si>
  <si>
    <t>5958158005</t>
  </si>
  <si>
    <t>Podložka pryžová pod patu kolejnice S49  183/126/6</t>
  </si>
  <si>
    <t>-1664463560</t>
  </si>
  <si>
    <t>5958158020</t>
  </si>
  <si>
    <t>Podložka pryžová pod patu kolejnice R65 183/151/6</t>
  </si>
  <si>
    <t>-773868372</t>
  </si>
  <si>
    <t>5910040320</t>
  </si>
  <si>
    <t>Umožnění volné dilatace kolejnice demontáž upevňovadel s osazením kluzných podložek rozdělení pražců "d"</t>
  </si>
  <si>
    <t>-527271267</t>
  </si>
  <si>
    <t>Umožnění volné dilatace kolejnice demontáž upevňovadel s osazením kluzných podložek rozdělení pražců "d". Poznámka: 1. V cenách jsou započteny náklady na uvolnění, demontáž a rovnoměrné prodloužení nebo zkrácení kolejnice, vyznačení značek a vedení dokumentace. 2. V cenách nejsou obsaženy náklady na demontáž kolejnicových spojek.</t>
  </si>
  <si>
    <t>Poznámka k souboru cen:_x000D_
1. V cenách jsou započteny náklady na uvolnění, demontáž a rovnoměrné prodloužení nebo zkrácení kolejnice, vyznačení značek a vedení dokumentace. 2. V cenách nejsou obsaženy náklady na demontáž kolejnicových spojek.</t>
  </si>
  <si>
    <t>Poznámka k položce:_x000D_
Metr kolejnice=m. _x000D_
Lze použít i při rozdělení "c", "u", "e"</t>
  </si>
  <si>
    <t>5910040420</t>
  </si>
  <si>
    <t>Umožnění volné dilatace kolejnice montáž upevňovadel s odstraněním kluzných podložek rozdělení pražců "d"</t>
  </si>
  <si>
    <t>959527676</t>
  </si>
  <si>
    <t>Umožnění volné dilatace kolejnice montáž upevňovadel s odstraněním kluzných podložek rozdělení pražců "d". Poznámka: 1. V cenách jsou započteny náklady na uvolnění, demontáž a rovnoměrné prodloužení nebo zkrácení kolejnice, vyznačení značek a vedení dokumentace. 2. V cenách nejsou obsaženy náklady na demontáž kolejnicových spojek.</t>
  </si>
  <si>
    <t>7497351560</t>
  </si>
  <si>
    <t>Montáž přímého ukolejnění na elektrizovaných tratích nebo v kolejových obvodech</t>
  </si>
  <si>
    <t>666987072</t>
  </si>
  <si>
    <t>7497371630</t>
  </si>
  <si>
    <t>Demontáže zařízení trakčního vedení svodu propojení nebo ukolejnění na elektrizovaných tratích nebo v kolejových obvodech</t>
  </si>
  <si>
    <t>-950546377</t>
  </si>
  <si>
    <t>Demontáže zařízení trakčního vedení svodu propojení nebo ukolejnění na elektrizovaných tratích nebo v kolejových obvodech - demontáž stávajícího zařízení se všemi pomocnými doplňujícími úpravami</t>
  </si>
  <si>
    <t>9902100100</t>
  </si>
  <si>
    <t>Doprava obousměrná (např. dodávek z vlastních zásob zhotovitele nebo objednatele nebo výzisku) mechanizací o nosnosti přes 3,5 t sypanin (kameniva, písku, suti, dlažebních kostek, atd.) do 10 km</t>
  </si>
  <si>
    <t>211223278</t>
  </si>
  <si>
    <t>Doprava obousměrná (např. dodávek z vlastních zásob zhotovitele nebo objednatele nebo výzisku) mechanizací o nosnosti přes 3,5 t sypanin (kameniva, písku, suti, dlažebních kostek, atd.) do 10 km. Poznámka: 1. Ceny jsou určeny pro dopravu silničními i kolejovými vozidly.2. V cenách obousměrné dopravy jsou započteny náklady na přepravu materiálu na místo určení včetně složení, poplatku za použití dopravní cesty a zpáteční cesty nenaloženého dopravního prostředku.3. V cenách jednosměrné dopravy jsou započteny náklady na přepravu materiálu na místo určení včetně složení a poplatku za použití dopravní cesty. Tyto položky se použijí i v případě, kdy se předpokládá, že dopravní prostředek bude naložen i na zpáteční cestě. V tomto případě se použijí položky pro každý směr samostatně (např. doprava materiálu na stavbu a odvoz výzisku nebo suti ze stavby).</t>
  </si>
  <si>
    <t>Poznámka k souboru cen:_x000D_
1. Ceny jsou určeny pro dopravu silničními i kolejovými vozidly. 2. V cenách obousměrné dopravy jsou započteny náklady na přepravu materiálu na místo určení včetně složení, poplatku za použití dopravní cesty a zpáteční cesty nenaloženého dopravního prostředku. 3. V cenách jednosměrné dopravy jsou započteny náklady na přepravu materiálu na místo určení včetně složení a poplatku za použití dopravní cesty. Tyto položky se použijí i v případě, kdy se předpokládá, že dopravní prostředek bude naložen i na zpáteční cestě. V tomto případě se použijí položky pro každý směr samostatně (např. doprava materiálu na stavbu a odvoz výzisku nebo suti ze stavby).</t>
  </si>
  <si>
    <t xml:space="preserve">Poznámka k položce:_x000D_
odtěžený štěrk z kolejového lože pražce, drobný svrškový materiál, nový štěrk do KL._x000D_
</t>
  </si>
  <si>
    <t>9902100200</t>
  </si>
  <si>
    <t>Doprava obousměrná (např. dodávek z vlastních zásob zhotovitele nebo objednatele nebo výzisku) mechanizací o nosnosti přes 3,5 t sypanin (kameniva, písku, suti, dlažebních kostek, atd.) do 20 km</t>
  </si>
  <si>
    <t>2003167377</t>
  </si>
  <si>
    <t>Doprava obousměrná (např. dodávek z vlastních zásob zhotovitele nebo objednatele nebo výzisku) mechanizací o nosnosti přes 3,5 t sypanin (kameniva, písku, suti, dlažebních kostek, atd.) do 20 km. Poznámka: 1. Ceny jsou určeny pro dopravu silničními i kolejovými vozidly.2. V cenách obousměrné dopravy jsou započteny náklady na přepravu materiálu na místo určení včetně složení, poplatku za použití dopravní cesty a zpáteční cesty nenaloženého dopravního prostředku.3. V cenách jednosměrné dopravy jsou započteny náklady na přepravu materiálu na místo určení včetně složení a poplatku za použití dopravní cesty. Tyto položky se použijí i v případě, kdy se předpokládá, že dopravní prostředek bude naložen i na zpáteční cestě. V tomto případě se použijí položky pro každý směr samostatně (např. doprava materiálu na stavbu a odvoz výzisku nebo suti ze stavby).</t>
  </si>
  <si>
    <t>9902100300</t>
  </si>
  <si>
    <t>Doprava obousměrná (např. dodávek z vlastních zásob zhotovitele nebo objednatele nebo výzisku) mechanizací o nosnosti přes 3,5 t sypanin (kameniva, písku, suti, dlažebních kostek, atd.) do 30 km</t>
  </si>
  <si>
    <t>-876996385</t>
  </si>
  <si>
    <t>Doprava obousměrná (např. dodávek z vlastních zásob zhotovitele nebo objednatele nebo výzisku) mechanizací o nosnosti přes 3,5 t sypanin (kameniva, písku, suti, dlažebních kostek, atd.) do 30 km. Poznámka: 1. Ceny jsou určeny pro dopravu silničními i kolejovými vozidly.2. V cenách obousměrné dopravy jsou započteny náklady na přepravu materiálu na místo určení včetně složení, poplatku za použití dopravní cesty a zpáteční cesty nenaloženého dopravního prostředku.3. V cenách jednosměrné dopravy jsou započteny náklady na přepravu materiálu na místo určení včetně složení a poplatku za použití dopravní cesty. Tyto položky se použijí i v případě, kdy se předpokládá, že dopravní prostředek bude naložen i na zpáteční cestě. V tomto případě se použijí položky pro každý směr samostatně (např. doprava materiálu na stavbu a odvoz výzisku nebo suti ze stavby).</t>
  </si>
  <si>
    <t>9902100400</t>
  </si>
  <si>
    <t>Doprava obousměrná (např. dodávek z vlastních zásob zhotovitele nebo objednatele nebo výzisku) mechanizací o nosnosti přes 3,5 t sypanin (kameniva, písku, suti, dlažebních kostek, atd.) do 40 km</t>
  </si>
  <si>
    <t>1113849031</t>
  </si>
  <si>
    <t>Doprava obousměrná (např. dodávek z vlastních zásob zhotovitele nebo objednatele nebo výzisku) mechanizací o nosnosti přes 3,5 t sypanin (kameniva, písku, suti, dlažebních kostek, atd.) do 40 km. Poznámka: 1. Ceny jsou určeny pro dopravu silničními i kolejovými vozidly.2. V cenách obousměrné dopravy jsou započteny náklady na přepravu materiálu na místo určení včetně složení, poplatku za použití dopravní cesty a zpáteční cesty nenaloženého dopravního prostředku.3. V cenách jednosměrné dopravy jsou započteny náklady na přepravu materiálu na místo určení včetně složení a poplatku za použití dopravní cesty. Tyto položky se použijí i v případě, kdy se předpokládá, že dopravní prostředek bude naložen i na zpáteční cestě. V tomto případě se použijí položky pro každý směr samostatně (např. doprava materiálu na stavbu a odvoz výzisku nebo suti ze stavby).</t>
  </si>
  <si>
    <t>9903200100</t>
  </si>
  <si>
    <t>Přeprava mechanizace na místo prováděných prací o hmotnosti přes 12 t přes 50 do 100 km</t>
  </si>
  <si>
    <t>849656710</t>
  </si>
  <si>
    <t>Přeprava mechanizace na místo prováděných prací o hmotnosti přes 12 t přes 50 do 100 km . Poznámka: 1. Ceny jsou určeny pro dopravu mechanizmů na místo prováděných prací po silnici i po kolejích.2. V ceně jsou započteny i náklady na zpáteční cestu dopravního prostředku. Měrnou jednotkou je kus přepravovaného stroje.</t>
  </si>
  <si>
    <t>Poznámka k souboru cen:_x000D_
1. Ceny jsou určeny pro dopravu mechanizmů na místo prováděných prací po silnici i po kolejích. 2. V ceně jsou započteny i náklady na zpáteční cestu dopravního prostředku. Měrnou jednotkou je kus přepravovaného stroje.</t>
  </si>
  <si>
    <t>Poznámka k položce:_x000D_
v případě nemožnosti využití  mechanizace ve výluce již nasazené z jiné akce (např. z investice, a pod.)</t>
  </si>
  <si>
    <t>9909000700</t>
  </si>
  <si>
    <t>Poplatek za recyklaci kameniva</t>
  </si>
  <si>
    <t>-2081171170</t>
  </si>
  <si>
    <t>Poplatek za recyklaci kameniva   . Poznámka: 1. V cenách jsou započteny náklady na uložení stavebního odpadu na oficiální skládku.2. Je třeba zohlednit regionální rozdíly v cenách poplatků za uložení suti a odpadů. Tyto se mohou výrazně lišit s ohledem nejen na region, ale také na množství a druh ukládaného odpadu.</t>
  </si>
  <si>
    <t>Poznámka k souboru cen:_x000D_
1. V cenách jsou započteny náklady na uložení stavebního odpadu na oficiální skládku. 2. Je třeba zohlednit regionální rozdíly v cenách poplatků za uložení suti a odpadů. Tyto se mohou výrazně lišit s ohledem nejen na region, ale také na množství a druh ukládaného odpadu.</t>
  </si>
  <si>
    <t>Poznámka k položce:_x000D_
odtěžený štěrk z kolejového lože</t>
  </si>
  <si>
    <t>003 - VRN - Vedlejší rozpočtové náklady</t>
  </si>
  <si>
    <t xml:space="preserve">    VRN1 - Průzkumné, geodetické a projektové práce</t>
  </si>
  <si>
    <t xml:space="preserve">    VRN3 - Zařízení staveniště</t>
  </si>
  <si>
    <t xml:space="preserve">    VRN4 - Inženýrská činnost</t>
  </si>
  <si>
    <t xml:space="preserve">    VRN6 - Územní vlivy</t>
  </si>
  <si>
    <t xml:space="preserve">    VRN7 - Provozní vlivy</t>
  </si>
  <si>
    <t>VRN</t>
  </si>
  <si>
    <t>Vedlejší rozpočtové náklady</t>
  </si>
  <si>
    <t>VRN1</t>
  </si>
  <si>
    <t>Průzkumné, geodetické a projektové práce</t>
  </si>
  <si>
    <t>012002000</t>
  </si>
  <si>
    <t>Geodetické práce</t>
  </si>
  <si>
    <t>Kč</t>
  </si>
  <si>
    <t>1024</t>
  </si>
  <si>
    <t>-1868489250</t>
  </si>
  <si>
    <t>Poznámka k položce:_x000D_
Vytyčení inženýrských sítí včetně zajištění dohledu správce sítí při provádění stavebních prací v blízkosti sítí. Při realizaci díla bude fakturováno dle skutečně provedených výkonů. POLOŽKU V NABÍDCE NEOCEŇOVAT</t>
  </si>
  <si>
    <t>013002000</t>
  </si>
  <si>
    <t>Projektové práce</t>
  </si>
  <si>
    <t>736393429</t>
  </si>
  <si>
    <t>Hlavní tituly průvodních činností a nákladů průzkumné, geodetické a projektové práce projektové práce</t>
  </si>
  <si>
    <t>Poznámka k položce:_x000D_
Zpracování složitější projektové dokumentace, statické posouzení. Při realizaci díla bude fakturováno dle skutečně provedených výkonů. POLOŽKU V NABÍDCE NEOCEŇOVAT</t>
  </si>
  <si>
    <t>VRN3</t>
  </si>
  <si>
    <t>Zařízení staveniště</t>
  </si>
  <si>
    <t>030001000</t>
  </si>
  <si>
    <t>%</t>
  </si>
  <si>
    <t>1583310242</t>
  </si>
  <si>
    <t xml:space="preserve">Poznámka k položce:_x000D_
Finanční zohlednění ZAŘÍZENÍ STAVENIŠTĚ na objektech - dodávky vody a energie, příp. pronájmy pozemků, střežení zařízení staveniště včetně příp. osvětlení, uvedení pozemků do původního stavu. _x000D_
POLOŽKA BUDE DLE NÁSLEDNĚ DOPOČÍTANÉ % SAZBY (ZE SOUČTU ČÁSTI MOSTY A TUNELY A TRAŤOVÉHO HOSPODÁŘSTVÍ) ZAHRNOVÁNA DO POLOŽKOVÉHO ROZPOČTU KAŽDÉHO ZADÁVANÉHO KONKRÉTNÍHO OBJEKTU._x000D_
_x000D_
</t>
  </si>
  <si>
    <t>VRN4</t>
  </si>
  <si>
    <t>Inženýrská činnost</t>
  </si>
  <si>
    <t>043114000</t>
  </si>
  <si>
    <t>Zkoušky tlakové</t>
  </si>
  <si>
    <t>kpl.</t>
  </si>
  <si>
    <t>-1217656672</t>
  </si>
  <si>
    <t>Poznámka k položce:_x000D_
vodní tlaková zkouška mezerovitosti zdiva před injektáží a po injektáži (kpl.)</t>
  </si>
  <si>
    <t>043134000</t>
  </si>
  <si>
    <t>Zkoušky zatěžovací</t>
  </si>
  <si>
    <t>376234594</t>
  </si>
  <si>
    <t>Poznámka k položce:_x000D_
Statická zatěžovací zkouška pláně</t>
  </si>
  <si>
    <t>VRN6</t>
  </si>
  <si>
    <t>Územní vlivy</t>
  </si>
  <si>
    <t>060001000</t>
  </si>
  <si>
    <t>-1760771781</t>
  </si>
  <si>
    <t xml:space="preserve">Poznámka k položce:_x000D_
Finanční zohlednění územních vlivů - příjezdové komunikace včetně příp. omezení provozu a dopravního značení u uzavírek (dle DIO), bezpečnostní hlídky dle Bp1 při provádění prací, příp. horší přístupnost objektů, příp. odlehlost objektů, rušení žel. provozem._x000D_
POLOŽKA BUDE DLE NÁSLEDNĚ DOPOČÍTANÉ % SAZBY (ZE SOUČTU ČÁSTI MOSTY A TUNELY A TRAŤOVÉHO HOSPODÁŘSTVÍ) ZAHRNOVÁNA DO POLOŽKOVÉHO ROZPOČTU KAŽDÉHO ZADÁVANÉHO KONKRÉTNÍHO OBJEKTU._x000D_
_x000D_
_x000D_
_x000D_
</t>
  </si>
  <si>
    <t>VRN7</t>
  </si>
  <si>
    <t>Provozní vlivy</t>
  </si>
  <si>
    <t>072002000</t>
  </si>
  <si>
    <t>Silniční provoz</t>
  </si>
  <si>
    <t>-751503573</t>
  </si>
  <si>
    <t>Poznámka k položce:_x000D_
odhad 7 úplných uzavírek komunikací pod mostem a 5 částečných uzavírek, včetně projednání a zajištění dopravního značení</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</si>
</sst>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0.00%"/>
    <numFmt numFmtId="165" formatCode="dd\.mm\.yyyy"/>
    <numFmt numFmtId="166" formatCode="#,##0.00000"/>
    <numFmt numFmtId="167" formatCode="#,##0.000"/>
  </numFmts>
  <fonts count="39">
    <font>
      <sz val="8"/>
      <name val="Arial CE"/>
      <family val="2"/>
    </font>
    <font>
      <sz val="10"/>
      <color rgb="FF969696"/>
      <name val="Arial CE"/>
    </font>
    <font>
      <sz val="10"/>
      <name val="Arial CE"/>
    </font>
    <font>
      <b/>
      <sz val="11"/>
      <name val="Arial CE"/>
    </font>
    <font>
      <b/>
      <sz val="12"/>
      <name val="Arial CE"/>
    </font>
    <font>
      <sz val="11"/>
      <name val="Arial CE"/>
    </font>
    <font>
      <sz val="12"/>
      <color rgb="FF003366"/>
      <name val="Arial CE"/>
    </font>
    <font>
      <sz val="10"/>
      <color rgb="FF003366"/>
      <name val="Arial CE"/>
    </font>
    <font>
      <sz val="8"/>
      <color rgb="FF003366"/>
      <name val="Arial CE"/>
    </font>
    <font>
      <sz val="8"/>
      <color rgb="FF505050"/>
      <name val="Arial CE"/>
    </font>
    <font>
      <sz val="8"/>
      <color rgb="FF800080"/>
      <name val="Arial CE"/>
    </font>
    <font>
      <sz val="8"/>
      <color rgb="FFFFFFFF"/>
      <name val="Arial CE"/>
    </font>
    <font>
      <b/>
      <sz val="14"/>
      <name val="Arial CE"/>
    </font>
    <font>
      <sz val="8"/>
      <color rgb="FF3366FF"/>
      <name val="Arial CE"/>
    </font>
    <font>
      <b/>
      <sz val="12"/>
      <color rgb="FF969696"/>
      <name val="Arial CE"/>
    </font>
    <font>
      <b/>
      <sz val="8"/>
      <color rgb="FF969696"/>
      <name val="Arial CE"/>
    </font>
    <font>
      <b/>
      <sz val="10"/>
      <name val="Arial CE"/>
    </font>
    <font>
      <b/>
      <sz val="10"/>
      <color rgb="FF969696"/>
      <name val="Arial CE"/>
    </font>
    <font>
      <b/>
      <sz val="10"/>
      <color rgb="FF464646"/>
      <name val="Arial CE"/>
    </font>
    <font>
      <sz val="12"/>
      <color rgb="FF969696"/>
      <name val="Arial CE"/>
    </font>
    <font>
      <sz val="8"/>
      <color rgb="FF969696"/>
      <name val="Arial CE"/>
    </font>
    <font>
      <sz val="9"/>
      <name val="Arial CE"/>
    </font>
    <font>
      <sz val="9"/>
      <color rgb="FF969696"/>
      <name val="Arial CE"/>
    </font>
    <font>
      <b/>
      <sz val="12"/>
      <color rgb="FF960000"/>
      <name val="Arial CE"/>
    </font>
    <font>
      <sz val="12"/>
      <name val="Arial CE"/>
    </font>
    <font>
      <sz val="18"/>
      <color theme="10"/>
      <name val="Wingdings 2"/>
    </font>
    <font>
      <b/>
      <sz val="11"/>
      <color rgb="FF003366"/>
      <name val="Arial CE"/>
    </font>
    <font>
      <sz val="11"/>
      <color rgb="FF003366"/>
      <name val="Arial CE"/>
    </font>
    <font>
      <sz val="11"/>
      <color rgb="FF969696"/>
      <name val="Arial CE"/>
    </font>
    <font>
      <sz val="10"/>
      <color rgb="FF3366FF"/>
      <name val="Arial CE"/>
    </font>
    <font>
      <b/>
      <sz val="12"/>
      <color rgb="FF800000"/>
      <name val="Arial CE"/>
    </font>
    <font>
      <sz val="8"/>
      <color rgb="FF960000"/>
      <name val="Arial CE"/>
    </font>
    <font>
      <b/>
      <sz val="8"/>
      <name val="Arial CE"/>
    </font>
    <font>
      <sz val="7"/>
      <color rgb="FF969696"/>
      <name val="Arial CE"/>
    </font>
    <font>
      <sz val="7"/>
      <name val="Arial CE"/>
    </font>
    <font>
      <i/>
      <sz val="7"/>
      <color rgb="FF969696"/>
      <name val="Arial CE"/>
    </font>
    <font>
      <i/>
      <sz val="9"/>
      <color rgb="FF0000FF"/>
      <name val="Arial CE"/>
    </font>
    <font>
      <i/>
      <sz val="8"/>
      <color rgb="FF0000FF"/>
      <name val="Arial CE"/>
    </font>
    <font>
      <u/>
      <sz val="11"/>
      <color theme="10"/>
      <name val="Calibri"/>
      <scheme val="minor"/>
    </font>
  </fonts>
  <fills count="5">
    <fill>
      <patternFill patternType="none"/>
    </fill>
    <fill>
      <patternFill patternType="gray125"/>
    </fill>
    <fill>
      <patternFill patternType="solid">
        <fgColor rgb="FFFFFFCC"/>
      </patternFill>
    </fill>
    <fill>
      <patternFill patternType="solid">
        <fgColor rgb="FFBEBEBE"/>
      </patternFill>
    </fill>
    <fill>
      <patternFill patternType="solid">
        <fgColor rgb="FFD2D2D2"/>
      </patternFill>
    </fill>
  </fills>
  <borders count="23">
    <border>
      <left/>
      <right/>
      <top/>
      <bottom/>
      <diagonal/>
    </border>
    <border>
      <left style="thin">
        <color rgb="FF000000"/>
      </left>
      <right/>
      <top style="thin">
        <color rgb="FF000000"/>
      </top>
      <bottom/>
      <diagonal/>
    </border>
    <border>
      <left/>
      <right/>
      <top style="thin">
        <color rgb="FF000000"/>
      </top>
      <bottom/>
      <diagonal/>
    </border>
    <border>
      <left style="thin">
        <color rgb="FF000000"/>
      </left>
      <right/>
      <top/>
      <bottom/>
      <diagonal/>
    </border>
    <border>
      <left/>
      <right/>
      <top style="hair">
        <color rgb="FF000000"/>
      </top>
      <bottom/>
      <diagonal/>
    </border>
    <border>
      <left/>
      <right/>
      <top/>
      <bottom style="hair">
        <color rgb="FF000000"/>
      </bottom>
      <diagonal/>
    </border>
    <border>
      <left style="hair">
        <color rgb="FF000000"/>
      </left>
      <right/>
      <top style="hair">
        <color rgb="FF000000"/>
      </top>
      <bottom style="hair">
        <color rgb="FF000000"/>
      </bottom>
      <diagonal/>
    </border>
    <border>
      <left/>
      <right/>
      <top style="hair">
        <color rgb="FF000000"/>
      </top>
      <bottom style="hair">
        <color rgb="FF000000"/>
      </bottom>
      <diagonal/>
    </border>
    <border>
      <left/>
      <right style="hair">
        <color rgb="FF000000"/>
      </right>
      <top style="hair">
        <color rgb="FF000000"/>
      </top>
      <bottom style="hair">
        <color rgb="FF000000"/>
      </bottom>
      <diagonal/>
    </border>
    <border>
      <left style="thin">
        <color rgb="FF000000"/>
      </left>
      <right/>
      <top/>
      <bottom style="thin">
        <color rgb="FF000000"/>
      </bottom>
      <diagonal/>
    </border>
    <border>
      <left/>
      <right/>
      <top/>
      <bottom style="thin">
        <color rgb="FF000000"/>
      </bottom>
      <diagonal/>
    </border>
    <border>
      <left style="hair">
        <color rgb="FF969696"/>
      </left>
      <right/>
      <top style="hair">
        <color rgb="FF969696"/>
      </top>
      <bottom/>
      <diagonal/>
    </border>
    <border>
      <left/>
      <right/>
      <top style="hair">
        <color rgb="FF969696"/>
      </top>
      <bottom/>
      <diagonal/>
    </border>
    <border>
      <left/>
      <right style="hair">
        <color rgb="FF969696"/>
      </right>
      <top style="hair">
        <color rgb="FF969696"/>
      </top>
      <bottom/>
      <diagonal/>
    </border>
    <border>
      <left style="hair">
        <color rgb="FF969696"/>
      </left>
      <right/>
      <top/>
      <bottom/>
      <diagonal/>
    </border>
    <border>
      <left/>
      <right style="hair">
        <color rgb="FF969696"/>
      </right>
      <top/>
      <bottom/>
      <diagonal/>
    </border>
    <border>
      <left style="hair">
        <color rgb="FF969696"/>
      </left>
      <right/>
      <top style="hair">
        <color rgb="FF969696"/>
      </top>
      <bottom style="hair">
        <color rgb="FF969696"/>
      </bottom>
      <diagonal/>
    </border>
    <border>
      <left/>
      <right/>
      <top style="hair">
        <color rgb="FF969696"/>
      </top>
      <bottom style="hair">
        <color rgb="FF969696"/>
      </bottom>
      <diagonal/>
    </border>
    <border>
      <left/>
      <right style="hair">
        <color rgb="FF969696"/>
      </right>
      <top style="hair">
        <color rgb="FF969696"/>
      </top>
      <bottom style="hair">
        <color rgb="FF969696"/>
      </bottom>
      <diagonal/>
    </border>
    <border>
      <left style="hair">
        <color rgb="FF969696"/>
      </left>
      <right/>
      <top/>
      <bottom style="hair">
        <color rgb="FF969696"/>
      </bottom>
      <diagonal/>
    </border>
    <border>
      <left/>
      <right/>
      <top/>
      <bottom style="hair">
        <color rgb="FF969696"/>
      </bottom>
      <diagonal/>
    </border>
    <border>
      <left/>
      <right style="hair">
        <color rgb="FF969696"/>
      </right>
      <top/>
      <bottom style="hair">
        <color rgb="FF969696"/>
      </bottom>
      <diagonal/>
    </border>
    <border>
      <left style="hair">
        <color rgb="FF969696"/>
      </left>
      <right style="hair">
        <color rgb="FF969696"/>
      </right>
      <top style="hair">
        <color rgb="FF969696"/>
      </top>
      <bottom style="hair">
        <color rgb="FF969696"/>
      </bottom>
      <diagonal/>
    </border>
  </borders>
  <cellStyleXfs count="2">
    <xf numFmtId="0" fontId="0" fillId="0" borderId="0"/>
    <xf numFmtId="0" fontId="38" fillId="0" borderId="0" applyNumberFormat="0" applyFill="0" applyBorder="0" applyAlignment="0" applyProtection="0"/>
  </cellStyleXfs>
  <cellXfs count="307">
    <xf numFmtId="0" fontId="0" fillId="0" borderId="0" xfId="0"/>
    <xf numFmtId="0" fontId="0" fillId="0" borderId="0" xfId="0"/>
    <xf numFmtId="0" fontId="0" fillId="0" borderId="0" xfId="0" applyAlignment="1">
      <alignment vertical="center"/>
    </xf>
    <xf numFmtId="0" fontId="1" fillId="0" borderId="0" xfId="0" applyFont="1" applyAlignment="1">
      <alignment vertical="center"/>
    </xf>
    <xf numFmtId="0" fontId="2" fillId="0" borderId="0" xfId="0" applyFont="1" applyAlignment="1">
      <alignment vertical="center"/>
    </xf>
    <xf numFmtId="0" fontId="3" fillId="0" borderId="0" xfId="0" applyFont="1" applyAlignment="1">
      <alignment vertical="center"/>
    </xf>
    <xf numFmtId="0" fontId="4" fillId="0" borderId="0" xfId="0" applyFont="1" applyAlignment="1">
      <alignment vertical="center"/>
    </xf>
    <xf numFmtId="0" fontId="5" fillId="0" borderId="0" xfId="0" applyFont="1" applyAlignment="1">
      <alignment vertical="center"/>
    </xf>
    <xf numFmtId="0" fontId="0" fillId="0" borderId="0" xfId="0" applyAlignment="1">
      <alignment vertical="center" wrapText="1"/>
    </xf>
    <xf numFmtId="0" fontId="6" fillId="0" borderId="0" xfId="0" applyFont="1" applyAlignment="1">
      <alignment vertical="center"/>
    </xf>
    <xf numFmtId="0" fontId="7" fillId="0" borderId="0" xfId="0" applyFont="1" applyAlignment="1">
      <alignment vertical="center"/>
    </xf>
    <xf numFmtId="0" fontId="0" fillId="0" borderId="0" xfId="0" applyAlignment="1">
      <alignment horizontal="center" vertical="center" wrapText="1"/>
    </xf>
    <xf numFmtId="0" fontId="8" fillId="0" borderId="0" xfId="0" applyFont="1" applyAlignment="1"/>
    <xf numFmtId="0" fontId="9" fillId="0" borderId="0" xfId="0" applyFont="1" applyAlignment="1">
      <alignment vertical="center"/>
    </xf>
    <xf numFmtId="0" fontId="10" fillId="0" borderId="0" xfId="0" applyFont="1" applyAlignment="1">
      <alignment vertical="center"/>
    </xf>
    <xf numFmtId="0" fontId="11" fillId="0" borderId="0" xfId="0" applyFont="1" applyAlignment="1">
      <alignment horizontal="left" vertical="center"/>
    </xf>
    <xf numFmtId="0" fontId="0" fillId="0" borderId="0" xfId="0" applyFont="1" applyAlignment="1">
      <alignment horizontal="left" vertical="center"/>
    </xf>
    <xf numFmtId="0" fontId="0" fillId="0" borderId="1" xfId="0" applyBorder="1" applyProtection="1"/>
    <xf numFmtId="0" fontId="0" fillId="0" borderId="2" xfId="0" applyBorder="1" applyProtection="1"/>
    <xf numFmtId="0" fontId="0" fillId="0" borderId="3" xfId="0" applyBorder="1"/>
    <xf numFmtId="0" fontId="0" fillId="0" borderId="3" xfId="0" applyBorder="1" applyProtection="1"/>
    <xf numFmtId="0" fontId="0" fillId="0" borderId="0" xfId="0" applyProtection="1"/>
    <xf numFmtId="0" fontId="12" fillId="0" borderId="0" xfId="0" applyFont="1" applyAlignment="1" applyProtection="1">
      <alignment horizontal="left" vertical="center"/>
    </xf>
    <xf numFmtId="0" fontId="13" fillId="0" borderId="0" xfId="0" applyFont="1" applyAlignment="1">
      <alignment horizontal="left" vertical="center"/>
    </xf>
    <xf numFmtId="0" fontId="14" fillId="0" borderId="0" xfId="0" applyFont="1" applyAlignment="1">
      <alignment horizontal="left" vertical="center"/>
    </xf>
    <xf numFmtId="0" fontId="1" fillId="0" borderId="0" xfId="0" applyFont="1" applyAlignment="1" applyProtection="1">
      <alignment horizontal="left" vertical="top"/>
    </xf>
    <xf numFmtId="0" fontId="2" fillId="0" borderId="0" xfId="0" applyFont="1" applyAlignment="1" applyProtection="1">
      <alignment horizontal="left" vertical="center"/>
    </xf>
    <xf numFmtId="0" fontId="3" fillId="0" borderId="0" xfId="0" applyFont="1" applyAlignment="1" applyProtection="1">
      <alignment horizontal="left" vertical="top"/>
    </xf>
    <xf numFmtId="0" fontId="1" fillId="0" borderId="0" xfId="0" applyFont="1" applyAlignment="1" applyProtection="1">
      <alignment horizontal="left" vertical="center"/>
    </xf>
    <xf numFmtId="0" fontId="2" fillId="2" borderId="0" xfId="0" applyFont="1" applyFill="1" applyAlignment="1" applyProtection="1">
      <alignment horizontal="left" vertical="center"/>
      <protection locked="0"/>
    </xf>
    <xf numFmtId="49" fontId="2" fillId="2" borderId="0" xfId="0" applyNumberFormat="1" applyFont="1" applyFill="1" applyAlignment="1" applyProtection="1">
      <alignment horizontal="left" vertical="center"/>
      <protection locked="0"/>
    </xf>
    <xf numFmtId="0" fontId="2" fillId="0" borderId="0" xfId="0" applyFont="1" applyAlignment="1" applyProtection="1">
      <alignment horizontal="left" vertical="center" wrapText="1"/>
    </xf>
    <xf numFmtId="0" fontId="0" fillId="0" borderId="4" xfId="0" applyBorder="1" applyProtection="1"/>
    <xf numFmtId="0" fontId="0" fillId="0" borderId="0" xfId="0" applyFont="1" applyAlignment="1">
      <alignment vertical="center"/>
    </xf>
    <xf numFmtId="0" fontId="0" fillId="0" borderId="3" xfId="0" applyFont="1" applyBorder="1" applyAlignment="1" applyProtection="1">
      <alignment vertical="center"/>
    </xf>
    <xf numFmtId="0" fontId="0" fillId="0" borderId="0" xfId="0" applyFont="1" applyAlignment="1" applyProtection="1">
      <alignment vertical="center"/>
    </xf>
    <xf numFmtId="0" fontId="16" fillId="0" borderId="5" xfId="0" applyFont="1" applyBorder="1" applyAlignment="1" applyProtection="1">
      <alignment horizontal="left" vertical="center"/>
    </xf>
    <xf numFmtId="0" fontId="0" fillId="0" borderId="5" xfId="0" applyFont="1" applyBorder="1" applyAlignment="1" applyProtection="1">
      <alignment vertical="center"/>
    </xf>
    <xf numFmtId="0" fontId="0" fillId="0" borderId="3" xfId="0" applyFont="1" applyBorder="1" applyAlignment="1">
      <alignment vertical="center"/>
    </xf>
    <xf numFmtId="0" fontId="1" fillId="0" borderId="3" xfId="0" applyFont="1" applyBorder="1" applyAlignment="1" applyProtection="1">
      <alignment vertical="center"/>
    </xf>
    <xf numFmtId="0" fontId="1" fillId="0" borderId="0" xfId="0" applyFont="1" applyAlignment="1" applyProtection="1">
      <alignment vertical="center"/>
    </xf>
    <xf numFmtId="0" fontId="1" fillId="0" borderId="3" xfId="0" applyFont="1" applyBorder="1" applyAlignment="1">
      <alignment vertical="center"/>
    </xf>
    <xf numFmtId="0" fontId="0" fillId="3" borderId="0" xfId="0" applyFont="1" applyFill="1" applyAlignment="1" applyProtection="1">
      <alignment vertical="center"/>
    </xf>
    <xf numFmtId="0" fontId="4" fillId="3" borderId="6" xfId="0" applyFont="1" applyFill="1" applyBorder="1" applyAlignment="1" applyProtection="1">
      <alignment horizontal="left" vertical="center"/>
    </xf>
    <xf numFmtId="0" fontId="0" fillId="3" borderId="7" xfId="0" applyFont="1" applyFill="1" applyBorder="1" applyAlignment="1" applyProtection="1">
      <alignment vertical="center"/>
    </xf>
    <xf numFmtId="0" fontId="4" fillId="3" borderId="7" xfId="0" applyFont="1" applyFill="1" applyBorder="1" applyAlignment="1" applyProtection="1">
      <alignment horizontal="center" vertical="center"/>
    </xf>
    <xf numFmtId="0" fontId="0" fillId="0" borderId="3" xfId="0" applyBorder="1" applyAlignment="1" applyProtection="1">
      <alignment vertical="center"/>
    </xf>
    <xf numFmtId="0" fontId="0" fillId="0" borderId="0" xfId="0" applyAlignment="1" applyProtection="1">
      <alignment vertical="center"/>
    </xf>
    <xf numFmtId="0" fontId="18" fillId="0" borderId="4" xfId="0" applyFont="1" applyBorder="1" applyAlignment="1" applyProtection="1">
      <alignment horizontal="left" vertical="center"/>
    </xf>
    <xf numFmtId="0" fontId="0" fillId="0" borderId="4" xfId="0" applyBorder="1" applyAlignment="1" applyProtection="1">
      <alignment vertical="center"/>
    </xf>
    <xf numFmtId="0" fontId="0" fillId="0" borderId="3" xfId="0" applyBorder="1" applyAlignment="1">
      <alignment vertical="center"/>
    </xf>
    <xf numFmtId="0" fontId="1" fillId="0" borderId="5" xfId="0" applyFont="1" applyBorder="1" applyAlignment="1" applyProtection="1">
      <alignment horizontal="left" vertical="center"/>
    </xf>
    <xf numFmtId="0" fontId="0" fillId="0" borderId="4" xfId="0" applyFont="1" applyBorder="1" applyAlignment="1" applyProtection="1">
      <alignment vertical="center"/>
    </xf>
    <xf numFmtId="0" fontId="0" fillId="0" borderId="9" xfId="0" applyFont="1" applyBorder="1" applyAlignment="1" applyProtection="1">
      <alignment vertical="center"/>
    </xf>
    <xf numFmtId="0" fontId="0" fillId="0" borderId="10" xfId="0" applyFont="1" applyBorder="1" applyAlignment="1" applyProtection="1">
      <alignment vertical="center"/>
    </xf>
    <xf numFmtId="0" fontId="0" fillId="0" borderId="1" xfId="0" applyFont="1" applyBorder="1" applyAlignment="1" applyProtection="1">
      <alignment vertical="center"/>
    </xf>
    <xf numFmtId="0" fontId="0" fillId="0" borderId="2" xfId="0" applyFont="1" applyBorder="1" applyAlignment="1" applyProtection="1">
      <alignment vertical="center"/>
    </xf>
    <xf numFmtId="0" fontId="2" fillId="0" borderId="3" xfId="0" applyFont="1" applyBorder="1" applyAlignment="1" applyProtection="1">
      <alignment vertical="center"/>
    </xf>
    <xf numFmtId="0" fontId="2" fillId="0" borderId="0" xfId="0" applyFont="1" applyAlignment="1" applyProtection="1">
      <alignment vertical="center"/>
    </xf>
    <xf numFmtId="0" fontId="2" fillId="0" borderId="3" xfId="0" applyFont="1" applyBorder="1" applyAlignment="1">
      <alignment vertical="center"/>
    </xf>
    <xf numFmtId="0" fontId="3" fillId="0" borderId="3" xfId="0" applyFont="1" applyBorder="1" applyAlignment="1" applyProtection="1">
      <alignment vertical="center"/>
    </xf>
    <xf numFmtId="0" fontId="3" fillId="0" borderId="0" xfId="0" applyFont="1" applyAlignment="1" applyProtection="1">
      <alignment horizontal="left" vertical="center"/>
    </xf>
    <xf numFmtId="0" fontId="3" fillId="0" borderId="0" xfId="0" applyFont="1" applyAlignment="1" applyProtection="1">
      <alignment vertical="center"/>
    </xf>
    <xf numFmtId="0" fontId="3" fillId="0" borderId="3" xfId="0" applyFont="1" applyBorder="1" applyAlignment="1">
      <alignment vertical="center"/>
    </xf>
    <xf numFmtId="0" fontId="16" fillId="0" borderId="0" xfId="0" applyFont="1" applyAlignment="1" applyProtection="1">
      <alignment vertical="center"/>
    </xf>
    <xf numFmtId="165" fontId="2" fillId="0" borderId="0" xfId="0" applyNumberFormat="1" applyFont="1" applyAlignment="1" applyProtection="1">
      <alignment horizontal="left" vertical="center"/>
    </xf>
    <xf numFmtId="0" fontId="0" fillId="0" borderId="12" xfId="0" applyBorder="1" applyAlignment="1">
      <alignment vertical="center"/>
    </xf>
    <xf numFmtId="0" fontId="0" fillId="0" borderId="13" xfId="0" applyBorder="1" applyAlignment="1">
      <alignment vertical="center"/>
    </xf>
    <xf numFmtId="0" fontId="0" fillId="0" borderId="0" xfId="0" applyFont="1" applyBorder="1" applyAlignment="1">
      <alignment vertical="center"/>
    </xf>
    <xf numFmtId="0" fontId="0" fillId="0" borderId="15" xfId="0" applyFont="1" applyBorder="1" applyAlignment="1">
      <alignment vertical="center"/>
    </xf>
    <xf numFmtId="0" fontId="0" fillId="0" borderId="0" xfId="0" applyFont="1" applyBorder="1" applyAlignment="1" applyProtection="1">
      <alignment vertical="center"/>
    </xf>
    <xf numFmtId="0" fontId="0" fillId="0" borderId="15" xfId="0" applyFont="1" applyBorder="1" applyAlignment="1" applyProtection="1">
      <alignment vertical="center"/>
    </xf>
    <xf numFmtId="0" fontId="0" fillId="4" borderId="7" xfId="0" applyFont="1" applyFill="1" applyBorder="1" applyAlignment="1" applyProtection="1">
      <alignment vertical="center"/>
    </xf>
    <xf numFmtId="0" fontId="21" fillId="4" borderId="0" xfId="0" applyFont="1" applyFill="1" applyAlignment="1" applyProtection="1">
      <alignment horizontal="center" vertical="center"/>
    </xf>
    <xf numFmtId="0" fontId="22" fillId="0" borderId="16" xfId="0" applyFont="1" applyBorder="1" applyAlignment="1" applyProtection="1">
      <alignment horizontal="center" vertical="center" wrapText="1"/>
    </xf>
    <xf numFmtId="0" fontId="22" fillId="0" borderId="17" xfId="0" applyFont="1" applyBorder="1" applyAlignment="1" applyProtection="1">
      <alignment horizontal="center" vertical="center" wrapText="1"/>
    </xf>
    <xf numFmtId="0" fontId="22" fillId="0" borderId="18" xfId="0" applyFont="1" applyBorder="1" applyAlignment="1" applyProtection="1">
      <alignment horizontal="center" vertical="center" wrapText="1"/>
    </xf>
    <xf numFmtId="0" fontId="0" fillId="0" borderId="11" xfId="0" applyFont="1" applyBorder="1" applyAlignment="1" applyProtection="1">
      <alignment vertical="center"/>
    </xf>
    <xf numFmtId="0" fontId="0" fillId="0" borderId="12" xfId="0" applyFont="1" applyBorder="1" applyAlignment="1" applyProtection="1">
      <alignment vertical="center"/>
    </xf>
    <xf numFmtId="0" fontId="0" fillId="0" borderId="13" xfId="0" applyFont="1" applyBorder="1" applyAlignment="1" applyProtection="1">
      <alignment vertical="center"/>
    </xf>
    <xf numFmtId="0" fontId="4" fillId="0" borderId="3" xfId="0" applyFont="1" applyBorder="1" applyAlignment="1" applyProtection="1">
      <alignment vertical="center"/>
    </xf>
    <xf numFmtId="0" fontId="23" fillId="0" borderId="0" xfId="0" applyFont="1" applyAlignment="1" applyProtection="1">
      <alignment horizontal="left" vertical="center"/>
    </xf>
    <xf numFmtId="0" fontId="23" fillId="0" borderId="0" xfId="0" applyFont="1" applyAlignment="1" applyProtection="1">
      <alignment vertical="center"/>
    </xf>
    <xf numFmtId="4" fontId="23" fillId="0" borderId="0" xfId="0" applyNumberFormat="1" applyFont="1" applyAlignment="1" applyProtection="1">
      <alignment vertical="center"/>
    </xf>
    <xf numFmtId="0" fontId="4" fillId="0" borderId="0" xfId="0" applyFont="1" applyAlignment="1" applyProtection="1">
      <alignment horizontal="center" vertical="center"/>
    </xf>
    <xf numFmtId="0" fontId="4" fillId="0" borderId="3" xfId="0" applyFont="1" applyBorder="1" applyAlignment="1">
      <alignment vertical="center"/>
    </xf>
    <xf numFmtId="4" fontId="19" fillId="0" borderId="14" xfId="0" applyNumberFormat="1" applyFont="1" applyBorder="1" applyAlignment="1" applyProtection="1">
      <alignment vertical="center"/>
    </xf>
    <xf numFmtId="4" fontId="19" fillId="0" borderId="0" xfId="0" applyNumberFormat="1" applyFont="1" applyBorder="1" applyAlignment="1" applyProtection="1">
      <alignment vertical="center"/>
    </xf>
    <xf numFmtId="166" fontId="19" fillId="0" borderId="0" xfId="0" applyNumberFormat="1" applyFont="1" applyBorder="1" applyAlignment="1" applyProtection="1">
      <alignment vertical="center"/>
    </xf>
    <xf numFmtId="4" fontId="19" fillId="0" borderId="15" xfId="0" applyNumberFormat="1" applyFont="1" applyBorder="1" applyAlignment="1" applyProtection="1">
      <alignment vertical="center"/>
    </xf>
    <xf numFmtId="0" fontId="4" fillId="0" borderId="0" xfId="0" applyFont="1" applyAlignment="1">
      <alignment horizontal="left" vertical="center"/>
    </xf>
    <xf numFmtId="0" fontId="24" fillId="0" borderId="0" xfId="0" applyFont="1" applyAlignment="1">
      <alignment horizontal="left" vertical="center"/>
    </xf>
    <xf numFmtId="0" fontId="25" fillId="0" borderId="0" xfId="1" applyFont="1" applyAlignment="1">
      <alignment horizontal="center" vertical="center"/>
    </xf>
    <xf numFmtId="0" fontId="5" fillId="0" borderId="3" xfId="0" applyFont="1" applyBorder="1" applyAlignment="1" applyProtection="1">
      <alignment vertical="center"/>
    </xf>
    <xf numFmtId="0" fontId="26" fillId="0" borderId="0" xfId="0" applyFont="1" applyAlignment="1" applyProtection="1">
      <alignment vertical="center"/>
    </xf>
    <xf numFmtId="0" fontId="27" fillId="0" borderId="0" xfId="0" applyFont="1" applyAlignment="1" applyProtection="1">
      <alignment vertical="center"/>
    </xf>
    <xf numFmtId="0" fontId="3" fillId="0" borderId="0" xfId="0" applyFont="1" applyAlignment="1" applyProtection="1">
      <alignment horizontal="center" vertical="center"/>
    </xf>
    <xf numFmtId="0" fontId="5" fillId="0" borderId="3" xfId="0" applyFont="1" applyBorder="1" applyAlignment="1">
      <alignment vertical="center"/>
    </xf>
    <xf numFmtId="4" fontId="28" fillId="0" borderId="14" xfId="0" applyNumberFormat="1" applyFont="1" applyBorder="1" applyAlignment="1" applyProtection="1">
      <alignment vertical="center"/>
    </xf>
    <xf numFmtId="4" fontId="28" fillId="0" borderId="0" xfId="0" applyNumberFormat="1" applyFont="1" applyBorder="1" applyAlignment="1" applyProtection="1">
      <alignment vertical="center"/>
    </xf>
    <xf numFmtId="166" fontId="28" fillId="0" borderId="0" xfId="0" applyNumberFormat="1" applyFont="1" applyBorder="1" applyAlignment="1" applyProtection="1">
      <alignment vertical="center"/>
    </xf>
    <xf numFmtId="4" fontId="28" fillId="0" borderId="15" xfId="0" applyNumberFormat="1" applyFont="1" applyBorder="1" applyAlignment="1" applyProtection="1">
      <alignment vertical="center"/>
    </xf>
    <xf numFmtId="0" fontId="5" fillId="0" borderId="0" xfId="0" applyFont="1" applyAlignment="1">
      <alignment horizontal="left" vertical="center"/>
    </xf>
    <xf numFmtId="4" fontId="28" fillId="0" borderId="19" xfId="0" applyNumberFormat="1" applyFont="1" applyBorder="1" applyAlignment="1" applyProtection="1">
      <alignment vertical="center"/>
    </xf>
    <xf numFmtId="4" fontId="28" fillId="0" borderId="20" xfId="0" applyNumberFormat="1" applyFont="1" applyBorder="1" applyAlignment="1" applyProtection="1">
      <alignment vertical="center"/>
    </xf>
    <xf numFmtId="166" fontId="28" fillId="0" borderId="20" xfId="0" applyNumberFormat="1" applyFont="1" applyBorder="1" applyAlignment="1" applyProtection="1">
      <alignment vertical="center"/>
    </xf>
    <xf numFmtId="4" fontId="28" fillId="0" borderId="21" xfId="0" applyNumberFormat="1" applyFont="1" applyBorder="1" applyAlignment="1" applyProtection="1">
      <alignment vertical="center"/>
    </xf>
    <xf numFmtId="0" fontId="0" fillId="0" borderId="0" xfId="0" applyProtection="1">
      <protection locked="0"/>
    </xf>
    <xf numFmtId="0" fontId="0" fillId="0" borderId="1" xfId="0" applyBorder="1"/>
    <xf numFmtId="0" fontId="0" fillId="0" borderId="2" xfId="0" applyBorder="1"/>
    <xf numFmtId="0" fontId="0" fillId="0" borderId="2" xfId="0" applyBorder="1" applyProtection="1">
      <protection locked="0"/>
    </xf>
    <xf numFmtId="0" fontId="12" fillId="0" borderId="0" xfId="0" applyFont="1" applyAlignment="1">
      <alignment horizontal="left" vertical="center"/>
    </xf>
    <xf numFmtId="0" fontId="29" fillId="0" borderId="0" xfId="0" applyFont="1" applyAlignment="1">
      <alignment horizontal="left" vertical="center"/>
    </xf>
    <xf numFmtId="0" fontId="1" fillId="0" borderId="0" xfId="0" applyFont="1" applyAlignment="1">
      <alignment horizontal="left" vertical="center"/>
    </xf>
    <xf numFmtId="0" fontId="0" fillId="0" borderId="0" xfId="0" applyFont="1" applyAlignment="1" applyProtection="1">
      <alignment vertical="center"/>
      <protection locked="0"/>
    </xf>
    <xf numFmtId="0" fontId="2" fillId="0" borderId="0" xfId="0" applyFont="1" applyAlignment="1">
      <alignment horizontal="left" vertical="center"/>
    </xf>
    <xf numFmtId="0" fontId="1" fillId="0" borderId="0" xfId="0" applyFont="1" applyAlignment="1" applyProtection="1">
      <alignment horizontal="left" vertical="center"/>
      <protection locked="0"/>
    </xf>
    <xf numFmtId="165" fontId="2" fillId="0" borderId="0" xfId="0" applyNumberFormat="1" applyFont="1" applyAlignment="1">
      <alignment horizontal="left" vertical="center"/>
    </xf>
    <xf numFmtId="0" fontId="0" fillId="0" borderId="0" xfId="0" applyFont="1" applyAlignment="1">
      <alignment vertical="center" wrapText="1"/>
    </xf>
    <xf numFmtId="0" fontId="0" fillId="0" borderId="3" xfId="0" applyFont="1" applyBorder="1" applyAlignment="1">
      <alignment vertical="center" wrapText="1"/>
    </xf>
    <xf numFmtId="0" fontId="0" fillId="0" borderId="0" xfId="0" applyFont="1" applyAlignment="1" applyProtection="1">
      <alignment vertical="center" wrapText="1"/>
      <protection locked="0"/>
    </xf>
    <xf numFmtId="0" fontId="0" fillId="0" borderId="3" xfId="0" applyBorder="1" applyAlignment="1">
      <alignment vertical="center" wrapText="1"/>
    </xf>
    <xf numFmtId="0" fontId="0" fillId="0" borderId="12" xfId="0" applyFont="1" applyBorder="1" applyAlignment="1">
      <alignment vertical="center"/>
    </xf>
    <xf numFmtId="0" fontId="0" fillId="0" borderId="12" xfId="0" applyFont="1" applyBorder="1" applyAlignment="1" applyProtection="1">
      <alignment vertical="center"/>
      <protection locked="0"/>
    </xf>
    <xf numFmtId="0" fontId="16" fillId="0" borderId="0" xfId="0" applyFont="1" applyAlignment="1">
      <alignment horizontal="left" vertical="center"/>
    </xf>
    <xf numFmtId="4" fontId="23" fillId="0" borderId="0" xfId="0" applyNumberFormat="1" applyFont="1" applyAlignment="1">
      <alignment vertical="center"/>
    </xf>
    <xf numFmtId="0" fontId="1" fillId="0" borderId="0" xfId="0" applyFont="1" applyAlignment="1">
      <alignment horizontal="right" vertical="center"/>
    </xf>
    <xf numFmtId="0" fontId="1" fillId="0" borderId="0" xfId="0" applyFont="1" applyAlignment="1" applyProtection="1">
      <alignment horizontal="right" vertical="center"/>
      <protection locked="0"/>
    </xf>
    <xf numFmtId="0" fontId="20" fillId="0" borderId="0" xfId="0" applyFont="1" applyAlignment="1">
      <alignment horizontal="left" vertical="center"/>
    </xf>
    <xf numFmtId="4" fontId="1" fillId="0" borderId="0" xfId="0" applyNumberFormat="1" applyFont="1" applyAlignment="1">
      <alignment vertical="center"/>
    </xf>
    <xf numFmtId="164" fontId="1" fillId="0" borderId="0" xfId="0" applyNumberFormat="1" applyFont="1" applyAlignment="1" applyProtection="1">
      <alignment horizontal="right" vertical="center"/>
      <protection locked="0"/>
    </xf>
    <xf numFmtId="0" fontId="0" fillId="4" borderId="0" xfId="0" applyFont="1" applyFill="1" applyAlignment="1">
      <alignment vertical="center"/>
    </xf>
    <xf numFmtId="0" fontId="4" fillId="4" borderId="6" xfId="0" applyFont="1" applyFill="1" applyBorder="1" applyAlignment="1">
      <alignment horizontal="left" vertical="center"/>
    </xf>
    <xf numFmtId="0" fontId="0" fillId="4" borderId="7" xfId="0" applyFont="1" applyFill="1" applyBorder="1" applyAlignment="1">
      <alignment vertical="center"/>
    </xf>
    <xf numFmtId="0" fontId="4" fillId="4" borderId="7" xfId="0" applyFont="1" applyFill="1" applyBorder="1" applyAlignment="1">
      <alignment horizontal="right" vertical="center"/>
    </xf>
    <xf numFmtId="0" fontId="4" fillId="4" borderId="7" xfId="0" applyFont="1" applyFill="1" applyBorder="1" applyAlignment="1">
      <alignment horizontal="center" vertical="center"/>
    </xf>
    <xf numFmtId="0" fontId="0" fillId="4" borderId="7" xfId="0" applyFont="1" applyFill="1" applyBorder="1" applyAlignment="1" applyProtection="1">
      <alignment vertical="center"/>
      <protection locked="0"/>
    </xf>
    <xf numFmtId="4" fontId="4" fillId="4" borderId="7" xfId="0" applyNumberFormat="1" applyFont="1" applyFill="1" applyBorder="1" applyAlignment="1">
      <alignment vertical="center"/>
    </xf>
    <xf numFmtId="0" fontId="0" fillId="4" borderId="8" xfId="0" applyFont="1" applyFill="1" applyBorder="1" applyAlignment="1">
      <alignment vertical="center"/>
    </xf>
    <xf numFmtId="0" fontId="18" fillId="0" borderId="4" xfId="0" applyFont="1" applyBorder="1" applyAlignment="1">
      <alignment horizontal="left" vertical="center"/>
    </xf>
    <xf numFmtId="0" fontId="0" fillId="0" borderId="4" xfId="0" applyBorder="1" applyAlignment="1">
      <alignment vertical="center"/>
    </xf>
    <xf numFmtId="0" fontId="0" fillId="0" borderId="4" xfId="0" applyBorder="1" applyAlignment="1" applyProtection="1">
      <alignment vertical="center"/>
      <protection locked="0"/>
    </xf>
    <xf numFmtId="0" fontId="1" fillId="0" borderId="5" xfId="0" applyFont="1" applyBorder="1" applyAlignment="1">
      <alignment horizontal="left" vertical="center"/>
    </xf>
    <xf numFmtId="0" fontId="0" fillId="0" borderId="5" xfId="0" applyFont="1" applyBorder="1" applyAlignment="1">
      <alignment vertical="center"/>
    </xf>
    <xf numFmtId="0" fontId="1" fillId="0" borderId="5" xfId="0" applyFont="1" applyBorder="1" applyAlignment="1">
      <alignment horizontal="center" vertical="center"/>
    </xf>
    <xf numFmtId="0" fontId="0" fillId="0" borderId="5" xfId="0" applyFont="1" applyBorder="1" applyAlignment="1" applyProtection="1">
      <alignment vertical="center"/>
      <protection locked="0"/>
    </xf>
    <xf numFmtId="0" fontId="1" fillId="0" borderId="5" xfId="0" applyFont="1" applyBorder="1" applyAlignment="1">
      <alignment horizontal="right" vertical="center"/>
    </xf>
    <xf numFmtId="0" fontId="0" fillId="0" borderId="4" xfId="0" applyFont="1" applyBorder="1" applyAlignment="1">
      <alignment vertical="center"/>
    </xf>
    <xf numFmtId="0" fontId="0" fillId="0" borderId="4" xfId="0" applyFont="1" applyBorder="1" applyAlignment="1" applyProtection="1">
      <alignment vertical="center"/>
      <protection locked="0"/>
    </xf>
    <xf numFmtId="0" fontId="0" fillId="0" borderId="9" xfId="0" applyFont="1" applyBorder="1" applyAlignment="1">
      <alignment vertical="center"/>
    </xf>
    <xf numFmtId="0" fontId="0" fillId="0" borderId="10" xfId="0" applyFont="1" applyBorder="1" applyAlignment="1">
      <alignment vertical="center"/>
    </xf>
    <xf numFmtId="0" fontId="0" fillId="0" borderId="10" xfId="0" applyFont="1" applyBorder="1" applyAlignment="1" applyProtection="1">
      <alignment vertical="center"/>
      <protection locked="0"/>
    </xf>
    <xf numFmtId="0" fontId="0" fillId="0" borderId="1" xfId="0" applyFont="1" applyBorder="1" applyAlignment="1">
      <alignment vertical="center"/>
    </xf>
    <xf numFmtId="0" fontId="0" fillId="0" borderId="2" xfId="0" applyFont="1" applyBorder="1" applyAlignment="1">
      <alignment vertical="center"/>
    </xf>
    <xf numFmtId="0" fontId="0" fillId="0" borderId="2" xfId="0" applyFont="1" applyBorder="1" applyAlignment="1" applyProtection="1">
      <alignment vertical="center"/>
      <protection locked="0"/>
    </xf>
    <xf numFmtId="0" fontId="21" fillId="4" borderId="0" xfId="0" applyFont="1" applyFill="1" applyAlignment="1" applyProtection="1">
      <alignment horizontal="left" vertical="center"/>
    </xf>
    <xf numFmtId="0" fontId="0" fillId="4" borderId="0" xfId="0" applyFont="1" applyFill="1" applyAlignment="1" applyProtection="1">
      <alignment vertical="center"/>
    </xf>
    <xf numFmtId="0" fontId="0" fillId="4" borderId="0" xfId="0" applyFont="1" applyFill="1" applyAlignment="1" applyProtection="1">
      <alignment vertical="center"/>
      <protection locked="0"/>
    </xf>
    <xf numFmtId="0" fontId="21" fillId="4" borderId="0" xfId="0" applyFont="1" applyFill="1" applyAlignment="1" applyProtection="1">
      <alignment horizontal="right" vertical="center"/>
    </xf>
    <xf numFmtId="0" fontId="30" fillId="0" borderId="0" xfId="0" applyFont="1" applyAlignment="1" applyProtection="1">
      <alignment horizontal="left" vertical="center"/>
    </xf>
    <xf numFmtId="0" fontId="6" fillId="0" borderId="3" xfId="0" applyFont="1" applyBorder="1" applyAlignment="1" applyProtection="1">
      <alignment vertical="center"/>
    </xf>
    <xf numFmtId="0" fontId="6" fillId="0" borderId="0" xfId="0" applyFont="1" applyAlignment="1" applyProtection="1">
      <alignment vertical="center"/>
    </xf>
    <xf numFmtId="0" fontId="6" fillId="0" borderId="20" xfId="0" applyFont="1" applyBorder="1" applyAlignment="1" applyProtection="1">
      <alignment horizontal="left" vertical="center"/>
    </xf>
    <xf numFmtId="0" fontId="6" fillId="0" borderId="20" xfId="0" applyFont="1" applyBorder="1" applyAlignment="1" applyProtection="1">
      <alignment vertical="center"/>
    </xf>
    <xf numFmtId="0" fontId="6" fillId="0" borderId="20" xfId="0" applyFont="1" applyBorder="1" applyAlignment="1" applyProtection="1">
      <alignment vertical="center"/>
      <protection locked="0"/>
    </xf>
    <xf numFmtId="4" fontId="6" fillId="0" borderId="20" xfId="0" applyNumberFormat="1" applyFont="1" applyBorder="1" applyAlignment="1" applyProtection="1">
      <alignment vertical="center"/>
    </xf>
    <xf numFmtId="0" fontId="6" fillId="0" borderId="3" xfId="0" applyFont="1" applyBorder="1" applyAlignment="1">
      <alignment vertical="center"/>
    </xf>
    <xf numFmtId="0" fontId="7" fillId="0" borderId="3" xfId="0" applyFont="1" applyBorder="1" applyAlignment="1" applyProtection="1">
      <alignment vertical="center"/>
    </xf>
    <xf numFmtId="0" fontId="7" fillId="0" borderId="0" xfId="0" applyFont="1" applyAlignment="1" applyProtection="1">
      <alignment vertical="center"/>
    </xf>
    <xf numFmtId="0" fontId="7" fillId="0" borderId="20" xfId="0" applyFont="1" applyBorder="1" applyAlignment="1" applyProtection="1">
      <alignment horizontal="left" vertical="center"/>
    </xf>
    <xf numFmtId="0" fontId="7" fillId="0" borderId="20" xfId="0" applyFont="1" applyBorder="1" applyAlignment="1" applyProtection="1">
      <alignment vertical="center"/>
    </xf>
    <xf numFmtId="0" fontId="7" fillId="0" borderId="20" xfId="0" applyFont="1" applyBorder="1" applyAlignment="1" applyProtection="1">
      <alignment vertical="center"/>
      <protection locked="0"/>
    </xf>
    <xf numFmtId="4" fontId="7" fillId="0" borderId="20" xfId="0" applyNumberFormat="1" applyFont="1" applyBorder="1" applyAlignment="1" applyProtection="1">
      <alignment vertical="center"/>
    </xf>
    <xf numFmtId="0" fontId="7" fillId="0" borderId="3" xfId="0" applyFont="1" applyBorder="1" applyAlignment="1">
      <alignment vertical="center"/>
    </xf>
    <xf numFmtId="0" fontId="0" fillId="0" borderId="0" xfId="0" applyFont="1" applyAlignment="1">
      <alignment horizontal="center" vertical="center" wrapText="1"/>
    </xf>
    <xf numFmtId="0" fontId="0" fillId="0" borderId="3" xfId="0" applyFont="1" applyBorder="1" applyAlignment="1" applyProtection="1">
      <alignment horizontal="center" vertical="center" wrapText="1"/>
    </xf>
    <xf numFmtId="0" fontId="21" fillId="4" borderId="16" xfId="0" applyFont="1" applyFill="1" applyBorder="1" applyAlignment="1" applyProtection="1">
      <alignment horizontal="center" vertical="center" wrapText="1"/>
    </xf>
    <xf numFmtId="0" fontId="21" fillId="4" borderId="17" xfId="0" applyFont="1" applyFill="1" applyBorder="1" applyAlignment="1" applyProtection="1">
      <alignment horizontal="center" vertical="center" wrapText="1"/>
    </xf>
    <xf numFmtId="0" fontId="21" fillId="4" borderId="17" xfId="0" applyFont="1" applyFill="1" applyBorder="1" applyAlignment="1" applyProtection="1">
      <alignment horizontal="center" vertical="center" wrapText="1"/>
      <protection locked="0"/>
    </xf>
    <xf numFmtId="0" fontId="21" fillId="4" borderId="18" xfId="0" applyFont="1" applyFill="1" applyBorder="1" applyAlignment="1" applyProtection="1">
      <alignment horizontal="center" vertical="center" wrapText="1"/>
    </xf>
    <xf numFmtId="0" fontId="0" fillId="0" borderId="3" xfId="0" applyBorder="1" applyAlignment="1">
      <alignment horizontal="center" vertical="center" wrapText="1"/>
    </xf>
    <xf numFmtId="4" fontId="23" fillId="0" borderId="0" xfId="0" applyNumberFormat="1" applyFont="1" applyAlignment="1" applyProtection="1"/>
    <xf numFmtId="0" fontId="0" fillId="0" borderId="12" xfId="0" applyBorder="1" applyAlignment="1" applyProtection="1">
      <alignment vertical="center"/>
    </xf>
    <xf numFmtId="166" fontId="31" fillId="0" borderId="12" xfId="0" applyNumberFormat="1" applyFont="1" applyBorder="1" applyAlignment="1" applyProtection="1"/>
    <xf numFmtId="166" fontId="31" fillId="0" borderId="13" xfId="0" applyNumberFormat="1" applyFont="1" applyBorder="1" applyAlignment="1" applyProtection="1"/>
    <xf numFmtId="4" fontId="32" fillId="0" borderId="0" xfId="0" applyNumberFormat="1" applyFont="1" applyAlignment="1">
      <alignment vertical="center"/>
    </xf>
    <xf numFmtId="0" fontId="8" fillId="0" borderId="3" xfId="0" applyFont="1" applyBorder="1" applyAlignment="1" applyProtection="1"/>
    <xf numFmtId="0" fontId="8" fillId="0" borderId="0" xfId="0" applyFont="1" applyAlignment="1" applyProtection="1"/>
    <xf numFmtId="0" fontId="8" fillId="0" borderId="0" xfId="0" applyFont="1" applyAlignment="1" applyProtection="1">
      <alignment horizontal="left"/>
    </xf>
    <xf numFmtId="0" fontId="6" fillId="0" borderId="0" xfId="0" applyFont="1" applyAlignment="1" applyProtection="1">
      <alignment horizontal="left"/>
    </xf>
    <xf numFmtId="0" fontId="8" fillId="0" borderId="0" xfId="0" applyFont="1" applyAlignment="1" applyProtection="1">
      <protection locked="0"/>
    </xf>
    <xf numFmtId="4" fontId="6" fillId="0" borderId="0" xfId="0" applyNumberFormat="1" applyFont="1" applyAlignment="1" applyProtection="1"/>
    <xf numFmtId="0" fontId="8" fillId="0" borderId="3" xfId="0" applyFont="1" applyBorder="1" applyAlignment="1"/>
    <xf numFmtId="0" fontId="8" fillId="0" borderId="14" xfId="0" applyFont="1" applyBorder="1" applyAlignment="1" applyProtection="1"/>
    <xf numFmtId="0" fontId="8" fillId="0" borderId="0" xfId="0" applyFont="1" applyBorder="1" applyAlignment="1" applyProtection="1"/>
    <xf numFmtId="166" fontId="8" fillId="0" borderId="0" xfId="0" applyNumberFormat="1" applyFont="1" applyBorder="1" applyAlignment="1" applyProtection="1"/>
    <xf numFmtId="166" fontId="8" fillId="0" borderId="15" xfId="0" applyNumberFormat="1" applyFont="1" applyBorder="1" applyAlignment="1" applyProtection="1"/>
    <xf numFmtId="0" fontId="8" fillId="0" borderId="0" xfId="0" applyFont="1" applyAlignment="1">
      <alignment horizontal="left"/>
    </xf>
    <xf numFmtId="0" fontId="8" fillId="0" borderId="0" xfId="0" applyFont="1" applyAlignment="1">
      <alignment horizontal="center"/>
    </xf>
    <xf numFmtId="4" fontId="8" fillId="0" borderId="0" xfId="0" applyNumberFormat="1" applyFont="1" applyAlignment="1">
      <alignment vertical="center"/>
    </xf>
    <xf numFmtId="0" fontId="7" fillId="0" borderId="0" xfId="0" applyFont="1" applyAlignment="1" applyProtection="1">
      <alignment horizontal="left"/>
    </xf>
    <xf numFmtId="4" fontId="7" fillId="0" borderId="0" xfId="0" applyNumberFormat="1" applyFont="1" applyAlignment="1" applyProtection="1"/>
    <xf numFmtId="0" fontId="21" fillId="0" borderId="22" xfId="0" applyFont="1" applyBorder="1" applyAlignment="1" applyProtection="1">
      <alignment horizontal="center" vertical="center"/>
    </xf>
    <xf numFmtId="49" fontId="21" fillId="0" borderId="22" xfId="0" applyNumberFormat="1" applyFont="1" applyBorder="1" applyAlignment="1" applyProtection="1">
      <alignment horizontal="left" vertical="center" wrapText="1"/>
    </xf>
    <xf numFmtId="0" fontId="21" fillId="0" borderId="22" xfId="0" applyFont="1" applyBorder="1" applyAlignment="1" applyProtection="1">
      <alignment horizontal="left" vertical="center" wrapText="1"/>
    </xf>
    <xf numFmtId="0" fontId="21" fillId="0" borderId="22" xfId="0" applyFont="1" applyBorder="1" applyAlignment="1" applyProtection="1">
      <alignment horizontal="center" vertical="center" wrapText="1"/>
    </xf>
    <xf numFmtId="167" fontId="21" fillId="0" borderId="22" xfId="0" applyNumberFormat="1" applyFont="1" applyBorder="1" applyAlignment="1" applyProtection="1">
      <alignment vertical="center"/>
    </xf>
    <xf numFmtId="4" fontId="21" fillId="2" borderId="22" xfId="0" applyNumberFormat="1" applyFont="1" applyFill="1" applyBorder="1" applyAlignment="1" applyProtection="1">
      <alignment vertical="center"/>
      <protection locked="0"/>
    </xf>
    <xf numFmtId="4" fontId="21" fillId="0" borderId="22" xfId="0" applyNumberFormat="1" applyFont="1" applyBorder="1" applyAlignment="1" applyProtection="1">
      <alignment vertical="center"/>
    </xf>
    <xf numFmtId="0" fontId="22" fillId="2" borderId="14" xfId="0" applyFont="1" applyFill="1" applyBorder="1" applyAlignment="1" applyProtection="1">
      <alignment horizontal="left" vertical="center"/>
      <protection locked="0"/>
    </xf>
    <xf numFmtId="0" fontId="22" fillId="0" borderId="0" xfId="0" applyFont="1" applyBorder="1" applyAlignment="1" applyProtection="1">
      <alignment horizontal="center" vertical="center"/>
    </xf>
    <xf numFmtId="166" fontId="22" fillId="0" borderId="0" xfId="0" applyNumberFormat="1" applyFont="1" applyBorder="1" applyAlignment="1" applyProtection="1">
      <alignment vertical="center"/>
    </xf>
    <xf numFmtId="166" fontId="22" fillId="0" borderId="15" xfId="0" applyNumberFormat="1" applyFont="1" applyBorder="1" applyAlignment="1" applyProtection="1">
      <alignment vertical="center"/>
    </xf>
    <xf numFmtId="0" fontId="21" fillId="0" borderId="0" xfId="0" applyFont="1" applyAlignment="1">
      <alignment horizontal="left" vertical="center"/>
    </xf>
    <xf numFmtId="4" fontId="0" fillId="0" borderId="0" xfId="0" applyNumberFormat="1" applyFont="1" applyAlignment="1">
      <alignment vertical="center"/>
    </xf>
    <xf numFmtId="0" fontId="33" fillId="0" borderId="0" xfId="0" applyFont="1" applyAlignment="1" applyProtection="1">
      <alignment horizontal="left" vertical="center"/>
    </xf>
    <xf numFmtId="0" fontId="34" fillId="0" borderId="0" xfId="0" applyFont="1" applyAlignment="1" applyProtection="1">
      <alignment horizontal="left" vertical="center" wrapText="1"/>
    </xf>
    <xf numFmtId="0" fontId="0" fillId="0" borderId="14" xfId="0" applyFont="1" applyBorder="1" applyAlignment="1" applyProtection="1">
      <alignment vertical="center"/>
    </xf>
    <xf numFmtId="0" fontId="0" fillId="0" borderId="0" xfId="0" applyBorder="1" applyAlignment="1" applyProtection="1">
      <alignment vertical="center"/>
    </xf>
    <xf numFmtId="0" fontId="35" fillId="0" borderId="0" xfId="0" applyFont="1" applyAlignment="1" applyProtection="1">
      <alignment vertical="center" wrapText="1"/>
    </xf>
    <xf numFmtId="0" fontId="36" fillId="0" borderId="22" xfId="0" applyFont="1" applyBorder="1" applyAlignment="1" applyProtection="1">
      <alignment horizontal="center" vertical="center"/>
    </xf>
    <xf numFmtId="49" fontId="36" fillId="0" borderId="22" xfId="0" applyNumberFormat="1" applyFont="1" applyBorder="1" applyAlignment="1" applyProtection="1">
      <alignment horizontal="left" vertical="center" wrapText="1"/>
    </xf>
    <xf numFmtId="0" fontId="36" fillId="0" borderId="22" xfId="0" applyFont="1" applyBorder="1" applyAlignment="1" applyProtection="1">
      <alignment horizontal="left" vertical="center" wrapText="1"/>
    </xf>
    <xf numFmtId="0" fontId="36" fillId="0" borderId="22" xfId="0" applyFont="1" applyBorder="1" applyAlignment="1" applyProtection="1">
      <alignment horizontal="center" vertical="center" wrapText="1"/>
    </xf>
    <xf numFmtId="167" fontId="36" fillId="0" borderId="22" xfId="0" applyNumberFormat="1" applyFont="1" applyBorder="1" applyAlignment="1" applyProtection="1">
      <alignment vertical="center"/>
    </xf>
    <xf numFmtId="4" fontId="36" fillId="2" borderId="22" xfId="0" applyNumberFormat="1" applyFont="1" applyFill="1" applyBorder="1" applyAlignment="1" applyProtection="1">
      <alignment vertical="center"/>
      <protection locked="0"/>
    </xf>
    <xf numFmtId="4" fontId="36" fillId="0" borderId="22" xfId="0" applyNumberFormat="1" applyFont="1" applyBorder="1" applyAlignment="1" applyProtection="1">
      <alignment vertical="center"/>
    </xf>
    <xf numFmtId="0" fontId="37" fillId="0" borderId="3" xfId="0" applyFont="1" applyBorder="1" applyAlignment="1">
      <alignment vertical="center"/>
    </xf>
    <xf numFmtId="0" fontId="36" fillId="2" borderId="14" xfId="0" applyFont="1" applyFill="1" applyBorder="1" applyAlignment="1" applyProtection="1">
      <alignment horizontal="left" vertical="center"/>
      <protection locked="0"/>
    </xf>
    <xf numFmtId="0" fontId="36" fillId="0" borderId="0" xfId="0" applyFont="1" applyBorder="1" applyAlignment="1" applyProtection="1">
      <alignment horizontal="center" vertical="center"/>
    </xf>
    <xf numFmtId="0" fontId="9" fillId="0" borderId="3" xfId="0" applyFont="1" applyBorder="1" applyAlignment="1" applyProtection="1">
      <alignment vertical="center"/>
    </xf>
    <xf numFmtId="0" fontId="9" fillId="0" borderId="0" xfId="0" applyFont="1" applyAlignment="1" applyProtection="1">
      <alignment vertical="center"/>
    </xf>
    <xf numFmtId="0" fontId="9" fillId="0" borderId="0" xfId="0" applyFont="1" applyAlignment="1" applyProtection="1">
      <alignment horizontal="left" vertical="center" wrapText="1"/>
    </xf>
    <xf numFmtId="167" fontId="9" fillId="0" borderId="0" xfId="0" applyNumberFormat="1" applyFont="1" applyAlignment="1" applyProtection="1">
      <alignment vertical="center"/>
    </xf>
    <xf numFmtId="0" fontId="9" fillId="0" borderId="0" xfId="0" applyFont="1" applyAlignment="1" applyProtection="1">
      <alignment vertical="center"/>
      <protection locked="0"/>
    </xf>
    <xf numFmtId="0" fontId="9" fillId="0" borderId="3" xfId="0" applyFont="1" applyBorder="1" applyAlignment="1">
      <alignment vertical="center"/>
    </xf>
    <xf numFmtId="0" fontId="9" fillId="0" borderId="14" xfId="0" applyFont="1" applyBorder="1" applyAlignment="1" applyProtection="1">
      <alignment vertical="center"/>
    </xf>
    <xf numFmtId="0" fontId="9" fillId="0" borderId="0" xfId="0" applyFont="1" applyBorder="1" applyAlignment="1" applyProtection="1">
      <alignment vertical="center"/>
    </xf>
    <xf numFmtId="0" fontId="9" fillId="0" borderId="15" xfId="0" applyFont="1" applyBorder="1" applyAlignment="1" applyProtection="1">
      <alignment vertical="center"/>
    </xf>
    <xf numFmtId="0" fontId="9" fillId="0" borderId="0" xfId="0" applyFont="1" applyAlignment="1">
      <alignment horizontal="left" vertical="center"/>
    </xf>
    <xf numFmtId="0" fontId="10" fillId="0" borderId="3" xfId="0" applyFont="1" applyBorder="1" applyAlignment="1" applyProtection="1">
      <alignment vertical="center"/>
    </xf>
    <xf numFmtId="0" fontId="10" fillId="0" borderId="0" xfId="0" applyFont="1" applyAlignment="1" applyProtection="1">
      <alignment vertical="center"/>
    </xf>
    <xf numFmtId="0" fontId="10" fillId="0" borderId="0" xfId="0" applyFont="1" applyAlignment="1" applyProtection="1">
      <alignment horizontal="left" vertical="center"/>
    </xf>
    <xf numFmtId="0" fontId="10" fillId="0" borderId="0" xfId="0" applyFont="1" applyAlignment="1" applyProtection="1">
      <alignment horizontal="left" vertical="center" wrapText="1"/>
    </xf>
    <xf numFmtId="0" fontId="10" fillId="0" borderId="0" xfId="0" applyFont="1" applyAlignment="1" applyProtection="1">
      <alignment vertical="center"/>
      <protection locked="0"/>
    </xf>
    <xf numFmtId="0" fontId="10" fillId="0" borderId="3" xfId="0" applyFont="1" applyBorder="1" applyAlignment="1">
      <alignment vertical="center"/>
    </xf>
    <xf numFmtId="0" fontId="10" fillId="0" borderId="14" xfId="0" applyFont="1" applyBorder="1" applyAlignment="1" applyProtection="1">
      <alignment vertical="center"/>
    </xf>
    <xf numFmtId="0" fontId="10" fillId="0" borderId="0" xfId="0" applyFont="1" applyBorder="1" applyAlignment="1" applyProtection="1">
      <alignment vertical="center"/>
    </xf>
    <xf numFmtId="0" fontId="10" fillId="0" borderId="15" xfId="0" applyFont="1" applyBorder="1" applyAlignment="1" applyProtection="1">
      <alignment vertical="center"/>
    </xf>
    <xf numFmtId="0" fontId="10" fillId="0" borderId="0" xfId="0" applyFont="1" applyAlignment="1">
      <alignment horizontal="left" vertical="center"/>
    </xf>
    <xf numFmtId="0" fontId="9" fillId="0" borderId="0" xfId="0" applyFont="1" applyAlignment="1" applyProtection="1">
      <alignment horizontal="left" vertical="center"/>
    </xf>
    <xf numFmtId="0" fontId="0" fillId="0" borderId="19" xfId="0" applyFont="1" applyBorder="1" applyAlignment="1" applyProtection="1">
      <alignment vertical="center"/>
    </xf>
    <xf numFmtId="0" fontId="0" fillId="0" borderId="20" xfId="0" applyBorder="1" applyAlignment="1" applyProtection="1">
      <alignment vertical="center"/>
    </xf>
    <xf numFmtId="0" fontId="0" fillId="0" borderId="20" xfId="0" applyFont="1" applyBorder="1" applyAlignment="1" applyProtection="1">
      <alignment vertical="center"/>
    </xf>
    <xf numFmtId="0" fontId="0" fillId="0" borderId="21" xfId="0" applyFont="1" applyBorder="1" applyAlignment="1" applyProtection="1">
      <alignment vertical="center"/>
    </xf>
    <xf numFmtId="167" fontId="21" fillId="2" borderId="22" xfId="0" applyNumberFormat="1" applyFont="1" applyFill="1" applyBorder="1" applyAlignment="1" applyProtection="1">
      <alignment vertical="center"/>
      <protection locked="0"/>
    </xf>
    <xf numFmtId="0" fontId="15" fillId="0" borderId="0" xfId="0" applyFont="1" applyAlignment="1">
      <alignment horizontal="left" vertical="top" wrapText="1"/>
    </xf>
    <xf numFmtId="0" fontId="15" fillId="0" borderId="0" xfId="0" applyFont="1" applyAlignment="1">
      <alignment horizontal="left" vertical="center"/>
    </xf>
    <xf numFmtId="0" fontId="17" fillId="0" borderId="0" xfId="0" applyFont="1" applyAlignment="1">
      <alignment horizontal="left" vertical="center"/>
    </xf>
    <xf numFmtId="0" fontId="2" fillId="0" borderId="0" xfId="0" applyFont="1" applyAlignment="1" applyProtection="1">
      <alignment horizontal="left" vertical="center"/>
    </xf>
    <xf numFmtId="0" fontId="0" fillId="0" borderId="0" xfId="0" applyProtection="1"/>
    <xf numFmtId="0" fontId="3" fillId="0" borderId="0" xfId="0" applyFont="1" applyAlignment="1" applyProtection="1">
      <alignment horizontal="left" vertical="top" wrapText="1"/>
    </xf>
    <xf numFmtId="49" fontId="2" fillId="2" borderId="0" xfId="0" applyNumberFormat="1" applyFont="1" applyFill="1" applyAlignment="1" applyProtection="1">
      <alignment horizontal="left" vertical="center"/>
      <protection locked="0"/>
    </xf>
    <xf numFmtId="49" fontId="2" fillId="0" borderId="0" xfId="0" applyNumberFormat="1" applyFont="1" applyAlignment="1" applyProtection="1">
      <alignment horizontal="left" vertical="center"/>
    </xf>
    <xf numFmtId="0" fontId="2" fillId="0" borderId="0" xfId="0" applyFont="1" applyAlignment="1" applyProtection="1">
      <alignment horizontal="left" vertical="center" wrapText="1"/>
    </xf>
    <xf numFmtId="4" fontId="16" fillId="0" borderId="5" xfId="0" applyNumberFormat="1" applyFont="1" applyBorder="1" applyAlignment="1" applyProtection="1">
      <alignment vertical="center"/>
    </xf>
    <xf numFmtId="0" fontId="0" fillId="0" borderId="5" xfId="0" applyFont="1" applyBorder="1" applyAlignment="1" applyProtection="1">
      <alignment vertical="center"/>
    </xf>
    <xf numFmtId="0" fontId="1" fillId="0" borderId="0" xfId="0" applyFont="1" applyAlignment="1" applyProtection="1">
      <alignment horizontal="right" vertical="center"/>
    </xf>
    <xf numFmtId="4" fontId="17" fillId="0" borderId="0" xfId="0" applyNumberFormat="1" applyFont="1" applyAlignment="1" applyProtection="1">
      <alignment vertical="center"/>
    </xf>
    <xf numFmtId="0" fontId="1" fillId="0" borderId="0" xfId="0" applyFont="1" applyAlignment="1" applyProtection="1">
      <alignment vertical="center"/>
    </xf>
    <xf numFmtId="164" fontId="1" fillId="0" borderId="0" xfId="0" applyNumberFormat="1" applyFont="1" applyAlignment="1" applyProtection="1">
      <alignment horizontal="left" vertical="center"/>
    </xf>
    <xf numFmtId="0" fontId="4" fillId="3" borderId="7" xfId="0" applyFont="1" applyFill="1" applyBorder="1" applyAlignment="1" applyProtection="1">
      <alignment horizontal="left" vertical="center"/>
    </xf>
    <xf numFmtId="0" fontId="0" fillId="3" borderId="7" xfId="0" applyFont="1" applyFill="1" applyBorder="1" applyAlignment="1" applyProtection="1">
      <alignment vertical="center"/>
    </xf>
    <xf numFmtId="4" fontId="4" fillId="3" borderId="7" xfId="0" applyNumberFormat="1" applyFont="1" applyFill="1" applyBorder="1" applyAlignment="1" applyProtection="1">
      <alignment vertical="center"/>
    </xf>
    <xf numFmtId="0" fontId="0" fillId="3" borderId="8" xfId="0" applyFont="1" applyFill="1" applyBorder="1" applyAlignment="1" applyProtection="1">
      <alignment vertical="center"/>
    </xf>
    <xf numFmtId="0" fontId="3" fillId="0" borderId="0" xfId="0" applyFont="1" applyAlignment="1" applyProtection="1">
      <alignment horizontal="left" vertical="center" wrapText="1"/>
    </xf>
    <xf numFmtId="0" fontId="3" fillId="0" borderId="0" xfId="0" applyFont="1" applyAlignment="1" applyProtection="1">
      <alignment vertical="center"/>
    </xf>
    <xf numFmtId="165" fontId="2" fillId="0" borderId="0" xfId="0" applyNumberFormat="1" applyFont="1" applyAlignment="1" applyProtection="1">
      <alignment horizontal="left" vertical="center"/>
    </xf>
    <xf numFmtId="0" fontId="2" fillId="0" borderId="0" xfId="0" applyFont="1" applyAlignment="1" applyProtection="1">
      <alignment vertical="center" wrapText="1"/>
    </xf>
    <xf numFmtId="0" fontId="2" fillId="0" borderId="0" xfId="0" applyFont="1" applyAlignment="1" applyProtection="1">
      <alignment vertical="center"/>
    </xf>
    <xf numFmtId="0" fontId="19" fillId="0" borderId="11" xfId="0" applyFont="1" applyBorder="1" applyAlignment="1">
      <alignment horizontal="center" vertical="center"/>
    </xf>
    <xf numFmtId="0" fontId="19" fillId="0" borderId="12" xfId="0" applyFont="1" applyBorder="1" applyAlignment="1">
      <alignment horizontal="left" vertical="center"/>
    </xf>
    <xf numFmtId="0" fontId="20" fillId="0" borderId="14" xfId="0" applyFont="1" applyBorder="1" applyAlignment="1">
      <alignment horizontal="left" vertical="center"/>
    </xf>
    <xf numFmtId="0" fontId="20" fillId="0" borderId="0" xfId="0" applyFont="1" applyBorder="1" applyAlignment="1">
      <alignment horizontal="left" vertical="center"/>
    </xf>
    <xf numFmtId="0" fontId="20" fillId="0" borderId="14" xfId="0" applyFont="1" applyBorder="1" applyAlignment="1" applyProtection="1">
      <alignment horizontal="left" vertical="center"/>
    </xf>
    <xf numFmtId="0" fontId="20" fillId="0" borderId="0" xfId="0" applyFont="1" applyBorder="1" applyAlignment="1" applyProtection="1">
      <alignment horizontal="left" vertical="center"/>
    </xf>
    <xf numFmtId="0" fontId="21" fillId="4" borderId="6" xfId="0" applyFont="1" applyFill="1" applyBorder="1" applyAlignment="1" applyProtection="1">
      <alignment horizontal="center" vertical="center"/>
    </xf>
    <xf numFmtId="0" fontId="21" fillId="4" borderId="7" xfId="0" applyFont="1" applyFill="1" applyBorder="1" applyAlignment="1" applyProtection="1">
      <alignment horizontal="left" vertical="center"/>
    </xf>
    <xf numFmtId="0" fontId="21" fillId="4" borderId="7" xfId="0" applyFont="1" applyFill="1" applyBorder="1" applyAlignment="1" applyProtection="1">
      <alignment horizontal="center" vertical="center"/>
    </xf>
    <xf numFmtId="0" fontId="21" fillId="4" borderId="7" xfId="0" applyFont="1" applyFill="1" applyBorder="1" applyAlignment="1" applyProtection="1">
      <alignment horizontal="right" vertical="center"/>
    </xf>
    <xf numFmtId="0" fontId="21" fillId="4" borderId="8" xfId="0" applyFont="1" applyFill="1" applyBorder="1" applyAlignment="1" applyProtection="1">
      <alignment horizontal="left" vertical="center"/>
    </xf>
    <xf numFmtId="4" fontId="27" fillId="0" borderId="0" xfId="0" applyNumberFormat="1" applyFont="1" applyAlignment="1" applyProtection="1">
      <alignment vertical="center"/>
    </xf>
    <xf numFmtId="0" fontId="27" fillId="0" borderId="0" xfId="0" applyFont="1" applyAlignment="1" applyProtection="1">
      <alignment vertical="center"/>
    </xf>
    <xf numFmtId="0" fontId="26" fillId="0" borderId="0" xfId="0" applyFont="1" applyAlignment="1" applyProtection="1">
      <alignment horizontal="left" vertical="center" wrapText="1"/>
    </xf>
    <xf numFmtId="4" fontId="23" fillId="0" borderId="0" xfId="0" applyNumberFormat="1" applyFont="1" applyAlignment="1" applyProtection="1">
      <alignment horizontal="right" vertical="center"/>
    </xf>
    <xf numFmtId="4" fontId="23" fillId="0" borderId="0" xfId="0" applyNumberFormat="1" applyFont="1" applyAlignment="1" applyProtection="1">
      <alignment vertical="center"/>
    </xf>
    <xf numFmtId="0" fontId="0" fillId="0" borderId="0" xfId="0"/>
    <xf numFmtId="0" fontId="1" fillId="0" borderId="0" xfId="0" applyFont="1" applyAlignment="1">
      <alignment horizontal="left" vertical="center" wrapText="1"/>
    </xf>
    <xf numFmtId="0" fontId="1" fillId="0" borderId="0" xfId="0" applyFont="1" applyAlignment="1">
      <alignment horizontal="left" vertical="center"/>
    </xf>
    <xf numFmtId="0" fontId="3" fillId="0" borderId="0" xfId="0" applyFont="1" applyAlignment="1">
      <alignment horizontal="left" vertical="center" wrapText="1"/>
    </xf>
    <xf numFmtId="0" fontId="0" fillId="0" borderId="0" xfId="0" applyFont="1" applyAlignment="1">
      <alignment vertical="center"/>
    </xf>
    <xf numFmtId="0" fontId="2" fillId="2" borderId="0" xfId="0" applyFont="1" applyFill="1" applyAlignment="1" applyProtection="1">
      <alignment horizontal="left" vertical="center"/>
      <protection locked="0"/>
    </xf>
    <xf numFmtId="0" fontId="2" fillId="0" borderId="0" xfId="0" applyFont="1" applyAlignment="1">
      <alignment horizontal="left" vertical="center"/>
    </xf>
    <xf numFmtId="0" fontId="2" fillId="0" borderId="0" xfId="0" applyFont="1" applyAlignment="1">
      <alignment horizontal="left" vertical="center" wrapText="1"/>
    </xf>
    <xf numFmtId="0" fontId="1" fillId="0" borderId="0" xfId="0" applyFont="1" applyAlignment="1" applyProtection="1">
      <alignment horizontal="left" vertical="center" wrapText="1"/>
    </xf>
    <xf numFmtId="0" fontId="1" fillId="0" borderId="0" xfId="0" applyFont="1" applyAlignment="1" applyProtection="1">
      <alignment horizontal="left" vertical="center"/>
    </xf>
    <xf numFmtId="0" fontId="0" fillId="0" borderId="0" xfId="0" applyFont="1" applyAlignment="1" applyProtection="1">
      <alignment vertical="center"/>
    </xf>
  </cellXfs>
  <cellStyles count="2">
    <cellStyle name="Hypertextový odkaz" xfId="1" builtinId="8"/>
    <cellStyle name="Normální" xfId="0" builtinId="0" customBuiltin="1"/>
  </cellStyles>
  <dxfs count="0"/>
  <tableStyles count="0"/>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drawing1.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2.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3.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4.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M99"/>
  <sheetViews>
    <sheetView showGridLines="0" workbookViewId="0"/>
  </sheetViews>
  <sheetFormatPr defaultRowHeight="14.25"/>
  <cols>
    <col min="1" max="1" width="8.33203125" style="1" customWidth="1"/>
    <col min="2" max="2" width="1.6640625" style="1" customWidth="1"/>
    <col min="3" max="3" width="4.1640625" style="1" customWidth="1"/>
    <col min="4" max="33" width="2.6640625" style="1" customWidth="1"/>
    <col min="34" max="34" width="3.33203125" style="1" customWidth="1"/>
    <col min="35" max="35" width="31.6640625" style="1" customWidth="1"/>
    <col min="36" max="37" width="2.5" style="1" customWidth="1"/>
    <col min="38" max="38" width="8.33203125" style="1" customWidth="1"/>
    <col min="39" max="39" width="3.33203125" style="1" customWidth="1"/>
    <col min="40" max="40" width="13.33203125" style="1" customWidth="1"/>
    <col min="41" max="41" width="7.5" style="1" customWidth="1"/>
    <col min="42" max="42" width="4.1640625" style="1" customWidth="1"/>
    <col min="43" max="43" width="15.6640625" style="1" hidden="1" customWidth="1"/>
    <col min="44" max="44" width="13.6640625" style="1" customWidth="1"/>
    <col min="45" max="47" width="25.83203125" style="1" hidden="1" customWidth="1"/>
    <col min="48" max="49" width="21.6640625" style="1" hidden="1" customWidth="1"/>
    <col min="50" max="51" width="25" style="1" hidden="1" customWidth="1"/>
    <col min="52" max="52" width="21.6640625" style="1" hidden="1" customWidth="1"/>
    <col min="53" max="53" width="19.1640625" style="1" hidden="1" customWidth="1"/>
    <col min="54" max="54" width="25" style="1" hidden="1" customWidth="1"/>
    <col min="55" max="55" width="21.6640625" style="1" hidden="1" customWidth="1"/>
    <col min="56" max="56" width="19.1640625" style="1" hidden="1" customWidth="1"/>
    <col min="57" max="57" width="66.5" style="1" customWidth="1"/>
    <col min="71" max="91" width="9.33203125" style="1" hidden="1"/>
  </cols>
  <sheetData>
    <row r="1" spans="1:74" ht="11.25">
      <c r="A1" s="15" t="s">
        <v>0</v>
      </c>
      <c r="AZ1" s="15" t="s">
        <v>1</v>
      </c>
      <c r="BA1" s="15" t="s">
        <v>2</v>
      </c>
      <c r="BB1" s="15" t="s">
        <v>3</v>
      </c>
      <c r="BT1" s="15" t="s">
        <v>4</v>
      </c>
      <c r="BU1" s="15" t="s">
        <v>4</v>
      </c>
      <c r="BV1" s="15" t="s">
        <v>5</v>
      </c>
    </row>
    <row r="2" spans="1:74" s="1" customFormat="1" ht="36.950000000000003" customHeight="1">
      <c r="AR2" s="296"/>
      <c r="AS2" s="296"/>
      <c r="AT2" s="296"/>
      <c r="AU2" s="296"/>
      <c r="AV2" s="296"/>
      <c r="AW2" s="296"/>
      <c r="AX2" s="296"/>
      <c r="AY2" s="296"/>
      <c r="AZ2" s="296"/>
      <c r="BA2" s="296"/>
      <c r="BB2" s="296"/>
      <c r="BC2" s="296"/>
      <c r="BD2" s="296"/>
      <c r="BE2" s="296"/>
      <c r="BS2" s="16" t="s">
        <v>6</v>
      </c>
      <c r="BT2" s="16" t="s">
        <v>7</v>
      </c>
    </row>
    <row r="3" spans="1:74" s="1" customFormat="1" ht="6.95" customHeight="1">
      <c r="B3" s="17"/>
      <c r="C3" s="18"/>
      <c r="D3" s="18"/>
      <c r="E3" s="18"/>
      <c r="F3" s="18"/>
      <c r="G3" s="18"/>
      <c r="H3" s="18"/>
      <c r="I3" s="18"/>
      <c r="J3" s="18"/>
      <c r="K3" s="18"/>
      <c r="L3" s="18"/>
      <c r="M3" s="18"/>
      <c r="N3" s="18"/>
      <c r="O3" s="18"/>
      <c r="P3" s="18"/>
      <c r="Q3" s="18"/>
      <c r="R3" s="18"/>
      <c r="S3" s="18"/>
      <c r="T3" s="18"/>
      <c r="U3" s="18"/>
      <c r="V3" s="18"/>
      <c r="W3" s="18"/>
      <c r="X3" s="18"/>
      <c r="Y3" s="18"/>
      <c r="Z3" s="18"/>
      <c r="AA3" s="18"/>
      <c r="AB3" s="18"/>
      <c r="AC3" s="18"/>
      <c r="AD3" s="18"/>
      <c r="AE3" s="18"/>
      <c r="AF3" s="18"/>
      <c r="AG3" s="18"/>
      <c r="AH3" s="18"/>
      <c r="AI3" s="18"/>
      <c r="AJ3" s="18"/>
      <c r="AK3" s="18"/>
      <c r="AL3" s="18"/>
      <c r="AM3" s="18"/>
      <c r="AN3" s="18"/>
      <c r="AO3" s="18"/>
      <c r="AP3" s="18"/>
      <c r="AQ3" s="18"/>
      <c r="AR3" s="19"/>
      <c r="BS3" s="16" t="s">
        <v>6</v>
      </c>
      <c r="BT3" s="16" t="s">
        <v>8</v>
      </c>
    </row>
    <row r="4" spans="1:74" s="1" customFormat="1" ht="24.95" customHeight="1">
      <c r="B4" s="20"/>
      <c r="C4" s="21"/>
      <c r="D4" s="22" t="s">
        <v>9</v>
      </c>
      <c r="E4" s="21"/>
      <c r="F4" s="21"/>
      <c r="G4" s="21"/>
      <c r="H4" s="21"/>
      <c r="I4" s="21"/>
      <c r="J4" s="21"/>
      <c r="K4" s="21"/>
      <c r="L4" s="21"/>
      <c r="M4" s="21"/>
      <c r="N4" s="21"/>
      <c r="O4" s="21"/>
      <c r="P4" s="21"/>
      <c r="Q4" s="21"/>
      <c r="R4" s="21"/>
      <c r="S4" s="21"/>
      <c r="T4" s="21"/>
      <c r="U4" s="21"/>
      <c r="V4" s="21"/>
      <c r="W4" s="21"/>
      <c r="X4" s="21"/>
      <c r="Y4" s="21"/>
      <c r="Z4" s="21"/>
      <c r="AA4" s="21"/>
      <c r="AB4" s="21"/>
      <c r="AC4" s="21"/>
      <c r="AD4" s="21"/>
      <c r="AE4" s="21"/>
      <c r="AF4" s="21"/>
      <c r="AG4" s="21"/>
      <c r="AH4" s="21"/>
      <c r="AI4" s="21"/>
      <c r="AJ4" s="21"/>
      <c r="AK4" s="21"/>
      <c r="AL4" s="21"/>
      <c r="AM4" s="21"/>
      <c r="AN4" s="21"/>
      <c r="AO4" s="21"/>
      <c r="AP4" s="21"/>
      <c r="AQ4" s="21"/>
      <c r="AR4" s="19"/>
      <c r="AS4" s="23" t="s">
        <v>10</v>
      </c>
      <c r="BE4" s="24" t="s">
        <v>11</v>
      </c>
      <c r="BS4" s="16" t="s">
        <v>12</v>
      </c>
    </row>
    <row r="5" spans="1:74" s="1" customFormat="1" ht="12" customHeight="1">
      <c r="B5" s="20"/>
      <c r="C5" s="21"/>
      <c r="D5" s="25" t="s">
        <v>13</v>
      </c>
      <c r="E5" s="21"/>
      <c r="F5" s="21"/>
      <c r="G5" s="21"/>
      <c r="H5" s="21"/>
      <c r="I5" s="21"/>
      <c r="J5" s="21"/>
      <c r="K5" s="259" t="s">
        <v>14</v>
      </c>
      <c r="L5" s="260"/>
      <c r="M5" s="260"/>
      <c r="N5" s="260"/>
      <c r="O5" s="260"/>
      <c r="P5" s="260"/>
      <c r="Q5" s="260"/>
      <c r="R5" s="260"/>
      <c r="S5" s="260"/>
      <c r="T5" s="260"/>
      <c r="U5" s="260"/>
      <c r="V5" s="260"/>
      <c r="W5" s="260"/>
      <c r="X5" s="260"/>
      <c r="Y5" s="260"/>
      <c r="Z5" s="260"/>
      <c r="AA5" s="260"/>
      <c r="AB5" s="260"/>
      <c r="AC5" s="260"/>
      <c r="AD5" s="260"/>
      <c r="AE5" s="260"/>
      <c r="AF5" s="260"/>
      <c r="AG5" s="260"/>
      <c r="AH5" s="260"/>
      <c r="AI5" s="260"/>
      <c r="AJ5" s="260"/>
      <c r="AK5" s="260"/>
      <c r="AL5" s="260"/>
      <c r="AM5" s="260"/>
      <c r="AN5" s="260"/>
      <c r="AO5" s="260"/>
      <c r="AP5" s="21"/>
      <c r="AQ5" s="21"/>
      <c r="AR5" s="19"/>
      <c r="BE5" s="256" t="s">
        <v>15</v>
      </c>
      <c r="BS5" s="16" t="s">
        <v>6</v>
      </c>
    </row>
    <row r="6" spans="1:74" s="1" customFormat="1" ht="36.950000000000003" customHeight="1">
      <c r="B6" s="20"/>
      <c r="C6" s="21"/>
      <c r="D6" s="27" t="s">
        <v>16</v>
      </c>
      <c r="E6" s="21"/>
      <c r="F6" s="21"/>
      <c r="G6" s="21"/>
      <c r="H6" s="21"/>
      <c r="I6" s="21"/>
      <c r="J6" s="21"/>
      <c r="K6" s="261" t="s">
        <v>17</v>
      </c>
      <c r="L6" s="260"/>
      <c r="M6" s="260"/>
      <c r="N6" s="260"/>
      <c r="O6" s="260"/>
      <c r="P6" s="260"/>
      <c r="Q6" s="260"/>
      <c r="R6" s="260"/>
      <c r="S6" s="260"/>
      <c r="T6" s="260"/>
      <c r="U6" s="260"/>
      <c r="V6" s="260"/>
      <c r="W6" s="260"/>
      <c r="X6" s="260"/>
      <c r="Y6" s="260"/>
      <c r="Z6" s="260"/>
      <c r="AA6" s="260"/>
      <c r="AB6" s="260"/>
      <c r="AC6" s="260"/>
      <c r="AD6" s="260"/>
      <c r="AE6" s="260"/>
      <c r="AF6" s="260"/>
      <c r="AG6" s="260"/>
      <c r="AH6" s="260"/>
      <c r="AI6" s="260"/>
      <c r="AJ6" s="260"/>
      <c r="AK6" s="260"/>
      <c r="AL6" s="260"/>
      <c r="AM6" s="260"/>
      <c r="AN6" s="260"/>
      <c r="AO6" s="260"/>
      <c r="AP6" s="21"/>
      <c r="AQ6" s="21"/>
      <c r="AR6" s="19"/>
      <c r="BE6" s="257"/>
      <c r="BS6" s="16" t="s">
        <v>18</v>
      </c>
    </row>
    <row r="7" spans="1:74" s="1" customFormat="1" ht="12" customHeight="1">
      <c r="B7" s="20"/>
      <c r="C7" s="21"/>
      <c r="D7" s="28" t="s">
        <v>19</v>
      </c>
      <c r="E7" s="21"/>
      <c r="F7" s="21"/>
      <c r="G7" s="21"/>
      <c r="H7" s="21"/>
      <c r="I7" s="21"/>
      <c r="J7" s="21"/>
      <c r="K7" s="26" t="s">
        <v>1</v>
      </c>
      <c r="L7" s="21"/>
      <c r="M7" s="21"/>
      <c r="N7" s="21"/>
      <c r="O7" s="21"/>
      <c r="P7" s="21"/>
      <c r="Q7" s="21"/>
      <c r="R7" s="21"/>
      <c r="S7" s="21"/>
      <c r="T7" s="21"/>
      <c r="U7" s="21"/>
      <c r="V7" s="21"/>
      <c r="W7" s="21"/>
      <c r="X7" s="21"/>
      <c r="Y7" s="21"/>
      <c r="Z7" s="21"/>
      <c r="AA7" s="21"/>
      <c r="AB7" s="21"/>
      <c r="AC7" s="21"/>
      <c r="AD7" s="21"/>
      <c r="AE7" s="21"/>
      <c r="AF7" s="21"/>
      <c r="AG7" s="21"/>
      <c r="AH7" s="21"/>
      <c r="AI7" s="21"/>
      <c r="AJ7" s="21"/>
      <c r="AK7" s="28" t="s">
        <v>20</v>
      </c>
      <c r="AL7" s="21"/>
      <c r="AM7" s="21"/>
      <c r="AN7" s="26" t="s">
        <v>1</v>
      </c>
      <c r="AO7" s="21"/>
      <c r="AP7" s="21"/>
      <c r="AQ7" s="21"/>
      <c r="AR7" s="19"/>
      <c r="BE7" s="257"/>
      <c r="BS7" s="16" t="s">
        <v>21</v>
      </c>
    </row>
    <row r="8" spans="1:74" s="1" customFormat="1" ht="12" customHeight="1">
      <c r="B8" s="20"/>
      <c r="C8" s="21"/>
      <c r="D8" s="28" t="s">
        <v>22</v>
      </c>
      <c r="E8" s="21"/>
      <c r="F8" s="21"/>
      <c r="G8" s="21"/>
      <c r="H8" s="21"/>
      <c r="I8" s="21"/>
      <c r="J8" s="21"/>
      <c r="K8" s="26" t="s">
        <v>23</v>
      </c>
      <c r="L8" s="21"/>
      <c r="M8" s="21"/>
      <c r="N8" s="21"/>
      <c r="O8" s="21"/>
      <c r="P8" s="21"/>
      <c r="Q8" s="21"/>
      <c r="R8" s="21"/>
      <c r="S8" s="21"/>
      <c r="T8" s="21"/>
      <c r="U8" s="21"/>
      <c r="V8" s="21"/>
      <c r="W8" s="21"/>
      <c r="X8" s="21"/>
      <c r="Y8" s="21"/>
      <c r="Z8" s="21"/>
      <c r="AA8" s="21"/>
      <c r="AB8" s="21"/>
      <c r="AC8" s="21"/>
      <c r="AD8" s="21"/>
      <c r="AE8" s="21"/>
      <c r="AF8" s="21"/>
      <c r="AG8" s="21"/>
      <c r="AH8" s="21"/>
      <c r="AI8" s="21"/>
      <c r="AJ8" s="21"/>
      <c r="AK8" s="28" t="s">
        <v>24</v>
      </c>
      <c r="AL8" s="21"/>
      <c r="AM8" s="21"/>
      <c r="AN8" s="29" t="s">
        <v>25</v>
      </c>
      <c r="AO8" s="21"/>
      <c r="AP8" s="21"/>
      <c r="AQ8" s="21"/>
      <c r="AR8" s="19"/>
      <c r="BE8" s="257"/>
      <c r="BS8" s="16" t="s">
        <v>26</v>
      </c>
    </row>
    <row r="9" spans="1:74" s="1" customFormat="1" ht="14.45" customHeight="1">
      <c r="B9" s="20"/>
      <c r="C9" s="21"/>
      <c r="D9" s="21"/>
      <c r="E9" s="21"/>
      <c r="F9" s="21"/>
      <c r="G9" s="21"/>
      <c r="H9" s="21"/>
      <c r="I9" s="21"/>
      <c r="J9" s="21"/>
      <c r="K9" s="21"/>
      <c r="L9" s="21"/>
      <c r="M9" s="21"/>
      <c r="N9" s="21"/>
      <c r="O9" s="21"/>
      <c r="P9" s="21"/>
      <c r="Q9" s="21"/>
      <c r="R9" s="21"/>
      <c r="S9" s="21"/>
      <c r="T9" s="21"/>
      <c r="U9" s="21"/>
      <c r="V9" s="21"/>
      <c r="W9" s="21"/>
      <c r="X9" s="21"/>
      <c r="Y9" s="21"/>
      <c r="Z9" s="21"/>
      <c r="AA9" s="21"/>
      <c r="AB9" s="21"/>
      <c r="AC9" s="21"/>
      <c r="AD9" s="21"/>
      <c r="AE9" s="21"/>
      <c r="AF9" s="21"/>
      <c r="AG9" s="21"/>
      <c r="AH9" s="21"/>
      <c r="AI9" s="21"/>
      <c r="AJ9" s="21"/>
      <c r="AK9" s="21"/>
      <c r="AL9" s="21"/>
      <c r="AM9" s="21"/>
      <c r="AN9" s="21"/>
      <c r="AO9" s="21"/>
      <c r="AP9" s="21"/>
      <c r="AQ9" s="21"/>
      <c r="AR9" s="19"/>
      <c r="BE9" s="257"/>
      <c r="BS9" s="16" t="s">
        <v>27</v>
      </c>
    </row>
    <row r="10" spans="1:74" s="1" customFormat="1" ht="12" customHeight="1">
      <c r="B10" s="20"/>
      <c r="C10" s="21"/>
      <c r="D10" s="28" t="s">
        <v>28</v>
      </c>
      <c r="E10" s="21"/>
      <c r="F10" s="21"/>
      <c r="G10" s="21"/>
      <c r="H10" s="21"/>
      <c r="I10" s="21"/>
      <c r="J10" s="21"/>
      <c r="K10" s="21"/>
      <c r="L10" s="21"/>
      <c r="M10" s="21"/>
      <c r="N10" s="21"/>
      <c r="O10" s="21"/>
      <c r="P10" s="21"/>
      <c r="Q10" s="21"/>
      <c r="R10" s="21"/>
      <c r="S10" s="21"/>
      <c r="T10" s="21"/>
      <c r="U10" s="21"/>
      <c r="V10" s="21"/>
      <c r="W10" s="21"/>
      <c r="X10" s="21"/>
      <c r="Y10" s="21"/>
      <c r="Z10" s="21"/>
      <c r="AA10" s="21"/>
      <c r="AB10" s="21"/>
      <c r="AC10" s="21"/>
      <c r="AD10" s="21"/>
      <c r="AE10" s="21"/>
      <c r="AF10" s="21"/>
      <c r="AG10" s="21"/>
      <c r="AH10" s="21"/>
      <c r="AI10" s="21"/>
      <c r="AJ10" s="21"/>
      <c r="AK10" s="28" t="s">
        <v>29</v>
      </c>
      <c r="AL10" s="21"/>
      <c r="AM10" s="21"/>
      <c r="AN10" s="26" t="s">
        <v>1</v>
      </c>
      <c r="AO10" s="21"/>
      <c r="AP10" s="21"/>
      <c r="AQ10" s="21"/>
      <c r="AR10" s="19"/>
      <c r="BE10" s="257"/>
      <c r="BS10" s="16" t="s">
        <v>18</v>
      </c>
    </row>
    <row r="11" spans="1:74" s="1" customFormat="1" ht="18.399999999999999" customHeight="1">
      <c r="B11" s="20"/>
      <c r="C11" s="21"/>
      <c r="D11" s="21"/>
      <c r="E11" s="26" t="s">
        <v>23</v>
      </c>
      <c r="F11" s="21"/>
      <c r="G11" s="21"/>
      <c r="H11" s="21"/>
      <c r="I11" s="21"/>
      <c r="J11" s="21"/>
      <c r="K11" s="21"/>
      <c r="L11" s="21"/>
      <c r="M11" s="21"/>
      <c r="N11" s="21"/>
      <c r="O11" s="21"/>
      <c r="P11" s="21"/>
      <c r="Q11" s="21"/>
      <c r="R11" s="21"/>
      <c r="S11" s="21"/>
      <c r="T11" s="21"/>
      <c r="U11" s="21"/>
      <c r="V11" s="21"/>
      <c r="W11" s="21"/>
      <c r="X11" s="21"/>
      <c r="Y11" s="21"/>
      <c r="Z11" s="21"/>
      <c r="AA11" s="21"/>
      <c r="AB11" s="21"/>
      <c r="AC11" s="21"/>
      <c r="AD11" s="21"/>
      <c r="AE11" s="21"/>
      <c r="AF11" s="21"/>
      <c r="AG11" s="21"/>
      <c r="AH11" s="21"/>
      <c r="AI11" s="21"/>
      <c r="AJ11" s="21"/>
      <c r="AK11" s="28" t="s">
        <v>30</v>
      </c>
      <c r="AL11" s="21"/>
      <c r="AM11" s="21"/>
      <c r="AN11" s="26" t="s">
        <v>1</v>
      </c>
      <c r="AO11" s="21"/>
      <c r="AP11" s="21"/>
      <c r="AQ11" s="21"/>
      <c r="AR11" s="19"/>
      <c r="BE11" s="257"/>
      <c r="BS11" s="16" t="s">
        <v>18</v>
      </c>
    </row>
    <row r="12" spans="1:74" s="1" customFormat="1" ht="6.95" customHeight="1">
      <c r="B12" s="20"/>
      <c r="C12" s="21"/>
      <c r="D12" s="21"/>
      <c r="E12" s="21"/>
      <c r="F12" s="21"/>
      <c r="G12" s="21"/>
      <c r="H12" s="21"/>
      <c r="I12" s="21"/>
      <c r="J12" s="21"/>
      <c r="K12" s="21"/>
      <c r="L12" s="21"/>
      <c r="M12" s="21"/>
      <c r="N12" s="21"/>
      <c r="O12" s="21"/>
      <c r="P12" s="21"/>
      <c r="Q12" s="21"/>
      <c r="R12" s="21"/>
      <c r="S12" s="21"/>
      <c r="T12" s="21"/>
      <c r="U12" s="21"/>
      <c r="V12" s="21"/>
      <c r="W12" s="21"/>
      <c r="X12" s="21"/>
      <c r="Y12" s="21"/>
      <c r="Z12" s="21"/>
      <c r="AA12" s="21"/>
      <c r="AB12" s="21"/>
      <c r="AC12" s="21"/>
      <c r="AD12" s="21"/>
      <c r="AE12" s="21"/>
      <c r="AF12" s="21"/>
      <c r="AG12" s="21"/>
      <c r="AH12" s="21"/>
      <c r="AI12" s="21"/>
      <c r="AJ12" s="21"/>
      <c r="AK12" s="21"/>
      <c r="AL12" s="21"/>
      <c r="AM12" s="21"/>
      <c r="AN12" s="21"/>
      <c r="AO12" s="21"/>
      <c r="AP12" s="21"/>
      <c r="AQ12" s="21"/>
      <c r="AR12" s="19"/>
      <c r="BE12" s="257"/>
      <c r="BS12" s="16" t="s">
        <v>18</v>
      </c>
    </row>
    <row r="13" spans="1:74" s="1" customFormat="1" ht="12" customHeight="1">
      <c r="B13" s="20"/>
      <c r="C13" s="21"/>
      <c r="D13" s="28" t="s">
        <v>31</v>
      </c>
      <c r="E13" s="21"/>
      <c r="F13" s="21"/>
      <c r="G13" s="21"/>
      <c r="H13" s="21"/>
      <c r="I13" s="21"/>
      <c r="J13" s="21"/>
      <c r="K13" s="21"/>
      <c r="L13" s="21"/>
      <c r="M13" s="21"/>
      <c r="N13" s="21"/>
      <c r="O13" s="21"/>
      <c r="P13" s="21"/>
      <c r="Q13" s="21"/>
      <c r="R13" s="21"/>
      <c r="S13" s="21"/>
      <c r="T13" s="21"/>
      <c r="U13" s="21"/>
      <c r="V13" s="21"/>
      <c r="W13" s="21"/>
      <c r="X13" s="21"/>
      <c r="Y13" s="21"/>
      <c r="Z13" s="21"/>
      <c r="AA13" s="21"/>
      <c r="AB13" s="21"/>
      <c r="AC13" s="21"/>
      <c r="AD13" s="21"/>
      <c r="AE13" s="21"/>
      <c r="AF13" s="21"/>
      <c r="AG13" s="21"/>
      <c r="AH13" s="21"/>
      <c r="AI13" s="21"/>
      <c r="AJ13" s="21"/>
      <c r="AK13" s="28" t="s">
        <v>29</v>
      </c>
      <c r="AL13" s="21"/>
      <c r="AM13" s="21"/>
      <c r="AN13" s="30" t="s">
        <v>32</v>
      </c>
      <c r="AO13" s="21"/>
      <c r="AP13" s="21"/>
      <c r="AQ13" s="21"/>
      <c r="AR13" s="19"/>
      <c r="BE13" s="257"/>
      <c r="BS13" s="16" t="s">
        <v>18</v>
      </c>
    </row>
    <row r="14" spans="1:74" ht="12.75">
      <c r="B14" s="20"/>
      <c r="C14" s="21"/>
      <c r="D14" s="21"/>
      <c r="E14" s="262" t="s">
        <v>32</v>
      </c>
      <c r="F14" s="263"/>
      <c r="G14" s="263"/>
      <c r="H14" s="263"/>
      <c r="I14" s="263"/>
      <c r="J14" s="263"/>
      <c r="K14" s="263"/>
      <c r="L14" s="263"/>
      <c r="M14" s="263"/>
      <c r="N14" s="263"/>
      <c r="O14" s="263"/>
      <c r="P14" s="263"/>
      <c r="Q14" s="263"/>
      <c r="R14" s="263"/>
      <c r="S14" s="263"/>
      <c r="T14" s="263"/>
      <c r="U14" s="263"/>
      <c r="V14" s="263"/>
      <c r="W14" s="263"/>
      <c r="X14" s="263"/>
      <c r="Y14" s="263"/>
      <c r="Z14" s="263"/>
      <c r="AA14" s="263"/>
      <c r="AB14" s="263"/>
      <c r="AC14" s="263"/>
      <c r="AD14" s="263"/>
      <c r="AE14" s="263"/>
      <c r="AF14" s="263"/>
      <c r="AG14" s="263"/>
      <c r="AH14" s="263"/>
      <c r="AI14" s="263"/>
      <c r="AJ14" s="263"/>
      <c r="AK14" s="28" t="s">
        <v>30</v>
      </c>
      <c r="AL14" s="21"/>
      <c r="AM14" s="21"/>
      <c r="AN14" s="30" t="s">
        <v>32</v>
      </c>
      <c r="AO14" s="21"/>
      <c r="AP14" s="21"/>
      <c r="AQ14" s="21"/>
      <c r="AR14" s="19"/>
      <c r="BE14" s="257"/>
      <c r="BS14" s="16" t="s">
        <v>18</v>
      </c>
    </row>
    <row r="15" spans="1:74" s="1" customFormat="1" ht="6.95" customHeight="1">
      <c r="B15" s="20"/>
      <c r="C15" s="21"/>
      <c r="D15" s="21"/>
      <c r="E15" s="21"/>
      <c r="F15" s="21"/>
      <c r="G15" s="21"/>
      <c r="H15" s="21"/>
      <c r="I15" s="21"/>
      <c r="J15" s="21"/>
      <c r="K15" s="21"/>
      <c r="L15" s="21"/>
      <c r="M15" s="21"/>
      <c r="N15" s="21"/>
      <c r="O15" s="21"/>
      <c r="P15" s="21"/>
      <c r="Q15" s="21"/>
      <c r="R15" s="21"/>
      <c r="S15" s="21"/>
      <c r="T15" s="21"/>
      <c r="U15" s="21"/>
      <c r="V15" s="21"/>
      <c r="W15" s="21"/>
      <c r="X15" s="21"/>
      <c r="Y15" s="21"/>
      <c r="Z15" s="21"/>
      <c r="AA15" s="21"/>
      <c r="AB15" s="21"/>
      <c r="AC15" s="21"/>
      <c r="AD15" s="21"/>
      <c r="AE15" s="21"/>
      <c r="AF15" s="21"/>
      <c r="AG15" s="21"/>
      <c r="AH15" s="21"/>
      <c r="AI15" s="21"/>
      <c r="AJ15" s="21"/>
      <c r="AK15" s="21"/>
      <c r="AL15" s="21"/>
      <c r="AM15" s="21"/>
      <c r="AN15" s="21"/>
      <c r="AO15" s="21"/>
      <c r="AP15" s="21"/>
      <c r="AQ15" s="21"/>
      <c r="AR15" s="19"/>
      <c r="BE15" s="257"/>
      <c r="BS15" s="16" t="s">
        <v>4</v>
      </c>
    </row>
    <row r="16" spans="1:74" s="1" customFormat="1" ht="12" customHeight="1">
      <c r="B16" s="20"/>
      <c r="C16" s="21"/>
      <c r="D16" s="28" t="s">
        <v>33</v>
      </c>
      <c r="E16" s="21"/>
      <c r="F16" s="21"/>
      <c r="G16" s="21"/>
      <c r="H16" s="21"/>
      <c r="I16" s="21"/>
      <c r="J16" s="21"/>
      <c r="K16" s="21"/>
      <c r="L16" s="21"/>
      <c r="M16" s="21"/>
      <c r="N16" s="21"/>
      <c r="O16" s="21"/>
      <c r="P16" s="21"/>
      <c r="Q16" s="21"/>
      <c r="R16" s="21"/>
      <c r="S16" s="21"/>
      <c r="T16" s="21"/>
      <c r="U16" s="21"/>
      <c r="V16" s="21"/>
      <c r="W16" s="21"/>
      <c r="X16" s="21"/>
      <c r="Y16" s="21"/>
      <c r="Z16" s="21"/>
      <c r="AA16" s="21"/>
      <c r="AB16" s="21"/>
      <c r="AC16" s="21"/>
      <c r="AD16" s="21"/>
      <c r="AE16" s="21"/>
      <c r="AF16" s="21"/>
      <c r="AG16" s="21"/>
      <c r="AH16" s="21"/>
      <c r="AI16" s="21"/>
      <c r="AJ16" s="21"/>
      <c r="AK16" s="28" t="s">
        <v>29</v>
      </c>
      <c r="AL16" s="21"/>
      <c r="AM16" s="21"/>
      <c r="AN16" s="26" t="s">
        <v>1</v>
      </c>
      <c r="AO16" s="21"/>
      <c r="AP16" s="21"/>
      <c r="AQ16" s="21"/>
      <c r="AR16" s="19"/>
      <c r="BE16" s="257"/>
      <c r="BS16" s="16" t="s">
        <v>4</v>
      </c>
    </row>
    <row r="17" spans="1:71" s="1" customFormat="1" ht="18.399999999999999" customHeight="1">
      <c r="B17" s="20"/>
      <c r="C17" s="21"/>
      <c r="D17" s="21"/>
      <c r="E17" s="26" t="s">
        <v>23</v>
      </c>
      <c r="F17" s="21"/>
      <c r="G17" s="21"/>
      <c r="H17" s="21"/>
      <c r="I17" s="21"/>
      <c r="J17" s="21"/>
      <c r="K17" s="21"/>
      <c r="L17" s="21"/>
      <c r="M17" s="21"/>
      <c r="N17" s="21"/>
      <c r="O17" s="21"/>
      <c r="P17" s="21"/>
      <c r="Q17" s="21"/>
      <c r="R17" s="21"/>
      <c r="S17" s="21"/>
      <c r="T17" s="21"/>
      <c r="U17" s="21"/>
      <c r="V17" s="21"/>
      <c r="W17" s="21"/>
      <c r="X17" s="21"/>
      <c r="Y17" s="21"/>
      <c r="Z17" s="21"/>
      <c r="AA17" s="21"/>
      <c r="AB17" s="21"/>
      <c r="AC17" s="21"/>
      <c r="AD17" s="21"/>
      <c r="AE17" s="21"/>
      <c r="AF17" s="21"/>
      <c r="AG17" s="21"/>
      <c r="AH17" s="21"/>
      <c r="AI17" s="21"/>
      <c r="AJ17" s="21"/>
      <c r="AK17" s="28" t="s">
        <v>30</v>
      </c>
      <c r="AL17" s="21"/>
      <c r="AM17" s="21"/>
      <c r="AN17" s="26" t="s">
        <v>1</v>
      </c>
      <c r="AO17" s="21"/>
      <c r="AP17" s="21"/>
      <c r="AQ17" s="21"/>
      <c r="AR17" s="19"/>
      <c r="BE17" s="257"/>
      <c r="BS17" s="16" t="s">
        <v>34</v>
      </c>
    </row>
    <row r="18" spans="1:71" s="1" customFormat="1" ht="6.95" customHeight="1">
      <c r="B18" s="20"/>
      <c r="C18" s="21"/>
      <c r="D18" s="21"/>
      <c r="E18" s="21"/>
      <c r="F18" s="21"/>
      <c r="G18" s="21"/>
      <c r="H18" s="21"/>
      <c r="I18" s="21"/>
      <c r="J18" s="21"/>
      <c r="K18" s="21"/>
      <c r="L18" s="21"/>
      <c r="M18" s="21"/>
      <c r="N18" s="21"/>
      <c r="O18" s="21"/>
      <c r="P18" s="21"/>
      <c r="Q18" s="21"/>
      <c r="R18" s="21"/>
      <c r="S18" s="21"/>
      <c r="T18" s="21"/>
      <c r="U18" s="21"/>
      <c r="V18" s="21"/>
      <c r="W18" s="21"/>
      <c r="X18" s="21"/>
      <c r="Y18" s="21"/>
      <c r="Z18" s="21"/>
      <c r="AA18" s="21"/>
      <c r="AB18" s="21"/>
      <c r="AC18" s="21"/>
      <c r="AD18" s="21"/>
      <c r="AE18" s="21"/>
      <c r="AF18" s="21"/>
      <c r="AG18" s="21"/>
      <c r="AH18" s="21"/>
      <c r="AI18" s="21"/>
      <c r="AJ18" s="21"/>
      <c r="AK18" s="21"/>
      <c r="AL18" s="21"/>
      <c r="AM18" s="21"/>
      <c r="AN18" s="21"/>
      <c r="AO18" s="21"/>
      <c r="AP18" s="21"/>
      <c r="AQ18" s="21"/>
      <c r="AR18" s="19"/>
      <c r="BE18" s="257"/>
      <c r="BS18" s="16" t="s">
        <v>6</v>
      </c>
    </row>
    <row r="19" spans="1:71" s="1" customFormat="1" ht="12" customHeight="1">
      <c r="B19" s="20"/>
      <c r="C19" s="21"/>
      <c r="D19" s="28" t="s">
        <v>35</v>
      </c>
      <c r="E19" s="21"/>
      <c r="F19" s="21"/>
      <c r="G19" s="21"/>
      <c r="H19" s="21"/>
      <c r="I19" s="21"/>
      <c r="J19" s="21"/>
      <c r="K19" s="21"/>
      <c r="L19" s="21"/>
      <c r="M19" s="21"/>
      <c r="N19" s="21"/>
      <c r="O19" s="21"/>
      <c r="P19" s="21"/>
      <c r="Q19" s="21"/>
      <c r="R19" s="21"/>
      <c r="S19" s="21"/>
      <c r="T19" s="21"/>
      <c r="U19" s="21"/>
      <c r="V19" s="21"/>
      <c r="W19" s="21"/>
      <c r="X19" s="21"/>
      <c r="Y19" s="21"/>
      <c r="Z19" s="21"/>
      <c r="AA19" s="21"/>
      <c r="AB19" s="21"/>
      <c r="AC19" s="21"/>
      <c r="AD19" s="21"/>
      <c r="AE19" s="21"/>
      <c r="AF19" s="21"/>
      <c r="AG19" s="21"/>
      <c r="AH19" s="21"/>
      <c r="AI19" s="21"/>
      <c r="AJ19" s="21"/>
      <c r="AK19" s="28" t="s">
        <v>29</v>
      </c>
      <c r="AL19" s="21"/>
      <c r="AM19" s="21"/>
      <c r="AN19" s="26" t="s">
        <v>1</v>
      </c>
      <c r="AO19" s="21"/>
      <c r="AP19" s="21"/>
      <c r="AQ19" s="21"/>
      <c r="AR19" s="19"/>
      <c r="BE19" s="257"/>
      <c r="BS19" s="16" t="s">
        <v>6</v>
      </c>
    </row>
    <row r="20" spans="1:71" s="1" customFormat="1" ht="18.399999999999999" customHeight="1">
      <c r="B20" s="20"/>
      <c r="C20" s="21"/>
      <c r="D20" s="21"/>
      <c r="E20" s="26" t="s">
        <v>23</v>
      </c>
      <c r="F20" s="21"/>
      <c r="G20" s="21"/>
      <c r="H20" s="21"/>
      <c r="I20" s="21"/>
      <c r="J20" s="21"/>
      <c r="K20" s="21"/>
      <c r="L20" s="21"/>
      <c r="M20" s="21"/>
      <c r="N20" s="21"/>
      <c r="O20" s="21"/>
      <c r="P20" s="21"/>
      <c r="Q20" s="21"/>
      <c r="R20" s="21"/>
      <c r="S20" s="21"/>
      <c r="T20" s="21"/>
      <c r="U20" s="21"/>
      <c r="V20" s="21"/>
      <c r="W20" s="21"/>
      <c r="X20" s="21"/>
      <c r="Y20" s="21"/>
      <c r="Z20" s="21"/>
      <c r="AA20" s="21"/>
      <c r="AB20" s="21"/>
      <c r="AC20" s="21"/>
      <c r="AD20" s="21"/>
      <c r="AE20" s="21"/>
      <c r="AF20" s="21"/>
      <c r="AG20" s="21"/>
      <c r="AH20" s="21"/>
      <c r="AI20" s="21"/>
      <c r="AJ20" s="21"/>
      <c r="AK20" s="28" t="s">
        <v>30</v>
      </c>
      <c r="AL20" s="21"/>
      <c r="AM20" s="21"/>
      <c r="AN20" s="26" t="s">
        <v>1</v>
      </c>
      <c r="AO20" s="21"/>
      <c r="AP20" s="21"/>
      <c r="AQ20" s="21"/>
      <c r="AR20" s="19"/>
      <c r="BE20" s="257"/>
      <c r="BS20" s="16" t="s">
        <v>34</v>
      </c>
    </row>
    <row r="21" spans="1:71" s="1" customFormat="1" ht="6.95" customHeight="1">
      <c r="B21" s="20"/>
      <c r="C21" s="21"/>
      <c r="D21" s="21"/>
      <c r="E21" s="21"/>
      <c r="F21" s="21"/>
      <c r="G21" s="21"/>
      <c r="H21" s="21"/>
      <c r="I21" s="21"/>
      <c r="J21" s="21"/>
      <c r="K21" s="21"/>
      <c r="L21" s="21"/>
      <c r="M21" s="21"/>
      <c r="N21" s="21"/>
      <c r="O21" s="21"/>
      <c r="P21" s="21"/>
      <c r="Q21" s="21"/>
      <c r="R21" s="21"/>
      <c r="S21" s="21"/>
      <c r="T21" s="21"/>
      <c r="U21" s="21"/>
      <c r="V21" s="21"/>
      <c r="W21" s="21"/>
      <c r="X21" s="21"/>
      <c r="Y21" s="21"/>
      <c r="Z21" s="21"/>
      <c r="AA21" s="21"/>
      <c r="AB21" s="21"/>
      <c r="AC21" s="21"/>
      <c r="AD21" s="21"/>
      <c r="AE21" s="21"/>
      <c r="AF21" s="21"/>
      <c r="AG21" s="21"/>
      <c r="AH21" s="21"/>
      <c r="AI21" s="21"/>
      <c r="AJ21" s="21"/>
      <c r="AK21" s="21"/>
      <c r="AL21" s="21"/>
      <c r="AM21" s="21"/>
      <c r="AN21" s="21"/>
      <c r="AO21" s="21"/>
      <c r="AP21" s="21"/>
      <c r="AQ21" s="21"/>
      <c r="AR21" s="19"/>
      <c r="BE21" s="257"/>
    </row>
    <row r="22" spans="1:71" s="1" customFormat="1" ht="12" customHeight="1">
      <c r="B22" s="20"/>
      <c r="C22" s="21"/>
      <c r="D22" s="28" t="s">
        <v>36</v>
      </c>
      <c r="E22" s="21"/>
      <c r="F22" s="21"/>
      <c r="G22" s="21"/>
      <c r="H22" s="21"/>
      <c r="I22" s="21"/>
      <c r="J22" s="21"/>
      <c r="K22" s="21"/>
      <c r="L22" s="21"/>
      <c r="M22" s="21"/>
      <c r="N22" s="21"/>
      <c r="O22" s="21"/>
      <c r="P22" s="21"/>
      <c r="Q22" s="21"/>
      <c r="R22" s="21"/>
      <c r="S22" s="21"/>
      <c r="T22" s="21"/>
      <c r="U22" s="21"/>
      <c r="V22" s="21"/>
      <c r="W22" s="21"/>
      <c r="X22" s="21"/>
      <c r="Y22" s="21"/>
      <c r="Z22" s="21"/>
      <c r="AA22" s="21"/>
      <c r="AB22" s="21"/>
      <c r="AC22" s="21"/>
      <c r="AD22" s="21"/>
      <c r="AE22" s="21"/>
      <c r="AF22" s="21"/>
      <c r="AG22" s="21"/>
      <c r="AH22" s="21"/>
      <c r="AI22" s="21"/>
      <c r="AJ22" s="21"/>
      <c r="AK22" s="21"/>
      <c r="AL22" s="21"/>
      <c r="AM22" s="21"/>
      <c r="AN22" s="21"/>
      <c r="AO22" s="21"/>
      <c r="AP22" s="21"/>
      <c r="AQ22" s="21"/>
      <c r="AR22" s="19"/>
      <c r="BE22" s="257"/>
    </row>
    <row r="23" spans="1:71" s="1" customFormat="1" ht="16.5" customHeight="1">
      <c r="B23" s="20"/>
      <c r="C23" s="21"/>
      <c r="D23" s="21"/>
      <c r="E23" s="264" t="s">
        <v>1</v>
      </c>
      <c r="F23" s="264"/>
      <c r="G23" s="264"/>
      <c r="H23" s="264"/>
      <c r="I23" s="264"/>
      <c r="J23" s="264"/>
      <c r="K23" s="264"/>
      <c r="L23" s="264"/>
      <c r="M23" s="264"/>
      <c r="N23" s="264"/>
      <c r="O23" s="264"/>
      <c r="P23" s="264"/>
      <c r="Q23" s="264"/>
      <c r="R23" s="264"/>
      <c r="S23" s="264"/>
      <c r="T23" s="264"/>
      <c r="U23" s="264"/>
      <c r="V23" s="264"/>
      <c r="W23" s="264"/>
      <c r="X23" s="264"/>
      <c r="Y23" s="264"/>
      <c r="Z23" s="264"/>
      <c r="AA23" s="264"/>
      <c r="AB23" s="264"/>
      <c r="AC23" s="264"/>
      <c r="AD23" s="264"/>
      <c r="AE23" s="264"/>
      <c r="AF23" s="264"/>
      <c r="AG23" s="264"/>
      <c r="AH23" s="264"/>
      <c r="AI23" s="264"/>
      <c r="AJ23" s="264"/>
      <c r="AK23" s="264"/>
      <c r="AL23" s="264"/>
      <c r="AM23" s="264"/>
      <c r="AN23" s="264"/>
      <c r="AO23" s="21"/>
      <c r="AP23" s="21"/>
      <c r="AQ23" s="21"/>
      <c r="AR23" s="19"/>
      <c r="BE23" s="257"/>
    </row>
    <row r="24" spans="1:71" s="1" customFormat="1" ht="6.95" customHeight="1">
      <c r="B24" s="20"/>
      <c r="C24" s="21"/>
      <c r="D24" s="21"/>
      <c r="E24" s="21"/>
      <c r="F24" s="21"/>
      <c r="G24" s="21"/>
      <c r="H24" s="21"/>
      <c r="I24" s="21"/>
      <c r="J24" s="21"/>
      <c r="K24" s="21"/>
      <c r="L24" s="21"/>
      <c r="M24" s="21"/>
      <c r="N24" s="21"/>
      <c r="O24" s="21"/>
      <c r="P24" s="21"/>
      <c r="Q24" s="21"/>
      <c r="R24" s="21"/>
      <c r="S24" s="21"/>
      <c r="T24" s="21"/>
      <c r="U24" s="21"/>
      <c r="V24" s="21"/>
      <c r="W24" s="21"/>
      <c r="X24" s="21"/>
      <c r="Y24" s="21"/>
      <c r="Z24" s="21"/>
      <c r="AA24" s="21"/>
      <c r="AB24" s="21"/>
      <c r="AC24" s="21"/>
      <c r="AD24" s="21"/>
      <c r="AE24" s="21"/>
      <c r="AF24" s="21"/>
      <c r="AG24" s="21"/>
      <c r="AH24" s="21"/>
      <c r="AI24" s="21"/>
      <c r="AJ24" s="21"/>
      <c r="AK24" s="21"/>
      <c r="AL24" s="21"/>
      <c r="AM24" s="21"/>
      <c r="AN24" s="21"/>
      <c r="AO24" s="21"/>
      <c r="AP24" s="21"/>
      <c r="AQ24" s="21"/>
      <c r="AR24" s="19"/>
      <c r="BE24" s="257"/>
    </row>
    <row r="25" spans="1:71" s="1" customFormat="1" ht="6.95" customHeight="1">
      <c r="B25" s="20"/>
      <c r="C25" s="21"/>
      <c r="D25" s="32"/>
      <c r="E25" s="32"/>
      <c r="F25" s="32"/>
      <c r="G25" s="32"/>
      <c r="H25" s="32"/>
      <c r="I25" s="32"/>
      <c r="J25" s="32"/>
      <c r="K25" s="32"/>
      <c r="L25" s="32"/>
      <c r="M25" s="32"/>
      <c r="N25" s="32"/>
      <c r="O25" s="32"/>
      <c r="P25" s="32"/>
      <c r="Q25" s="32"/>
      <c r="R25" s="32"/>
      <c r="S25" s="32"/>
      <c r="T25" s="32"/>
      <c r="U25" s="32"/>
      <c r="V25" s="32"/>
      <c r="W25" s="32"/>
      <c r="X25" s="32"/>
      <c r="Y25" s="32"/>
      <c r="Z25" s="32"/>
      <c r="AA25" s="32"/>
      <c r="AB25" s="32"/>
      <c r="AC25" s="32"/>
      <c r="AD25" s="32"/>
      <c r="AE25" s="32"/>
      <c r="AF25" s="32"/>
      <c r="AG25" s="32"/>
      <c r="AH25" s="32"/>
      <c r="AI25" s="32"/>
      <c r="AJ25" s="32"/>
      <c r="AK25" s="32"/>
      <c r="AL25" s="32"/>
      <c r="AM25" s="32"/>
      <c r="AN25" s="32"/>
      <c r="AO25" s="32"/>
      <c r="AP25" s="21"/>
      <c r="AQ25" s="21"/>
      <c r="AR25" s="19"/>
      <c r="BE25" s="257"/>
    </row>
    <row r="26" spans="1:71" s="2" customFormat="1" ht="25.9" customHeight="1">
      <c r="A26" s="33"/>
      <c r="B26" s="34"/>
      <c r="C26" s="35"/>
      <c r="D26" s="36" t="s">
        <v>37</v>
      </c>
      <c r="E26" s="37"/>
      <c r="F26" s="37"/>
      <c r="G26" s="37"/>
      <c r="H26" s="37"/>
      <c r="I26" s="37"/>
      <c r="J26" s="37"/>
      <c r="K26" s="37"/>
      <c r="L26" s="37"/>
      <c r="M26" s="37"/>
      <c r="N26" s="37"/>
      <c r="O26" s="37"/>
      <c r="P26" s="37"/>
      <c r="Q26" s="37"/>
      <c r="R26" s="37"/>
      <c r="S26" s="37"/>
      <c r="T26" s="37"/>
      <c r="U26" s="37"/>
      <c r="V26" s="37"/>
      <c r="W26" s="37"/>
      <c r="X26" s="37"/>
      <c r="Y26" s="37"/>
      <c r="Z26" s="37"/>
      <c r="AA26" s="37"/>
      <c r="AB26" s="37"/>
      <c r="AC26" s="37"/>
      <c r="AD26" s="37"/>
      <c r="AE26" s="37"/>
      <c r="AF26" s="37"/>
      <c r="AG26" s="37"/>
      <c r="AH26" s="37"/>
      <c r="AI26" s="37"/>
      <c r="AJ26" s="37"/>
      <c r="AK26" s="265">
        <f>ROUND(AG94,2)</f>
        <v>0</v>
      </c>
      <c r="AL26" s="266"/>
      <c r="AM26" s="266"/>
      <c r="AN26" s="266"/>
      <c r="AO26" s="266"/>
      <c r="AP26" s="35"/>
      <c r="AQ26" s="35"/>
      <c r="AR26" s="38"/>
      <c r="BE26" s="257"/>
    </row>
    <row r="27" spans="1:71" s="2" customFormat="1" ht="6.95" customHeight="1">
      <c r="A27" s="33"/>
      <c r="B27" s="34"/>
      <c r="C27" s="35"/>
      <c r="D27" s="35"/>
      <c r="E27" s="35"/>
      <c r="F27" s="35"/>
      <c r="G27" s="35"/>
      <c r="H27" s="35"/>
      <c r="I27" s="35"/>
      <c r="J27" s="35"/>
      <c r="K27" s="35"/>
      <c r="L27" s="35"/>
      <c r="M27" s="35"/>
      <c r="N27" s="35"/>
      <c r="O27" s="35"/>
      <c r="P27" s="35"/>
      <c r="Q27" s="35"/>
      <c r="R27" s="35"/>
      <c r="S27" s="35"/>
      <c r="T27" s="35"/>
      <c r="U27" s="35"/>
      <c r="V27" s="35"/>
      <c r="W27" s="35"/>
      <c r="X27" s="35"/>
      <c r="Y27" s="35"/>
      <c r="Z27" s="35"/>
      <c r="AA27" s="35"/>
      <c r="AB27" s="35"/>
      <c r="AC27" s="35"/>
      <c r="AD27" s="35"/>
      <c r="AE27" s="35"/>
      <c r="AF27" s="35"/>
      <c r="AG27" s="35"/>
      <c r="AH27" s="35"/>
      <c r="AI27" s="35"/>
      <c r="AJ27" s="35"/>
      <c r="AK27" s="35"/>
      <c r="AL27" s="35"/>
      <c r="AM27" s="35"/>
      <c r="AN27" s="35"/>
      <c r="AO27" s="35"/>
      <c r="AP27" s="35"/>
      <c r="AQ27" s="35"/>
      <c r="AR27" s="38"/>
      <c r="BE27" s="257"/>
    </row>
    <row r="28" spans="1:71" s="2" customFormat="1" ht="12.75">
      <c r="A28" s="33"/>
      <c r="B28" s="34"/>
      <c r="C28" s="35"/>
      <c r="D28" s="35"/>
      <c r="E28" s="35"/>
      <c r="F28" s="35"/>
      <c r="G28" s="35"/>
      <c r="H28" s="35"/>
      <c r="I28" s="35"/>
      <c r="J28" s="35"/>
      <c r="K28" s="35"/>
      <c r="L28" s="267" t="s">
        <v>38</v>
      </c>
      <c r="M28" s="267"/>
      <c r="N28" s="267"/>
      <c r="O28" s="267"/>
      <c r="P28" s="267"/>
      <c r="Q28" s="35"/>
      <c r="R28" s="35"/>
      <c r="S28" s="35"/>
      <c r="T28" s="35"/>
      <c r="U28" s="35"/>
      <c r="V28" s="35"/>
      <c r="W28" s="267" t="s">
        <v>39</v>
      </c>
      <c r="X28" s="267"/>
      <c r="Y28" s="267"/>
      <c r="Z28" s="267"/>
      <c r="AA28" s="267"/>
      <c r="AB28" s="267"/>
      <c r="AC28" s="267"/>
      <c r="AD28" s="267"/>
      <c r="AE28" s="267"/>
      <c r="AF28" s="35"/>
      <c r="AG28" s="35"/>
      <c r="AH28" s="35"/>
      <c r="AI28" s="35"/>
      <c r="AJ28" s="35"/>
      <c r="AK28" s="267" t="s">
        <v>40</v>
      </c>
      <c r="AL28" s="267"/>
      <c r="AM28" s="267"/>
      <c r="AN28" s="267"/>
      <c r="AO28" s="267"/>
      <c r="AP28" s="35"/>
      <c r="AQ28" s="35"/>
      <c r="AR28" s="38"/>
      <c r="BE28" s="257"/>
    </row>
    <row r="29" spans="1:71" s="3" customFormat="1" ht="14.45" customHeight="1">
      <c r="B29" s="39"/>
      <c r="C29" s="40"/>
      <c r="D29" s="28" t="s">
        <v>41</v>
      </c>
      <c r="E29" s="40"/>
      <c r="F29" s="28" t="s">
        <v>42</v>
      </c>
      <c r="G29" s="40"/>
      <c r="H29" s="40"/>
      <c r="I29" s="40"/>
      <c r="J29" s="40"/>
      <c r="K29" s="40"/>
      <c r="L29" s="270">
        <v>0.21</v>
      </c>
      <c r="M29" s="269"/>
      <c r="N29" s="269"/>
      <c r="O29" s="269"/>
      <c r="P29" s="269"/>
      <c r="Q29" s="40"/>
      <c r="R29" s="40"/>
      <c r="S29" s="40"/>
      <c r="T29" s="40"/>
      <c r="U29" s="40"/>
      <c r="V29" s="40"/>
      <c r="W29" s="268">
        <f>ROUND(AZ94, 2)</f>
        <v>0</v>
      </c>
      <c r="X29" s="269"/>
      <c r="Y29" s="269"/>
      <c r="Z29" s="269"/>
      <c r="AA29" s="269"/>
      <c r="AB29" s="269"/>
      <c r="AC29" s="269"/>
      <c r="AD29" s="269"/>
      <c r="AE29" s="269"/>
      <c r="AF29" s="40"/>
      <c r="AG29" s="40"/>
      <c r="AH29" s="40"/>
      <c r="AI29" s="40"/>
      <c r="AJ29" s="40"/>
      <c r="AK29" s="268">
        <f>ROUND(AV94, 2)</f>
        <v>0</v>
      </c>
      <c r="AL29" s="269"/>
      <c r="AM29" s="269"/>
      <c r="AN29" s="269"/>
      <c r="AO29" s="269"/>
      <c r="AP29" s="40"/>
      <c r="AQ29" s="40"/>
      <c r="AR29" s="41"/>
      <c r="BE29" s="258"/>
    </row>
    <row r="30" spans="1:71" s="3" customFormat="1" ht="14.45" customHeight="1">
      <c r="B30" s="39"/>
      <c r="C30" s="40"/>
      <c r="D30" s="40"/>
      <c r="E30" s="40"/>
      <c r="F30" s="28" t="s">
        <v>43</v>
      </c>
      <c r="G30" s="40"/>
      <c r="H30" s="40"/>
      <c r="I30" s="40"/>
      <c r="J30" s="40"/>
      <c r="K30" s="40"/>
      <c r="L30" s="270">
        <v>0.15</v>
      </c>
      <c r="M30" s="269"/>
      <c r="N30" s="269"/>
      <c r="O30" s="269"/>
      <c r="P30" s="269"/>
      <c r="Q30" s="40"/>
      <c r="R30" s="40"/>
      <c r="S30" s="40"/>
      <c r="T30" s="40"/>
      <c r="U30" s="40"/>
      <c r="V30" s="40"/>
      <c r="W30" s="268">
        <f>ROUND(BA94, 2)</f>
        <v>0</v>
      </c>
      <c r="X30" s="269"/>
      <c r="Y30" s="269"/>
      <c r="Z30" s="269"/>
      <c r="AA30" s="269"/>
      <c r="AB30" s="269"/>
      <c r="AC30" s="269"/>
      <c r="AD30" s="269"/>
      <c r="AE30" s="269"/>
      <c r="AF30" s="40"/>
      <c r="AG30" s="40"/>
      <c r="AH30" s="40"/>
      <c r="AI30" s="40"/>
      <c r="AJ30" s="40"/>
      <c r="AK30" s="268">
        <f>ROUND(AW94, 2)</f>
        <v>0</v>
      </c>
      <c r="AL30" s="269"/>
      <c r="AM30" s="269"/>
      <c r="AN30" s="269"/>
      <c r="AO30" s="269"/>
      <c r="AP30" s="40"/>
      <c r="AQ30" s="40"/>
      <c r="AR30" s="41"/>
      <c r="BE30" s="258"/>
    </row>
    <row r="31" spans="1:71" s="3" customFormat="1" ht="14.45" hidden="1" customHeight="1">
      <c r="B31" s="39"/>
      <c r="C31" s="40"/>
      <c r="D31" s="40"/>
      <c r="E31" s="40"/>
      <c r="F31" s="28" t="s">
        <v>44</v>
      </c>
      <c r="G31" s="40"/>
      <c r="H31" s="40"/>
      <c r="I31" s="40"/>
      <c r="J31" s="40"/>
      <c r="K31" s="40"/>
      <c r="L31" s="270">
        <v>0.21</v>
      </c>
      <c r="M31" s="269"/>
      <c r="N31" s="269"/>
      <c r="O31" s="269"/>
      <c r="P31" s="269"/>
      <c r="Q31" s="40"/>
      <c r="R31" s="40"/>
      <c r="S31" s="40"/>
      <c r="T31" s="40"/>
      <c r="U31" s="40"/>
      <c r="V31" s="40"/>
      <c r="W31" s="268">
        <f>ROUND(BB94, 2)</f>
        <v>0</v>
      </c>
      <c r="X31" s="269"/>
      <c r="Y31" s="269"/>
      <c r="Z31" s="269"/>
      <c r="AA31" s="269"/>
      <c r="AB31" s="269"/>
      <c r="AC31" s="269"/>
      <c r="AD31" s="269"/>
      <c r="AE31" s="269"/>
      <c r="AF31" s="40"/>
      <c r="AG31" s="40"/>
      <c r="AH31" s="40"/>
      <c r="AI31" s="40"/>
      <c r="AJ31" s="40"/>
      <c r="AK31" s="268">
        <v>0</v>
      </c>
      <c r="AL31" s="269"/>
      <c r="AM31" s="269"/>
      <c r="AN31" s="269"/>
      <c r="AO31" s="269"/>
      <c r="AP31" s="40"/>
      <c r="AQ31" s="40"/>
      <c r="AR31" s="41"/>
      <c r="BE31" s="258"/>
    </row>
    <row r="32" spans="1:71" s="3" customFormat="1" ht="14.45" hidden="1" customHeight="1">
      <c r="B32" s="39"/>
      <c r="C32" s="40"/>
      <c r="D32" s="40"/>
      <c r="E32" s="40"/>
      <c r="F32" s="28" t="s">
        <v>45</v>
      </c>
      <c r="G32" s="40"/>
      <c r="H32" s="40"/>
      <c r="I32" s="40"/>
      <c r="J32" s="40"/>
      <c r="K32" s="40"/>
      <c r="L32" s="270">
        <v>0.15</v>
      </c>
      <c r="M32" s="269"/>
      <c r="N32" s="269"/>
      <c r="O32" s="269"/>
      <c r="P32" s="269"/>
      <c r="Q32" s="40"/>
      <c r="R32" s="40"/>
      <c r="S32" s="40"/>
      <c r="T32" s="40"/>
      <c r="U32" s="40"/>
      <c r="V32" s="40"/>
      <c r="W32" s="268">
        <f>ROUND(BC94, 2)</f>
        <v>0</v>
      </c>
      <c r="X32" s="269"/>
      <c r="Y32" s="269"/>
      <c r="Z32" s="269"/>
      <c r="AA32" s="269"/>
      <c r="AB32" s="269"/>
      <c r="AC32" s="269"/>
      <c r="AD32" s="269"/>
      <c r="AE32" s="269"/>
      <c r="AF32" s="40"/>
      <c r="AG32" s="40"/>
      <c r="AH32" s="40"/>
      <c r="AI32" s="40"/>
      <c r="AJ32" s="40"/>
      <c r="AK32" s="268">
        <v>0</v>
      </c>
      <c r="AL32" s="269"/>
      <c r="AM32" s="269"/>
      <c r="AN32" s="269"/>
      <c r="AO32" s="269"/>
      <c r="AP32" s="40"/>
      <c r="AQ32" s="40"/>
      <c r="AR32" s="41"/>
      <c r="BE32" s="258"/>
    </row>
    <row r="33" spans="1:57" s="3" customFormat="1" ht="14.45" hidden="1" customHeight="1">
      <c r="B33" s="39"/>
      <c r="C33" s="40"/>
      <c r="D33" s="40"/>
      <c r="E33" s="40"/>
      <c r="F33" s="28" t="s">
        <v>46</v>
      </c>
      <c r="G33" s="40"/>
      <c r="H33" s="40"/>
      <c r="I33" s="40"/>
      <c r="J33" s="40"/>
      <c r="K33" s="40"/>
      <c r="L33" s="270">
        <v>0</v>
      </c>
      <c r="M33" s="269"/>
      <c r="N33" s="269"/>
      <c r="O33" s="269"/>
      <c r="P33" s="269"/>
      <c r="Q33" s="40"/>
      <c r="R33" s="40"/>
      <c r="S33" s="40"/>
      <c r="T33" s="40"/>
      <c r="U33" s="40"/>
      <c r="V33" s="40"/>
      <c r="W33" s="268">
        <f>ROUND(BD94, 2)</f>
        <v>0</v>
      </c>
      <c r="X33" s="269"/>
      <c r="Y33" s="269"/>
      <c r="Z33" s="269"/>
      <c r="AA33" s="269"/>
      <c r="AB33" s="269"/>
      <c r="AC33" s="269"/>
      <c r="AD33" s="269"/>
      <c r="AE33" s="269"/>
      <c r="AF33" s="40"/>
      <c r="AG33" s="40"/>
      <c r="AH33" s="40"/>
      <c r="AI33" s="40"/>
      <c r="AJ33" s="40"/>
      <c r="AK33" s="268">
        <v>0</v>
      </c>
      <c r="AL33" s="269"/>
      <c r="AM33" s="269"/>
      <c r="AN33" s="269"/>
      <c r="AO33" s="269"/>
      <c r="AP33" s="40"/>
      <c r="AQ33" s="40"/>
      <c r="AR33" s="41"/>
      <c r="BE33" s="258"/>
    </row>
    <row r="34" spans="1:57" s="2" customFormat="1" ht="6.95" customHeight="1">
      <c r="A34" s="33"/>
      <c r="B34" s="34"/>
      <c r="C34" s="35"/>
      <c r="D34" s="35"/>
      <c r="E34" s="35"/>
      <c r="F34" s="35"/>
      <c r="G34" s="35"/>
      <c r="H34" s="35"/>
      <c r="I34" s="35"/>
      <c r="J34" s="35"/>
      <c r="K34" s="35"/>
      <c r="L34" s="35"/>
      <c r="M34" s="35"/>
      <c r="N34" s="35"/>
      <c r="O34" s="35"/>
      <c r="P34" s="35"/>
      <c r="Q34" s="35"/>
      <c r="R34" s="35"/>
      <c r="S34" s="35"/>
      <c r="T34" s="35"/>
      <c r="U34" s="35"/>
      <c r="V34" s="35"/>
      <c r="W34" s="35"/>
      <c r="X34" s="35"/>
      <c r="Y34" s="35"/>
      <c r="Z34" s="35"/>
      <c r="AA34" s="35"/>
      <c r="AB34" s="35"/>
      <c r="AC34" s="35"/>
      <c r="AD34" s="35"/>
      <c r="AE34" s="35"/>
      <c r="AF34" s="35"/>
      <c r="AG34" s="35"/>
      <c r="AH34" s="35"/>
      <c r="AI34" s="35"/>
      <c r="AJ34" s="35"/>
      <c r="AK34" s="35"/>
      <c r="AL34" s="35"/>
      <c r="AM34" s="35"/>
      <c r="AN34" s="35"/>
      <c r="AO34" s="35"/>
      <c r="AP34" s="35"/>
      <c r="AQ34" s="35"/>
      <c r="AR34" s="38"/>
      <c r="BE34" s="257"/>
    </row>
    <row r="35" spans="1:57" s="2" customFormat="1" ht="25.9" customHeight="1">
      <c r="A35" s="33"/>
      <c r="B35" s="34"/>
      <c r="C35" s="42"/>
      <c r="D35" s="43" t="s">
        <v>47</v>
      </c>
      <c r="E35" s="44"/>
      <c r="F35" s="44"/>
      <c r="G35" s="44"/>
      <c r="H35" s="44"/>
      <c r="I35" s="44"/>
      <c r="J35" s="44"/>
      <c r="K35" s="44"/>
      <c r="L35" s="44"/>
      <c r="M35" s="44"/>
      <c r="N35" s="44"/>
      <c r="O35" s="44"/>
      <c r="P35" s="44"/>
      <c r="Q35" s="44"/>
      <c r="R35" s="44"/>
      <c r="S35" s="44"/>
      <c r="T35" s="45" t="s">
        <v>48</v>
      </c>
      <c r="U35" s="44"/>
      <c r="V35" s="44"/>
      <c r="W35" s="44"/>
      <c r="X35" s="271" t="s">
        <v>49</v>
      </c>
      <c r="Y35" s="272"/>
      <c r="Z35" s="272"/>
      <c r="AA35" s="272"/>
      <c r="AB35" s="272"/>
      <c r="AC35" s="44"/>
      <c r="AD35" s="44"/>
      <c r="AE35" s="44"/>
      <c r="AF35" s="44"/>
      <c r="AG35" s="44"/>
      <c r="AH35" s="44"/>
      <c r="AI35" s="44"/>
      <c r="AJ35" s="44"/>
      <c r="AK35" s="273">
        <f>SUM(AK26:AK33)</f>
        <v>0</v>
      </c>
      <c r="AL35" s="272"/>
      <c r="AM35" s="272"/>
      <c r="AN35" s="272"/>
      <c r="AO35" s="274"/>
      <c r="AP35" s="42"/>
      <c r="AQ35" s="42"/>
      <c r="AR35" s="38"/>
      <c r="BE35" s="33"/>
    </row>
    <row r="36" spans="1:57" s="2" customFormat="1" ht="6.95" customHeight="1">
      <c r="A36" s="33"/>
      <c r="B36" s="34"/>
      <c r="C36" s="35"/>
      <c r="D36" s="35"/>
      <c r="E36" s="35"/>
      <c r="F36" s="35"/>
      <c r="G36" s="35"/>
      <c r="H36" s="35"/>
      <c r="I36" s="35"/>
      <c r="J36" s="35"/>
      <c r="K36" s="35"/>
      <c r="L36" s="35"/>
      <c r="M36" s="35"/>
      <c r="N36" s="35"/>
      <c r="O36" s="35"/>
      <c r="P36" s="35"/>
      <c r="Q36" s="35"/>
      <c r="R36" s="35"/>
      <c r="S36" s="35"/>
      <c r="T36" s="35"/>
      <c r="U36" s="35"/>
      <c r="V36" s="35"/>
      <c r="W36" s="35"/>
      <c r="X36" s="35"/>
      <c r="Y36" s="35"/>
      <c r="Z36" s="35"/>
      <c r="AA36" s="35"/>
      <c r="AB36" s="35"/>
      <c r="AC36" s="35"/>
      <c r="AD36" s="35"/>
      <c r="AE36" s="35"/>
      <c r="AF36" s="35"/>
      <c r="AG36" s="35"/>
      <c r="AH36" s="35"/>
      <c r="AI36" s="35"/>
      <c r="AJ36" s="35"/>
      <c r="AK36" s="35"/>
      <c r="AL36" s="35"/>
      <c r="AM36" s="35"/>
      <c r="AN36" s="35"/>
      <c r="AO36" s="35"/>
      <c r="AP36" s="35"/>
      <c r="AQ36" s="35"/>
      <c r="AR36" s="38"/>
      <c r="BE36" s="33"/>
    </row>
    <row r="37" spans="1:57" s="2" customFormat="1" ht="14.45" customHeight="1">
      <c r="A37" s="33"/>
      <c r="B37" s="34"/>
      <c r="C37" s="35"/>
      <c r="D37" s="35"/>
      <c r="E37" s="35"/>
      <c r="F37" s="35"/>
      <c r="G37" s="35"/>
      <c r="H37" s="35"/>
      <c r="I37" s="35"/>
      <c r="J37" s="35"/>
      <c r="K37" s="35"/>
      <c r="L37" s="35"/>
      <c r="M37" s="35"/>
      <c r="N37" s="35"/>
      <c r="O37" s="35"/>
      <c r="P37" s="35"/>
      <c r="Q37" s="35"/>
      <c r="R37" s="35"/>
      <c r="S37" s="35"/>
      <c r="T37" s="35"/>
      <c r="U37" s="35"/>
      <c r="V37" s="35"/>
      <c r="W37" s="35"/>
      <c r="X37" s="35"/>
      <c r="Y37" s="35"/>
      <c r="Z37" s="35"/>
      <c r="AA37" s="35"/>
      <c r="AB37" s="35"/>
      <c r="AC37" s="35"/>
      <c r="AD37" s="35"/>
      <c r="AE37" s="35"/>
      <c r="AF37" s="35"/>
      <c r="AG37" s="35"/>
      <c r="AH37" s="35"/>
      <c r="AI37" s="35"/>
      <c r="AJ37" s="35"/>
      <c r="AK37" s="35"/>
      <c r="AL37" s="35"/>
      <c r="AM37" s="35"/>
      <c r="AN37" s="35"/>
      <c r="AO37" s="35"/>
      <c r="AP37" s="35"/>
      <c r="AQ37" s="35"/>
      <c r="AR37" s="38"/>
      <c r="BE37" s="33"/>
    </row>
    <row r="38" spans="1:57" s="1" customFormat="1" ht="14.45" customHeight="1">
      <c r="B38" s="20"/>
      <c r="C38" s="21"/>
      <c r="D38" s="21"/>
      <c r="E38" s="21"/>
      <c r="F38" s="21"/>
      <c r="G38" s="21"/>
      <c r="H38" s="21"/>
      <c r="I38" s="21"/>
      <c r="J38" s="21"/>
      <c r="K38" s="21"/>
      <c r="L38" s="21"/>
      <c r="M38" s="21"/>
      <c r="N38" s="21"/>
      <c r="O38" s="21"/>
      <c r="P38" s="21"/>
      <c r="Q38" s="21"/>
      <c r="R38" s="21"/>
      <c r="S38" s="21"/>
      <c r="T38" s="21"/>
      <c r="U38" s="21"/>
      <c r="V38" s="21"/>
      <c r="W38" s="21"/>
      <c r="X38" s="21"/>
      <c r="Y38" s="21"/>
      <c r="Z38" s="21"/>
      <c r="AA38" s="21"/>
      <c r="AB38" s="21"/>
      <c r="AC38" s="21"/>
      <c r="AD38" s="21"/>
      <c r="AE38" s="21"/>
      <c r="AF38" s="21"/>
      <c r="AG38" s="21"/>
      <c r="AH38" s="21"/>
      <c r="AI38" s="21"/>
      <c r="AJ38" s="21"/>
      <c r="AK38" s="21"/>
      <c r="AL38" s="21"/>
      <c r="AM38" s="21"/>
      <c r="AN38" s="21"/>
      <c r="AO38" s="21"/>
      <c r="AP38" s="21"/>
      <c r="AQ38" s="21"/>
      <c r="AR38" s="19"/>
    </row>
    <row r="39" spans="1:57" s="1" customFormat="1" ht="14.45" customHeight="1">
      <c r="B39" s="20"/>
      <c r="C39" s="21"/>
      <c r="D39" s="21"/>
      <c r="E39" s="21"/>
      <c r="F39" s="21"/>
      <c r="G39" s="21"/>
      <c r="H39" s="21"/>
      <c r="I39" s="21"/>
      <c r="J39" s="21"/>
      <c r="K39" s="21"/>
      <c r="L39" s="21"/>
      <c r="M39" s="21"/>
      <c r="N39" s="21"/>
      <c r="O39" s="21"/>
      <c r="P39" s="21"/>
      <c r="Q39" s="21"/>
      <c r="R39" s="21"/>
      <c r="S39" s="21"/>
      <c r="T39" s="21"/>
      <c r="U39" s="21"/>
      <c r="V39" s="21"/>
      <c r="W39" s="21"/>
      <c r="X39" s="21"/>
      <c r="Y39" s="21"/>
      <c r="Z39" s="21"/>
      <c r="AA39" s="21"/>
      <c r="AB39" s="21"/>
      <c r="AC39" s="21"/>
      <c r="AD39" s="21"/>
      <c r="AE39" s="21"/>
      <c r="AF39" s="21"/>
      <c r="AG39" s="21"/>
      <c r="AH39" s="21"/>
      <c r="AI39" s="21"/>
      <c r="AJ39" s="21"/>
      <c r="AK39" s="21"/>
      <c r="AL39" s="21"/>
      <c r="AM39" s="21"/>
      <c r="AN39" s="21"/>
      <c r="AO39" s="21"/>
      <c r="AP39" s="21"/>
      <c r="AQ39" s="21"/>
      <c r="AR39" s="19"/>
    </row>
    <row r="40" spans="1:57" s="1" customFormat="1" ht="14.45" customHeight="1">
      <c r="B40" s="20"/>
      <c r="C40" s="21"/>
      <c r="D40" s="21"/>
      <c r="E40" s="21"/>
      <c r="F40" s="21"/>
      <c r="G40" s="21"/>
      <c r="H40" s="21"/>
      <c r="I40" s="21"/>
      <c r="J40" s="21"/>
      <c r="K40" s="21"/>
      <c r="L40" s="21"/>
      <c r="M40" s="21"/>
      <c r="N40" s="21"/>
      <c r="O40" s="21"/>
      <c r="P40" s="21"/>
      <c r="Q40" s="21"/>
      <c r="R40" s="21"/>
      <c r="S40" s="21"/>
      <c r="T40" s="21"/>
      <c r="U40" s="21"/>
      <c r="V40" s="21"/>
      <c r="W40" s="21"/>
      <c r="X40" s="21"/>
      <c r="Y40" s="21"/>
      <c r="Z40" s="21"/>
      <c r="AA40" s="21"/>
      <c r="AB40" s="21"/>
      <c r="AC40" s="21"/>
      <c r="AD40" s="21"/>
      <c r="AE40" s="21"/>
      <c r="AF40" s="21"/>
      <c r="AG40" s="21"/>
      <c r="AH40" s="21"/>
      <c r="AI40" s="21"/>
      <c r="AJ40" s="21"/>
      <c r="AK40" s="21"/>
      <c r="AL40" s="21"/>
      <c r="AM40" s="21"/>
      <c r="AN40" s="21"/>
      <c r="AO40" s="21"/>
      <c r="AP40" s="21"/>
      <c r="AQ40" s="21"/>
      <c r="AR40" s="19"/>
    </row>
    <row r="41" spans="1:57" s="1" customFormat="1" ht="14.45" customHeight="1">
      <c r="B41" s="20"/>
      <c r="C41" s="21"/>
      <c r="D41" s="21"/>
      <c r="E41" s="21"/>
      <c r="F41" s="21"/>
      <c r="G41" s="21"/>
      <c r="H41" s="21"/>
      <c r="I41" s="21"/>
      <c r="J41" s="21"/>
      <c r="K41" s="21"/>
      <c r="L41" s="21"/>
      <c r="M41" s="21"/>
      <c r="N41" s="21"/>
      <c r="O41" s="21"/>
      <c r="P41" s="21"/>
      <c r="Q41" s="21"/>
      <c r="R41" s="21"/>
      <c r="S41" s="21"/>
      <c r="T41" s="21"/>
      <c r="U41" s="21"/>
      <c r="V41" s="21"/>
      <c r="W41" s="21"/>
      <c r="X41" s="21"/>
      <c r="Y41" s="21"/>
      <c r="Z41" s="21"/>
      <c r="AA41" s="21"/>
      <c r="AB41" s="21"/>
      <c r="AC41" s="21"/>
      <c r="AD41" s="21"/>
      <c r="AE41" s="21"/>
      <c r="AF41" s="21"/>
      <c r="AG41" s="21"/>
      <c r="AH41" s="21"/>
      <c r="AI41" s="21"/>
      <c r="AJ41" s="21"/>
      <c r="AK41" s="21"/>
      <c r="AL41" s="21"/>
      <c r="AM41" s="21"/>
      <c r="AN41" s="21"/>
      <c r="AO41" s="21"/>
      <c r="AP41" s="21"/>
      <c r="AQ41" s="21"/>
      <c r="AR41" s="19"/>
    </row>
    <row r="42" spans="1:57" s="1" customFormat="1" ht="14.45" customHeight="1">
      <c r="B42" s="20"/>
      <c r="C42" s="21"/>
      <c r="D42" s="21"/>
      <c r="E42" s="21"/>
      <c r="F42" s="21"/>
      <c r="G42" s="21"/>
      <c r="H42" s="21"/>
      <c r="I42" s="21"/>
      <c r="J42" s="21"/>
      <c r="K42" s="21"/>
      <c r="L42" s="21"/>
      <c r="M42" s="21"/>
      <c r="N42" s="21"/>
      <c r="O42" s="21"/>
      <c r="P42" s="21"/>
      <c r="Q42" s="21"/>
      <c r="R42" s="21"/>
      <c r="S42" s="21"/>
      <c r="T42" s="21"/>
      <c r="U42" s="21"/>
      <c r="V42" s="21"/>
      <c r="W42" s="21"/>
      <c r="X42" s="21"/>
      <c r="Y42" s="21"/>
      <c r="Z42" s="21"/>
      <c r="AA42" s="21"/>
      <c r="AB42" s="21"/>
      <c r="AC42" s="21"/>
      <c r="AD42" s="21"/>
      <c r="AE42" s="21"/>
      <c r="AF42" s="21"/>
      <c r="AG42" s="21"/>
      <c r="AH42" s="21"/>
      <c r="AI42" s="21"/>
      <c r="AJ42" s="21"/>
      <c r="AK42" s="21"/>
      <c r="AL42" s="21"/>
      <c r="AM42" s="21"/>
      <c r="AN42" s="21"/>
      <c r="AO42" s="21"/>
      <c r="AP42" s="21"/>
      <c r="AQ42" s="21"/>
      <c r="AR42" s="19"/>
    </row>
    <row r="43" spans="1:57" s="1" customFormat="1" ht="14.45" customHeight="1">
      <c r="B43" s="20"/>
      <c r="C43" s="21"/>
      <c r="D43" s="21"/>
      <c r="E43" s="21"/>
      <c r="F43" s="21"/>
      <c r="G43" s="21"/>
      <c r="H43" s="21"/>
      <c r="I43" s="21"/>
      <c r="J43" s="21"/>
      <c r="K43" s="21"/>
      <c r="L43" s="21"/>
      <c r="M43" s="21"/>
      <c r="N43" s="21"/>
      <c r="O43" s="21"/>
      <c r="P43" s="21"/>
      <c r="Q43" s="21"/>
      <c r="R43" s="21"/>
      <c r="S43" s="21"/>
      <c r="T43" s="21"/>
      <c r="U43" s="21"/>
      <c r="V43" s="21"/>
      <c r="W43" s="21"/>
      <c r="X43" s="21"/>
      <c r="Y43" s="21"/>
      <c r="Z43" s="21"/>
      <c r="AA43" s="21"/>
      <c r="AB43" s="21"/>
      <c r="AC43" s="21"/>
      <c r="AD43" s="21"/>
      <c r="AE43" s="21"/>
      <c r="AF43" s="21"/>
      <c r="AG43" s="21"/>
      <c r="AH43" s="21"/>
      <c r="AI43" s="21"/>
      <c r="AJ43" s="21"/>
      <c r="AK43" s="21"/>
      <c r="AL43" s="21"/>
      <c r="AM43" s="21"/>
      <c r="AN43" s="21"/>
      <c r="AO43" s="21"/>
      <c r="AP43" s="21"/>
      <c r="AQ43" s="21"/>
      <c r="AR43" s="19"/>
    </row>
    <row r="44" spans="1:57" s="1" customFormat="1" ht="14.45" customHeight="1">
      <c r="B44" s="20"/>
      <c r="C44" s="21"/>
      <c r="D44" s="21"/>
      <c r="E44" s="21"/>
      <c r="F44" s="21"/>
      <c r="G44" s="21"/>
      <c r="H44" s="21"/>
      <c r="I44" s="21"/>
      <c r="J44" s="21"/>
      <c r="K44" s="21"/>
      <c r="L44" s="21"/>
      <c r="M44" s="21"/>
      <c r="N44" s="21"/>
      <c r="O44" s="21"/>
      <c r="P44" s="21"/>
      <c r="Q44" s="21"/>
      <c r="R44" s="21"/>
      <c r="S44" s="21"/>
      <c r="T44" s="21"/>
      <c r="U44" s="21"/>
      <c r="V44" s="21"/>
      <c r="W44" s="21"/>
      <c r="X44" s="21"/>
      <c r="Y44" s="21"/>
      <c r="Z44" s="21"/>
      <c r="AA44" s="21"/>
      <c r="AB44" s="21"/>
      <c r="AC44" s="21"/>
      <c r="AD44" s="21"/>
      <c r="AE44" s="21"/>
      <c r="AF44" s="21"/>
      <c r="AG44" s="21"/>
      <c r="AH44" s="21"/>
      <c r="AI44" s="21"/>
      <c r="AJ44" s="21"/>
      <c r="AK44" s="21"/>
      <c r="AL44" s="21"/>
      <c r="AM44" s="21"/>
      <c r="AN44" s="21"/>
      <c r="AO44" s="21"/>
      <c r="AP44" s="21"/>
      <c r="AQ44" s="21"/>
      <c r="AR44" s="19"/>
    </row>
    <row r="45" spans="1:57" s="1" customFormat="1" ht="14.45" customHeight="1">
      <c r="B45" s="20"/>
      <c r="C45" s="21"/>
      <c r="D45" s="21"/>
      <c r="E45" s="21"/>
      <c r="F45" s="21"/>
      <c r="G45" s="21"/>
      <c r="H45" s="21"/>
      <c r="I45" s="21"/>
      <c r="J45" s="21"/>
      <c r="K45" s="21"/>
      <c r="L45" s="21"/>
      <c r="M45" s="21"/>
      <c r="N45" s="21"/>
      <c r="O45" s="21"/>
      <c r="P45" s="21"/>
      <c r="Q45" s="21"/>
      <c r="R45" s="21"/>
      <c r="S45" s="21"/>
      <c r="T45" s="21"/>
      <c r="U45" s="21"/>
      <c r="V45" s="21"/>
      <c r="W45" s="21"/>
      <c r="X45" s="21"/>
      <c r="Y45" s="21"/>
      <c r="Z45" s="21"/>
      <c r="AA45" s="21"/>
      <c r="AB45" s="21"/>
      <c r="AC45" s="21"/>
      <c r="AD45" s="21"/>
      <c r="AE45" s="21"/>
      <c r="AF45" s="21"/>
      <c r="AG45" s="21"/>
      <c r="AH45" s="21"/>
      <c r="AI45" s="21"/>
      <c r="AJ45" s="21"/>
      <c r="AK45" s="21"/>
      <c r="AL45" s="21"/>
      <c r="AM45" s="21"/>
      <c r="AN45" s="21"/>
      <c r="AO45" s="21"/>
      <c r="AP45" s="21"/>
      <c r="AQ45" s="21"/>
      <c r="AR45" s="19"/>
    </row>
    <row r="46" spans="1:57" s="1" customFormat="1" ht="14.45" customHeight="1">
      <c r="B46" s="20"/>
      <c r="C46" s="21"/>
      <c r="D46" s="21"/>
      <c r="E46" s="21"/>
      <c r="F46" s="21"/>
      <c r="G46" s="21"/>
      <c r="H46" s="21"/>
      <c r="I46" s="21"/>
      <c r="J46" s="21"/>
      <c r="K46" s="21"/>
      <c r="L46" s="21"/>
      <c r="M46" s="21"/>
      <c r="N46" s="21"/>
      <c r="O46" s="21"/>
      <c r="P46" s="21"/>
      <c r="Q46" s="21"/>
      <c r="R46" s="21"/>
      <c r="S46" s="21"/>
      <c r="T46" s="21"/>
      <c r="U46" s="21"/>
      <c r="V46" s="21"/>
      <c r="W46" s="21"/>
      <c r="X46" s="21"/>
      <c r="Y46" s="21"/>
      <c r="Z46" s="21"/>
      <c r="AA46" s="21"/>
      <c r="AB46" s="21"/>
      <c r="AC46" s="21"/>
      <c r="AD46" s="21"/>
      <c r="AE46" s="21"/>
      <c r="AF46" s="21"/>
      <c r="AG46" s="21"/>
      <c r="AH46" s="21"/>
      <c r="AI46" s="21"/>
      <c r="AJ46" s="21"/>
      <c r="AK46" s="21"/>
      <c r="AL46" s="21"/>
      <c r="AM46" s="21"/>
      <c r="AN46" s="21"/>
      <c r="AO46" s="21"/>
      <c r="AP46" s="21"/>
      <c r="AQ46" s="21"/>
      <c r="AR46" s="19"/>
    </row>
    <row r="47" spans="1:57" s="1" customFormat="1" ht="14.45" customHeight="1">
      <c r="B47" s="20"/>
      <c r="C47" s="21"/>
      <c r="D47" s="21"/>
      <c r="E47" s="21"/>
      <c r="F47" s="21"/>
      <c r="G47" s="21"/>
      <c r="H47" s="21"/>
      <c r="I47" s="21"/>
      <c r="J47" s="21"/>
      <c r="K47" s="21"/>
      <c r="L47" s="21"/>
      <c r="M47" s="21"/>
      <c r="N47" s="21"/>
      <c r="O47" s="21"/>
      <c r="P47" s="21"/>
      <c r="Q47" s="21"/>
      <c r="R47" s="21"/>
      <c r="S47" s="21"/>
      <c r="T47" s="21"/>
      <c r="U47" s="21"/>
      <c r="V47" s="21"/>
      <c r="W47" s="21"/>
      <c r="X47" s="21"/>
      <c r="Y47" s="21"/>
      <c r="Z47" s="21"/>
      <c r="AA47" s="21"/>
      <c r="AB47" s="21"/>
      <c r="AC47" s="21"/>
      <c r="AD47" s="21"/>
      <c r="AE47" s="21"/>
      <c r="AF47" s="21"/>
      <c r="AG47" s="21"/>
      <c r="AH47" s="21"/>
      <c r="AI47" s="21"/>
      <c r="AJ47" s="21"/>
      <c r="AK47" s="21"/>
      <c r="AL47" s="21"/>
      <c r="AM47" s="21"/>
      <c r="AN47" s="21"/>
      <c r="AO47" s="21"/>
      <c r="AP47" s="21"/>
      <c r="AQ47" s="21"/>
      <c r="AR47" s="19"/>
    </row>
    <row r="48" spans="1:57" s="1" customFormat="1" ht="14.45" customHeight="1">
      <c r="B48" s="20"/>
      <c r="C48" s="21"/>
      <c r="D48" s="21"/>
      <c r="E48" s="21"/>
      <c r="F48" s="21"/>
      <c r="G48" s="21"/>
      <c r="H48" s="21"/>
      <c r="I48" s="21"/>
      <c r="J48" s="21"/>
      <c r="K48" s="21"/>
      <c r="L48" s="21"/>
      <c r="M48" s="21"/>
      <c r="N48" s="21"/>
      <c r="O48" s="21"/>
      <c r="P48" s="21"/>
      <c r="Q48" s="21"/>
      <c r="R48" s="21"/>
      <c r="S48" s="21"/>
      <c r="T48" s="21"/>
      <c r="U48" s="21"/>
      <c r="V48" s="21"/>
      <c r="W48" s="21"/>
      <c r="X48" s="21"/>
      <c r="Y48" s="21"/>
      <c r="Z48" s="21"/>
      <c r="AA48" s="21"/>
      <c r="AB48" s="21"/>
      <c r="AC48" s="21"/>
      <c r="AD48" s="21"/>
      <c r="AE48" s="21"/>
      <c r="AF48" s="21"/>
      <c r="AG48" s="21"/>
      <c r="AH48" s="21"/>
      <c r="AI48" s="21"/>
      <c r="AJ48" s="21"/>
      <c r="AK48" s="21"/>
      <c r="AL48" s="21"/>
      <c r="AM48" s="21"/>
      <c r="AN48" s="21"/>
      <c r="AO48" s="21"/>
      <c r="AP48" s="21"/>
      <c r="AQ48" s="21"/>
      <c r="AR48" s="19"/>
    </row>
    <row r="49" spans="1:57" s="2" customFormat="1" ht="14.45" customHeight="1">
      <c r="B49" s="46"/>
      <c r="C49" s="47"/>
      <c r="D49" s="48" t="s">
        <v>50</v>
      </c>
      <c r="E49" s="49"/>
      <c r="F49" s="49"/>
      <c r="G49" s="49"/>
      <c r="H49" s="49"/>
      <c r="I49" s="49"/>
      <c r="J49" s="49"/>
      <c r="K49" s="49"/>
      <c r="L49" s="49"/>
      <c r="M49" s="49"/>
      <c r="N49" s="49"/>
      <c r="O49" s="49"/>
      <c r="P49" s="49"/>
      <c r="Q49" s="49"/>
      <c r="R49" s="49"/>
      <c r="S49" s="49"/>
      <c r="T49" s="49"/>
      <c r="U49" s="49"/>
      <c r="V49" s="49"/>
      <c r="W49" s="49"/>
      <c r="X49" s="49"/>
      <c r="Y49" s="49"/>
      <c r="Z49" s="49"/>
      <c r="AA49" s="49"/>
      <c r="AB49" s="49"/>
      <c r="AC49" s="49"/>
      <c r="AD49" s="49"/>
      <c r="AE49" s="49"/>
      <c r="AF49" s="49"/>
      <c r="AG49" s="49"/>
      <c r="AH49" s="48" t="s">
        <v>51</v>
      </c>
      <c r="AI49" s="49"/>
      <c r="AJ49" s="49"/>
      <c r="AK49" s="49"/>
      <c r="AL49" s="49"/>
      <c r="AM49" s="49"/>
      <c r="AN49" s="49"/>
      <c r="AO49" s="49"/>
      <c r="AP49" s="47"/>
      <c r="AQ49" s="47"/>
      <c r="AR49" s="50"/>
    </row>
    <row r="50" spans="1:57" ht="11.25">
      <c r="B50" s="20"/>
      <c r="C50" s="21"/>
      <c r="D50" s="21"/>
      <c r="E50" s="21"/>
      <c r="F50" s="21"/>
      <c r="G50" s="21"/>
      <c r="H50" s="21"/>
      <c r="I50" s="21"/>
      <c r="J50" s="21"/>
      <c r="K50" s="21"/>
      <c r="L50" s="21"/>
      <c r="M50" s="21"/>
      <c r="N50" s="21"/>
      <c r="O50" s="21"/>
      <c r="P50" s="21"/>
      <c r="Q50" s="21"/>
      <c r="R50" s="21"/>
      <c r="S50" s="21"/>
      <c r="T50" s="21"/>
      <c r="U50" s="21"/>
      <c r="V50" s="21"/>
      <c r="W50" s="21"/>
      <c r="X50" s="21"/>
      <c r="Y50" s="21"/>
      <c r="Z50" s="21"/>
      <c r="AA50" s="21"/>
      <c r="AB50" s="21"/>
      <c r="AC50" s="21"/>
      <c r="AD50" s="21"/>
      <c r="AE50" s="21"/>
      <c r="AF50" s="21"/>
      <c r="AG50" s="21"/>
      <c r="AH50" s="21"/>
      <c r="AI50" s="21"/>
      <c r="AJ50" s="21"/>
      <c r="AK50" s="21"/>
      <c r="AL50" s="21"/>
      <c r="AM50" s="21"/>
      <c r="AN50" s="21"/>
      <c r="AO50" s="21"/>
      <c r="AP50" s="21"/>
      <c r="AQ50" s="21"/>
      <c r="AR50" s="19"/>
    </row>
    <row r="51" spans="1:57" ht="11.25">
      <c r="B51" s="20"/>
      <c r="C51" s="21"/>
      <c r="D51" s="21"/>
      <c r="E51" s="21"/>
      <c r="F51" s="21"/>
      <c r="G51" s="21"/>
      <c r="H51" s="21"/>
      <c r="I51" s="21"/>
      <c r="J51" s="21"/>
      <c r="K51" s="21"/>
      <c r="L51" s="21"/>
      <c r="M51" s="21"/>
      <c r="N51" s="21"/>
      <c r="O51" s="21"/>
      <c r="P51" s="21"/>
      <c r="Q51" s="21"/>
      <c r="R51" s="21"/>
      <c r="S51" s="21"/>
      <c r="T51" s="21"/>
      <c r="U51" s="21"/>
      <c r="V51" s="21"/>
      <c r="W51" s="21"/>
      <c r="X51" s="21"/>
      <c r="Y51" s="21"/>
      <c r="Z51" s="21"/>
      <c r="AA51" s="21"/>
      <c r="AB51" s="21"/>
      <c r="AC51" s="21"/>
      <c r="AD51" s="21"/>
      <c r="AE51" s="21"/>
      <c r="AF51" s="21"/>
      <c r="AG51" s="21"/>
      <c r="AH51" s="21"/>
      <c r="AI51" s="21"/>
      <c r="AJ51" s="21"/>
      <c r="AK51" s="21"/>
      <c r="AL51" s="21"/>
      <c r="AM51" s="21"/>
      <c r="AN51" s="21"/>
      <c r="AO51" s="21"/>
      <c r="AP51" s="21"/>
      <c r="AQ51" s="21"/>
      <c r="AR51" s="19"/>
    </row>
    <row r="52" spans="1:57" ht="11.25">
      <c r="B52" s="20"/>
      <c r="C52" s="21"/>
      <c r="D52" s="21"/>
      <c r="E52" s="21"/>
      <c r="F52" s="21"/>
      <c r="G52" s="21"/>
      <c r="H52" s="21"/>
      <c r="I52" s="21"/>
      <c r="J52" s="21"/>
      <c r="K52" s="21"/>
      <c r="L52" s="21"/>
      <c r="M52" s="21"/>
      <c r="N52" s="21"/>
      <c r="O52" s="21"/>
      <c r="P52" s="21"/>
      <c r="Q52" s="21"/>
      <c r="R52" s="21"/>
      <c r="S52" s="21"/>
      <c r="T52" s="21"/>
      <c r="U52" s="21"/>
      <c r="V52" s="21"/>
      <c r="W52" s="21"/>
      <c r="X52" s="21"/>
      <c r="Y52" s="21"/>
      <c r="Z52" s="21"/>
      <c r="AA52" s="21"/>
      <c r="AB52" s="21"/>
      <c r="AC52" s="21"/>
      <c r="AD52" s="21"/>
      <c r="AE52" s="21"/>
      <c r="AF52" s="21"/>
      <c r="AG52" s="21"/>
      <c r="AH52" s="21"/>
      <c r="AI52" s="21"/>
      <c r="AJ52" s="21"/>
      <c r="AK52" s="21"/>
      <c r="AL52" s="21"/>
      <c r="AM52" s="21"/>
      <c r="AN52" s="21"/>
      <c r="AO52" s="21"/>
      <c r="AP52" s="21"/>
      <c r="AQ52" s="21"/>
      <c r="AR52" s="19"/>
    </row>
    <row r="53" spans="1:57" ht="11.25">
      <c r="B53" s="20"/>
      <c r="C53" s="21"/>
      <c r="D53" s="21"/>
      <c r="E53" s="21"/>
      <c r="F53" s="21"/>
      <c r="G53" s="21"/>
      <c r="H53" s="21"/>
      <c r="I53" s="21"/>
      <c r="J53" s="21"/>
      <c r="K53" s="21"/>
      <c r="L53" s="21"/>
      <c r="M53" s="21"/>
      <c r="N53" s="21"/>
      <c r="O53" s="21"/>
      <c r="P53" s="21"/>
      <c r="Q53" s="21"/>
      <c r="R53" s="21"/>
      <c r="S53" s="21"/>
      <c r="T53" s="21"/>
      <c r="U53" s="21"/>
      <c r="V53" s="21"/>
      <c r="W53" s="21"/>
      <c r="X53" s="21"/>
      <c r="Y53" s="21"/>
      <c r="Z53" s="21"/>
      <c r="AA53" s="21"/>
      <c r="AB53" s="21"/>
      <c r="AC53" s="21"/>
      <c r="AD53" s="21"/>
      <c r="AE53" s="21"/>
      <c r="AF53" s="21"/>
      <c r="AG53" s="21"/>
      <c r="AH53" s="21"/>
      <c r="AI53" s="21"/>
      <c r="AJ53" s="21"/>
      <c r="AK53" s="21"/>
      <c r="AL53" s="21"/>
      <c r="AM53" s="21"/>
      <c r="AN53" s="21"/>
      <c r="AO53" s="21"/>
      <c r="AP53" s="21"/>
      <c r="AQ53" s="21"/>
      <c r="AR53" s="19"/>
    </row>
    <row r="54" spans="1:57" ht="11.25">
      <c r="B54" s="20"/>
      <c r="C54" s="21"/>
      <c r="D54" s="21"/>
      <c r="E54" s="21"/>
      <c r="F54" s="21"/>
      <c r="G54" s="21"/>
      <c r="H54" s="21"/>
      <c r="I54" s="21"/>
      <c r="J54" s="21"/>
      <c r="K54" s="21"/>
      <c r="L54" s="21"/>
      <c r="M54" s="21"/>
      <c r="N54" s="21"/>
      <c r="O54" s="21"/>
      <c r="P54" s="21"/>
      <c r="Q54" s="21"/>
      <c r="R54" s="21"/>
      <c r="S54" s="21"/>
      <c r="T54" s="21"/>
      <c r="U54" s="21"/>
      <c r="V54" s="21"/>
      <c r="W54" s="21"/>
      <c r="X54" s="21"/>
      <c r="Y54" s="21"/>
      <c r="Z54" s="21"/>
      <c r="AA54" s="21"/>
      <c r="AB54" s="21"/>
      <c r="AC54" s="21"/>
      <c r="AD54" s="21"/>
      <c r="AE54" s="21"/>
      <c r="AF54" s="21"/>
      <c r="AG54" s="21"/>
      <c r="AH54" s="21"/>
      <c r="AI54" s="21"/>
      <c r="AJ54" s="21"/>
      <c r="AK54" s="21"/>
      <c r="AL54" s="21"/>
      <c r="AM54" s="21"/>
      <c r="AN54" s="21"/>
      <c r="AO54" s="21"/>
      <c r="AP54" s="21"/>
      <c r="AQ54" s="21"/>
      <c r="AR54" s="19"/>
    </row>
    <row r="55" spans="1:57" ht="11.25">
      <c r="B55" s="20"/>
      <c r="C55" s="21"/>
      <c r="D55" s="21"/>
      <c r="E55" s="21"/>
      <c r="F55" s="21"/>
      <c r="G55" s="21"/>
      <c r="H55" s="21"/>
      <c r="I55" s="21"/>
      <c r="J55" s="21"/>
      <c r="K55" s="21"/>
      <c r="L55" s="21"/>
      <c r="M55" s="21"/>
      <c r="N55" s="21"/>
      <c r="O55" s="21"/>
      <c r="P55" s="21"/>
      <c r="Q55" s="21"/>
      <c r="R55" s="21"/>
      <c r="S55" s="21"/>
      <c r="T55" s="21"/>
      <c r="U55" s="21"/>
      <c r="V55" s="21"/>
      <c r="W55" s="21"/>
      <c r="X55" s="21"/>
      <c r="Y55" s="21"/>
      <c r="Z55" s="21"/>
      <c r="AA55" s="21"/>
      <c r="AB55" s="21"/>
      <c r="AC55" s="21"/>
      <c r="AD55" s="21"/>
      <c r="AE55" s="21"/>
      <c r="AF55" s="21"/>
      <c r="AG55" s="21"/>
      <c r="AH55" s="21"/>
      <c r="AI55" s="21"/>
      <c r="AJ55" s="21"/>
      <c r="AK55" s="21"/>
      <c r="AL55" s="21"/>
      <c r="AM55" s="21"/>
      <c r="AN55" s="21"/>
      <c r="AO55" s="21"/>
      <c r="AP55" s="21"/>
      <c r="AQ55" s="21"/>
      <c r="AR55" s="19"/>
    </row>
    <row r="56" spans="1:57" ht="11.25">
      <c r="B56" s="20"/>
      <c r="C56" s="21"/>
      <c r="D56" s="21"/>
      <c r="E56" s="21"/>
      <c r="F56" s="21"/>
      <c r="G56" s="21"/>
      <c r="H56" s="21"/>
      <c r="I56" s="21"/>
      <c r="J56" s="21"/>
      <c r="K56" s="21"/>
      <c r="L56" s="21"/>
      <c r="M56" s="21"/>
      <c r="N56" s="21"/>
      <c r="O56" s="21"/>
      <c r="P56" s="21"/>
      <c r="Q56" s="21"/>
      <c r="R56" s="21"/>
      <c r="S56" s="21"/>
      <c r="T56" s="21"/>
      <c r="U56" s="21"/>
      <c r="V56" s="21"/>
      <c r="W56" s="21"/>
      <c r="X56" s="21"/>
      <c r="Y56" s="21"/>
      <c r="Z56" s="21"/>
      <c r="AA56" s="21"/>
      <c r="AB56" s="21"/>
      <c r="AC56" s="21"/>
      <c r="AD56" s="21"/>
      <c r="AE56" s="21"/>
      <c r="AF56" s="21"/>
      <c r="AG56" s="21"/>
      <c r="AH56" s="21"/>
      <c r="AI56" s="21"/>
      <c r="AJ56" s="21"/>
      <c r="AK56" s="21"/>
      <c r="AL56" s="21"/>
      <c r="AM56" s="21"/>
      <c r="AN56" s="21"/>
      <c r="AO56" s="21"/>
      <c r="AP56" s="21"/>
      <c r="AQ56" s="21"/>
      <c r="AR56" s="19"/>
    </row>
    <row r="57" spans="1:57" ht="11.25">
      <c r="B57" s="20"/>
      <c r="C57" s="21"/>
      <c r="D57" s="21"/>
      <c r="E57" s="21"/>
      <c r="F57" s="21"/>
      <c r="G57" s="21"/>
      <c r="H57" s="21"/>
      <c r="I57" s="21"/>
      <c r="J57" s="21"/>
      <c r="K57" s="21"/>
      <c r="L57" s="21"/>
      <c r="M57" s="21"/>
      <c r="N57" s="21"/>
      <c r="O57" s="21"/>
      <c r="P57" s="21"/>
      <c r="Q57" s="21"/>
      <c r="R57" s="21"/>
      <c r="S57" s="21"/>
      <c r="T57" s="21"/>
      <c r="U57" s="21"/>
      <c r="V57" s="21"/>
      <c r="W57" s="21"/>
      <c r="X57" s="21"/>
      <c r="Y57" s="21"/>
      <c r="Z57" s="21"/>
      <c r="AA57" s="21"/>
      <c r="AB57" s="21"/>
      <c r="AC57" s="21"/>
      <c r="AD57" s="21"/>
      <c r="AE57" s="21"/>
      <c r="AF57" s="21"/>
      <c r="AG57" s="21"/>
      <c r="AH57" s="21"/>
      <c r="AI57" s="21"/>
      <c r="AJ57" s="21"/>
      <c r="AK57" s="21"/>
      <c r="AL57" s="21"/>
      <c r="AM57" s="21"/>
      <c r="AN57" s="21"/>
      <c r="AO57" s="21"/>
      <c r="AP57" s="21"/>
      <c r="AQ57" s="21"/>
      <c r="AR57" s="19"/>
    </row>
    <row r="58" spans="1:57" ht="11.25">
      <c r="B58" s="20"/>
      <c r="C58" s="21"/>
      <c r="D58" s="21"/>
      <c r="E58" s="21"/>
      <c r="F58" s="21"/>
      <c r="G58" s="21"/>
      <c r="H58" s="21"/>
      <c r="I58" s="21"/>
      <c r="J58" s="21"/>
      <c r="K58" s="21"/>
      <c r="L58" s="21"/>
      <c r="M58" s="21"/>
      <c r="N58" s="21"/>
      <c r="O58" s="21"/>
      <c r="P58" s="21"/>
      <c r="Q58" s="21"/>
      <c r="R58" s="21"/>
      <c r="S58" s="21"/>
      <c r="T58" s="21"/>
      <c r="U58" s="21"/>
      <c r="V58" s="21"/>
      <c r="W58" s="21"/>
      <c r="X58" s="21"/>
      <c r="Y58" s="21"/>
      <c r="Z58" s="21"/>
      <c r="AA58" s="21"/>
      <c r="AB58" s="21"/>
      <c r="AC58" s="21"/>
      <c r="AD58" s="21"/>
      <c r="AE58" s="21"/>
      <c r="AF58" s="21"/>
      <c r="AG58" s="21"/>
      <c r="AH58" s="21"/>
      <c r="AI58" s="21"/>
      <c r="AJ58" s="21"/>
      <c r="AK58" s="21"/>
      <c r="AL58" s="21"/>
      <c r="AM58" s="21"/>
      <c r="AN58" s="21"/>
      <c r="AO58" s="21"/>
      <c r="AP58" s="21"/>
      <c r="AQ58" s="21"/>
      <c r="AR58" s="19"/>
    </row>
    <row r="59" spans="1:57" ht="11.25">
      <c r="B59" s="20"/>
      <c r="C59" s="21"/>
      <c r="D59" s="21"/>
      <c r="E59" s="21"/>
      <c r="F59" s="21"/>
      <c r="G59" s="21"/>
      <c r="H59" s="21"/>
      <c r="I59" s="21"/>
      <c r="J59" s="21"/>
      <c r="K59" s="21"/>
      <c r="L59" s="21"/>
      <c r="M59" s="21"/>
      <c r="N59" s="21"/>
      <c r="O59" s="21"/>
      <c r="P59" s="21"/>
      <c r="Q59" s="21"/>
      <c r="R59" s="21"/>
      <c r="S59" s="21"/>
      <c r="T59" s="21"/>
      <c r="U59" s="21"/>
      <c r="V59" s="21"/>
      <c r="W59" s="21"/>
      <c r="X59" s="21"/>
      <c r="Y59" s="21"/>
      <c r="Z59" s="21"/>
      <c r="AA59" s="21"/>
      <c r="AB59" s="21"/>
      <c r="AC59" s="21"/>
      <c r="AD59" s="21"/>
      <c r="AE59" s="21"/>
      <c r="AF59" s="21"/>
      <c r="AG59" s="21"/>
      <c r="AH59" s="21"/>
      <c r="AI59" s="21"/>
      <c r="AJ59" s="21"/>
      <c r="AK59" s="21"/>
      <c r="AL59" s="21"/>
      <c r="AM59" s="21"/>
      <c r="AN59" s="21"/>
      <c r="AO59" s="21"/>
      <c r="AP59" s="21"/>
      <c r="AQ59" s="21"/>
      <c r="AR59" s="19"/>
    </row>
    <row r="60" spans="1:57" s="2" customFormat="1" ht="12.75">
      <c r="A60" s="33"/>
      <c r="B60" s="34"/>
      <c r="C60" s="35"/>
      <c r="D60" s="51" t="s">
        <v>52</v>
      </c>
      <c r="E60" s="37"/>
      <c r="F60" s="37"/>
      <c r="G60" s="37"/>
      <c r="H60" s="37"/>
      <c r="I60" s="37"/>
      <c r="J60" s="37"/>
      <c r="K60" s="37"/>
      <c r="L60" s="37"/>
      <c r="M60" s="37"/>
      <c r="N60" s="37"/>
      <c r="O60" s="37"/>
      <c r="P60" s="37"/>
      <c r="Q60" s="37"/>
      <c r="R60" s="37"/>
      <c r="S60" s="37"/>
      <c r="T60" s="37"/>
      <c r="U60" s="37"/>
      <c r="V60" s="51" t="s">
        <v>53</v>
      </c>
      <c r="W60" s="37"/>
      <c r="X60" s="37"/>
      <c r="Y60" s="37"/>
      <c r="Z60" s="37"/>
      <c r="AA60" s="37"/>
      <c r="AB60" s="37"/>
      <c r="AC60" s="37"/>
      <c r="AD60" s="37"/>
      <c r="AE60" s="37"/>
      <c r="AF60" s="37"/>
      <c r="AG60" s="37"/>
      <c r="AH60" s="51" t="s">
        <v>52</v>
      </c>
      <c r="AI60" s="37"/>
      <c r="AJ60" s="37"/>
      <c r="AK60" s="37"/>
      <c r="AL60" s="37"/>
      <c r="AM60" s="51" t="s">
        <v>53</v>
      </c>
      <c r="AN60" s="37"/>
      <c r="AO60" s="37"/>
      <c r="AP60" s="35"/>
      <c r="AQ60" s="35"/>
      <c r="AR60" s="38"/>
      <c r="BE60" s="33"/>
    </row>
    <row r="61" spans="1:57" ht="11.25">
      <c r="B61" s="20"/>
      <c r="C61" s="21"/>
      <c r="D61" s="21"/>
      <c r="E61" s="21"/>
      <c r="F61" s="21"/>
      <c r="G61" s="21"/>
      <c r="H61" s="21"/>
      <c r="I61" s="21"/>
      <c r="J61" s="21"/>
      <c r="K61" s="21"/>
      <c r="L61" s="21"/>
      <c r="M61" s="21"/>
      <c r="N61" s="21"/>
      <c r="O61" s="21"/>
      <c r="P61" s="21"/>
      <c r="Q61" s="21"/>
      <c r="R61" s="21"/>
      <c r="S61" s="21"/>
      <c r="T61" s="21"/>
      <c r="U61" s="21"/>
      <c r="V61" s="21"/>
      <c r="W61" s="21"/>
      <c r="X61" s="21"/>
      <c r="Y61" s="21"/>
      <c r="Z61" s="21"/>
      <c r="AA61" s="21"/>
      <c r="AB61" s="21"/>
      <c r="AC61" s="21"/>
      <c r="AD61" s="21"/>
      <c r="AE61" s="21"/>
      <c r="AF61" s="21"/>
      <c r="AG61" s="21"/>
      <c r="AH61" s="21"/>
      <c r="AI61" s="21"/>
      <c r="AJ61" s="21"/>
      <c r="AK61" s="21"/>
      <c r="AL61" s="21"/>
      <c r="AM61" s="21"/>
      <c r="AN61" s="21"/>
      <c r="AO61" s="21"/>
      <c r="AP61" s="21"/>
      <c r="AQ61" s="21"/>
      <c r="AR61" s="19"/>
    </row>
    <row r="62" spans="1:57" ht="11.25">
      <c r="B62" s="20"/>
      <c r="C62" s="21"/>
      <c r="D62" s="21"/>
      <c r="E62" s="21"/>
      <c r="F62" s="21"/>
      <c r="G62" s="21"/>
      <c r="H62" s="21"/>
      <c r="I62" s="21"/>
      <c r="J62" s="21"/>
      <c r="K62" s="21"/>
      <c r="L62" s="21"/>
      <c r="M62" s="21"/>
      <c r="N62" s="21"/>
      <c r="O62" s="21"/>
      <c r="P62" s="21"/>
      <c r="Q62" s="21"/>
      <c r="R62" s="21"/>
      <c r="S62" s="21"/>
      <c r="T62" s="21"/>
      <c r="U62" s="21"/>
      <c r="V62" s="21"/>
      <c r="W62" s="21"/>
      <c r="X62" s="21"/>
      <c r="Y62" s="21"/>
      <c r="Z62" s="21"/>
      <c r="AA62" s="21"/>
      <c r="AB62" s="21"/>
      <c r="AC62" s="21"/>
      <c r="AD62" s="21"/>
      <c r="AE62" s="21"/>
      <c r="AF62" s="21"/>
      <c r="AG62" s="21"/>
      <c r="AH62" s="21"/>
      <c r="AI62" s="21"/>
      <c r="AJ62" s="21"/>
      <c r="AK62" s="21"/>
      <c r="AL62" s="21"/>
      <c r="AM62" s="21"/>
      <c r="AN62" s="21"/>
      <c r="AO62" s="21"/>
      <c r="AP62" s="21"/>
      <c r="AQ62" s="21"/>
      <c r="AR62" s="19"/>
    </row>
    <row r="63" spans="1:57" ht="11.25">
      <c r="B63" s="20"/>
      <c r="C63" s="21"/>
      <c r="D63" s="21"/>
      <c r="E63" s="21"/>
      <c r="F63" s="21"/>
      <c r="G63" s="21"/>
      <c r="H63" s="21"/>
      <c r="I63" s="21"/>
      <c r="J63" s="21"/>
      <c r="K63" s="21"/>
      <c r="L63" s="21"/>
      <c r="M63" s="21"/>
      <c r="N63" s="21"/>
      <c r="O63" s="21"/>
      <c r="P63" s="21"/>
      <c r="Q63" s="21"/>
      <c r="R63" s="21"/>
      <c r="S63" s="21"/>
      <c r="T63" s="21"/>
      <c r="U63" s="21"/>
      <c r="V63" s="21"/>
      <c r="W63" s="21"/>
      <c r="X63" s="21"/>
      <c r="Y63" s="21"/>
      <c r="Z63" s="21"/>
      <c r="AA63" s="21"/>
      <c r="AB63" s="21"/>
      <c r="AC63" s="21"/>
      <c r="AD63" s="21"/>
      <c r="AE63" s="21"/>
      <c r="AF63" s="21"/>
      <c r="AG63" s="21"/>
      <c r="AH63" s="21"/>
      <c r="AI63" s="21"/>
      <c r="AJ63" s="21"/>
      <c r="AK63" s="21"/>
      <c r="AL63" s="21"/>
      <c r="AM63" s="21"/>
      <c r="AN63" s="21"/>
      <c r="AO63" s="21"/>
      <c r="AP63" s="21"/>
      <c r="AQ63" s="21"/>
      <c r="AR63" s="19"/>
    </row>
    <row r="64" spans="1:57" s="2" customFormat="1" ht="12.75">
      <c r="A64" s="33"/>
      <c r="B64" s="34"/>
      <c r="C64" s="35"/>
      <c r="D64" s="48" t="s">
        <v>54</v>
      </c>
      <c r="E64" s="52"/>
      <c r="F64" s="52"/>
      <c r="G64" s="52"/>
      <c r="H64" s="52"/>
      <c r="I64" s="52"/>
      <c r="J64" s="52"/>
      <c r="K64" s="52"/>
      <c r="L64" s="52"/>
      <c r="M64" s="52"/>
      <c r="N64" s="52"/>
      <c r="O64" s="52"/>
      <c r="P64" s="52"/>
      <c r="Q64" s="52"/>
      <c r="R64" s="52"/>
      <c r="S64" s="52"/>
      <c r="T64" s="52"/>
      <c r="U64" s="52"/>
      <c r="V64" s="52"/>
      <c r="W64" s="52"/>
      <c r="X64" s="52"/>
      <c r="Y64" s="52"/>
      <c r="Z64" s="52"/>
      <c r="AA64" s="52"/>
      <c r="AB64" s="52"/>
      <c r="AC64" s="52"/>
      <c r="AD64" s="52"/>
      <c r="AE64" s="52"/>
      <c r="AF64" s="52"/>
      <c r="AG64" s="52"/>
      <c r="AH64" s="48" t="s">
        <v>55</v>
      </c>
      <c r="AI64" s="52"/>
      <c r="AJ64" s="52"/>
      <c r="AK64" s="52"/>
      <c r="AL64" s="52"/>
      <c r="AM64" s="52"/>
      <c r="AN64" s="52"/>
      <c r="AO64" s="52"/>
      <c r="AP64" s="35"/>
      <c r="AQ64" s="35"/>
      <c r="AR64" s="38"/>
      <c r="BE64" s="33"/>
    </row>
    <row r="65" spans="1:57" ht="11.25">
      <c r="B65" s="20"/>
      <c r="C65" s="21"/>
      <c r="D65" s="21"/>
      <c r="E65" s="21"/>
      <c r="F65" s="21"/>
      <c r="G65" s="21"/>
      <c r="H65" s="21"/>
      <c r="I65" s="21"/>
      <c r="J65" s="21"/>
      <c r="K65" s="21"/>
      <c r="L65" s="21"/>
      <c r="M65" s="21"/>
      <c r="N65" s="21"/>
      <c r="O65" s="21"/>
      <c r="P65" s="21"/>
      <c r="Q65" s="21"/>
      <c r="R65" s="21"/>
      <c r="S65" s="21"/>
      <c r="T65" s="21"/>
      <c r="U65" s="21"/>
      <c r="V65" s="21"/>
      <c r="W65" s="21"/>
      <c r="X65" s="21"/>
      <c r="Y65" s="21"/>
      <c r="Z65" s="21"/>
      <c r="AA65" s="21"/>
      <c r="AB65" s="21"/>
      <c r="AC65" s="21"/>
      <c r="AD65" s="21"/>
      <c r="AE65" s="21"/>
      <c r="AF65" s="21"/>
      <c r="AG65" s="21"/>
      <c r="AH65" s="21"/>
      <c r="AI65" s="21"/>
      <c r="AJ65" s="21"/>
      <c r="AK65" s="21"/>
      <c r="AL65" s="21"/>
      <c r="AM65" s="21"/>
      <c r="AN65" s="21"/>
      <c r="AO65" s="21"/>
      <c r="AP65" s="21"/>
      <c r="AQ65" s="21"/>
      <c r="AR65" s="19"/>
    </row>
    <row r="66" spans="1:57" ht="11.25">
      <c r="B66" s="20"/>
      <c r="C66" s="21"/>
      <c r="D66" s="21"/>
      <c r="E66" s="21"/>
      <c r="F66" s="21"/>
      <c r="G66" s="21"/>
      <c r="H66" s="21"/>
      <c r="I66" s="21"/>
      <c r="J66" s="21"/>
      <c r="K66" s="21"/>
      <c r="L66" s="21"/>
      <c r="M66" s="21"/>
      <c r="N66" s="21"/>
      <c r="O66" s="21"/>
      <c r="P66" s="21"/>
      <c r="Q66" s="21"/>
      <c r="R66" s="21"/>
      <c r="S66" s="21"/>
      <c r="T66" s="21"/>
      <c r="U66" s="21"/>
      <c r="V66" s="21"/>
      <c r="W66" s="21"/>
      <c r="X66" s="21"/>
      <c r="Y66" s="21"/>
      <c r="Z66" s="21"/>
      <c r="AA66" s="21"/>
      <c r="AB66" s="21"/>
      <c r="AC66" s="21"/>
      <c r="AD66" s="21"/>
      <c r="AE66" s="21"/>
      <c r="AF66" s="21"/>
      <c r="AG66" s="21"/>
      <c r="AH66" s="21"/>
      <c r="AI66" s="21"/>
      <c r="AJ66" s="21"/>
      <c r="AK66" s="21"/>
      <c r="AL66" s="21"/>
      <c r="AM66" s="21"/>
      <c r="AN66" s="21"/>
      <c r="AO66" s="21"/>
      <c r="AP66" s="21"/>
      <c r="AQ66" s="21"/>
      <c r="AR66" s="19"/>
    </row>
    <row r="67" spans="1:57" ht="11.25">
      <c r="B67" s="20"/>
      <c r="C67" s="21"/>
      <c r="D67" s="21"/>
      <c r="E67" s="21"/>
      <c r="F67" s="21"/>
      <c r="G67" s="21"/>
      <c r="H67" s="21"/>
      <c r="I67" s="21"/>
      <c r="J67" s="21"/>
      <c r="K67" s="21"/>
      <c r="L67" s="21"/>
      <c r="M67" s="21"/>
      <c r="N67" s="21"/>
      <c r="O67" s="21"/>
      <c r="P67" s="21"/>
      <c r="Q67" s="21"/>
      <c r="R67" s="21"/>
      <c r="S67" s="21"/>
      <c r="T67" s="21"/>
      <c r="U67" s="21"/>
      <c r="V67" s="21"/>
      <c r="W67" s="21"/>
      <c r="X67" s="21"/>
      <c r="Y67" s="21"/>
      <c r="Z67" s="21"/>
      <c r="AA67" s="21"/>
      <c r="AB67" s="21"/>
      <c r="AC67" s="21"/>
      <c r="AD67" s="21"/>
      <c r="AE67" s="21"/>
      <c r="AF67" s="21"/>
      <c r="AG67" s="21"/>
      <c r="AH67" s="21"/>
      <c r="AI67" s="21"/>
      <c r="AJ67" s="21"/>
      <c r="AK67" s="21"/>
      <c r="AL67" s="21"/>
      <c r="AM67" s="21"/>
      <c r="AN67" s="21"/>
      <c r="AO67" s="21"/>
      <c r="AP67" s="21"/>
      <c r="AQ67" s="21"/>
      <c r="AR67" s="19"/>
    </row>
    <row r="68" spans="1:57" ht="11.25">
      <c r="B68" s="20"/>
      <c r="C68" s="21"/>
      <c r="D68" s="21"/>
      <c r="E68" s="21"/>
      <c r="F68" s="21"/>
      <c r="G68" s="21"/>
      <c r="H68" s="21"/>
      <c r="I68" s="21"/>
      <c r="J68" s="21"/>
      <c r="K68" s="21"/>
      <c r="L68" s="21"/>
      <c r="M68" s="21"/>
      <c r="N68" s="21"/>
      <c r="O68" s="21"/>
      <c r="P68" s="21"/>
      <c r="Q68" s="21"/>
      <c r="R68" s="21"/>
      <c r="S68" s="21"/>
      <c r="T68" s="21"/>
      <c r="U68" s="21"/>
      <c r="V68" s="21"/>
      <c r="W68" s="21"/>
      <c r="X68" s="21"/>
      <c r="Y68" s="21"/>
      <c r="Z68" s="21"/>
      <c r="AA68" s="21"/>
      <c r="AB68" s="21"/>
      <c r="AC68" s="21"/>
      <c r="AD68" s="21"/>
      <c r="AE68" s="21"/>
      <c r="AF68" s="21"/>
      <c r="AG68" s="21"/>
      <c r="AH68" s="21"/>
      <c r="AI68" s="21"/>
      <c r="AJ68" s="21"/>
      <c r="AK68" s="21"/>
      <c r="AL68" s="21"/>
      <c r="AM68" s="21"/>
      <c r="AN68" s="21"/>
      <c r="AO68" s="21"/>
      <c r="AP68" s="21"/>
      <c r="AQ68" s="21"/>
      <c r="AR68" s="19"/>
    </row>
    <row r="69" spans="1:57" ht="11.25">
      <c r="B69" s="20"/>
      <c r="C69" s="21"/>
      <c r="D69" s="21"/>
      <c r="E69" s="21"/>
      <c r="F69" s="21"/>
      <c r="G69" s="21"/>
      <c r="H69" s="21"/>
      <c r="I69" s="21"/>
      <c r="J69" s="21"/>
      <c r="K69" s="21"/>
      <c r="L69" s="21"/>
      <c r="M69" s="21"/>
      <c r="N69" s="21"/>
      <c r="O69" s="21"/>
      <c r="P69" s="21"/>
      <c r="Q69" s="21"/>
      <c r="R69" s="21"/>
      <c r="S69" s="21"/>
      <c r="T69" s="21"/>
      <c r="U69" s="21"/>
      <c r="V69" s="21"/>
      <c r="W69" s="21"/>
      <c r="X69" s="21"/>
      <c r="Y69" s="21"/>
      <c r="Z69" s="21"/>
      <c r="AA69" s="21"/>
      <c r="AB69" s="21"/>
      <c r="AC69" s="21"/>
      <c r="AD69" s="21"/>
      <c r="AE69" s="21"/>
      <c r="AF69" s="21"/>
      <c r="AG69" s="21"/>
      <c r="AH69" s="21"/>
      <c r="AI69" s="21"/>
      <c r="AJ69" s="21"/>
      <c r="AK69" s="21"/>
      <c r="AL69" s="21"/>
      <c r="AM69" s="21"/>
      <c r="AN69" s="21"/>
      <c r="AO69" s="21"/>
      <c r="AP69" s="21"/>
      <c r="AQ69" s="21"/>
      <c r="AR69" s="19"/>
    </row>
    <row r="70" spans="1:57" ht="11.25">
      <c r="B70" s="20"/>
      <c r="C70" s="21"/>
      <c r="D70" s="21"/>
      <c r="E70" s="21"/>
      <c r="F70" s="21"/>
      <c r="G70" s="21"/>
      <c r="H70" s="21"/>
      <c r="I70" s="21"/>
      <c r="J70" s="21"/>
      <c r="K70" s="21"/>
      <c r="L70" s="21"/>
      <c r="M70" s="21"/>
      <c r="N70" s="21"/>
      <c r="O70" s="21"/>
      <c r="P70" s="21"/>
      <c r="Q70" s="21"/>
      <c r="R70" s="21"/>
      <c r="S70" s="21"/>
      <c r="T70" s="21"/>
      <c r="U70" s="21"/>
      <c r="V70" s="21"/>
      <c r="W70" s="21"/>
      <c r="X70" s="21"/>
      <c r="Y70" s="21"/>
      <c r="Z70" s="21"/>
      <c r="AA70" s="21"/>
      <c r="AB70" s="21"/>
      <c r="AC70" s="21"/>
      <c r="AD70" s="21"/>
      <c r="AE70" s="21"/>
      <c r="AF70" s="21"/>
      <c r="AG70" s="21"/>
      <c r="AH70" s="21"/>
      <c r="AI70" s="21"/>
      <c r="AJ70" s="21"/>
      <c r="AK70" s="21"/>
      <c r="AL70" s="21"/>
      <c r="AM70" s="21"/>
      <c r="AN70" s="21"/>
      <c r="AO70" s="21"/>
      <c r="AP70" s="21"/>
      <c r="AQ70" s="21"/>
      <c r="AR70" s="19"/>
    </row>
    <row r="71" spans="1:57" ht="11.25">
      <c r="B71" s="20"/>
      <c r="C71" s="21"/>
      <c r="D71" s="21"/>
      <c r="E71" s="21"/>
      <c r="F71" s="21"/>
      <c r="G71" s="21"/>
      <c r="H71" s="21"/>
      <c r="I71" s="21"/>
      <c r="J71" s="21"/>
      <c r="K71" s="21"/>
      <c r="L71" s="21"/>
      <c r="M71" s="21"/>
      <c r="N71" s="21"/>
      <c r="O71" s="21"/>
      <c r="P71" s="21"/>
      <c r="Q71" s="21"/>
      <c r="R71" s="21"/>
      <c r="S71" s="21"/>
      <c r="T71" s="21"/>
      <c r="U71" s="21"/>
      <c r="V71" s="21"/>
      <c r="W71" s="21"/>
      <c r="X71" s="21"/>
      <c r="Y71" s="21"/>
      <c r="Z71" s="21"/>
      <c r="AA71" s="21"/>
      <c r="AB71" s="21"/>
      <c r="AC71" s="21"/>
      <c r="AD71" s="21"/>
      <c r="AE71" s="21"/>
      <c r="AF71" s="21"/>
      <c r="AG71" s="21"/>
      <c r="AH71" s="21"/>
      <c r="AI71" s="21"/>
      <c r="AJ71" s="21"/>
      <c r="AK71" s="21"/>
      <c r="AL71" s="21"/>
      <c r="AM71" s="21"/>
      <c r="AN71" s="21"/>
      <c r="AO71" s="21"/>
      <c r="AP71" s="21"/>
      <c r="AQ71" s="21"/>
      <c r="AR71" s="19"/>
    </row>
    <row r="72" spans="1:57" ht="11.25">
      <c r="B72" s="20"/>
      <c r="C72" s="21"/>
      <c r="D72" s="21"/>
      <c r="E72" s="21"/>
      <c r="F72" s="21"/>
      <c r="G72" s="21"/>
      <c r="H72" s="21"/>
      <c r="I72" s="21"/>
      <c r="J72" s="21"/>
      <c r="K72" s="21"/>
      <c r="L72" s="21"/>
      <c r="M72" s="21"/>
      <c r="N72" s="21"/>
      <c r="O72" s="21"/>
      <c r="P72" s="21"/>
      <c r="Q72" s="21"/>
      <c r="R72" s="21"/>
      <c r="S72" s="21"/>
      <c r="T72" s="21"/>
      <c r="U72" s="21"/>
      <c r="V72" s="21"/>
      <c r="W72" s="21"/>
      <c r="X72" s="21"/>
      <c r="Y72" s="21"/>
      <c r="Z72" s="21"/>
      <c r="AA72" s="21"/>
      <c r="AB72" s="21"/>
      <c r="AC72" s="21"/>
      <c r="AD72" s="21"/>
      <c r="AE72" s="21"/>
      <c r="AF72" s="21"/>
      <c r="AG72" s="21"/>
      <c r="AH72" s="21"/>
      <c r="AI72" s="21"/>
      <c r="AJ72" s="21"/>
      <c r="AK72" s="21"/>
      <c r="AL72" s="21"/>
      <c r="AM72" s="21"/>
      <c r="AN72" s="21"/>
      <c r="AO72" s="21"/>
      <c r="AP72" s="21"/>
      <c r="AQ72" s="21"/>
      <c r="AR72" s="19"/>
    </row>
    <row r="73" spans="1:57" ht="11.25">
      <c r="B73" s="20"/>
      <c r="C73" s="21"/>
      <c r="D73" s="21"/>
      <c r="E73" s="21"/>
      <c r="F73" s="21"/>
      <c r="G73" s="21"/>
      <c r="H73" s="21"/>
      <c r="I73" s="21"/>
      <c r="J73" s="21"/>
      <c r="K73" s="21"/>
      <c r="L73" s="21"/>
      <c r="M73" s="21"/>
      <c r="N73" s="21"/>
      <c r="O73" s="21"/>
      <c r="P73" s="21"/>
      <c r="Q73" s="21"/>
      <c r="R73" s="21"/>
      <c r="S73" s="21"/>
      <c r="T73" s="21"/>
      <c r="U73" s="21"/>
      <c r="V73" s="21"/>
      <c r="W73" s="21"/>
      <c r="X73" s="21"/>
      <c r="Y73" s="21"/>
      <c r="Z73" s="21"/>
      <c r="AA73" s="21"/>
      <c r="AB73" s="21"/>
      <c r="AC73" s="21"/>
      <c r="AD73" s="21"/>
      <c r="AE73" s="21"/>
      <c r="AF73" s="21"/>
      <c r="AG73" s="21"/>
      <c r="AH73" s="21"/>
      <c r="AI73" s="21"/>
      <c r="AJ73" s="21"/>
      <c r="AK73" s="21"/>
      <c r="AL73" s="21"/>
      <c r="AM73" s="21"/>
      <c r="AN73" s="21"/>
      <c r="AO73" s="21"/>
      <c r="AP73" s="21"/>
      <c r="AQ73" s="21"/>
      <c r="AR73" s="19"/>
    </row>
    <row r="74" spans="1:57" ht="11.25">
      <c r="B74" s="20"/>
      <c r="C74" s="21"/>
      <c r="D74" s="21"/>
      <c r="E74" s="21"/>
      <c r="F74" s="21"/>
      <c r="G74" s="21"/>
      <c r="H74" s="21"/>
      <c r="I74" s="21"/>
      <c r="J74" s="21"/>
      <c r="K74" s="21"/>
      <c r="L74" s="21"/>
      <c r="M74" s="21"/>
      <c r="N74" s="21"/>
      <c r="O74" s="21"/>
      <c r="P74" s="21"/>
      <c r="Q74" s="21"/>
      <c r="R74" s="21"/>
      <c r="S74" s="21"/>
      <c r="T74" s="21"/>
      <c r="U74" s="21"/>
      <c r="V74" s="21"/>
      <c r="W74" s="21"/>
      <c r="X74" s="21"/>
      <c r="Y74" s="21"/>
      <c r="Z74" s="21"/>
      <c r="AA74" s="21"/>
      <c r="AB74" s="21"/>
      <c r="AC74" s="21"/>
      <c r="AD74" s="21"/>
      <c r="AE74" s="21"/>
      <c r="AF74" s="21"/>
      <c r="AG74" s="21"/>
      <c r="AH74" s="21"/>
      <c r="AI74" s="21"/>
      <c r="AJ74" s="21"/>
      <c r="AK74" s="21"/>
      <c r="AL74" s="21"/>
      <c r="AM74" s="21"/>
      <c r="AN74" s="21"/>
      <c r="AO74" s="21"/>
      <c r="AP74" s="21"/>
      <c r="AQ74" s="21"/>
      <c r="AR74" s="19"/>
    </row>
    <row r="75" spans="1:57" s="2" customFormat="1" ht="12.75">
      <c r="A75" s="33"/>
      <c r="B75" s="34"/>
      <c r="C75" s="35"/>
      <c r="D75" s="51" t="s">
        <v>52</v>
      </c>
      <c r="E75" s="37"/>
      <c r="F75" s="37"/>
      <c r="G75" s="37"/>
      <c r="H75" s="37"/>
      <c r="I75" s="37"/>
      <c r="J75" s="37"/>
      <c r="K75" s="37"/>
      <c r="L75" s="37"/>
      <c r="M75" s="37"/>
      <c r="N75" s="37"/>
      <c r="O75" s="37"/>
      <c r="P75" s="37"/>
      <c r="Q75" s="37"/>
      <c r="R75" s="37"/>
      <c r="S75" s="37"/>
      <c r="T75" s="37"/>
      <c r="U75" s="37"/>
      <c r="V75" s="51" t="s">
        <v>53</v>
      </c>
      <c r="W75" s="37"/>
      <c r="X75" s="37"/>
      <c r="Y75" s="37"/>
      <c r="Z75" s="37"/>
      <c r="AA75" s="37"/>
      <c r="AB75" s="37"/>
      <c r="AC75" s="37"/>
      <c r="AD75" s="37"/>
      <c r="AE75" s="37"/>
      <c r="AF75" s="37"/>
      <c r="AG75" s="37"/>
      <c r="AH75" s="51" t="s">
        <v>52</v>
      </c>
      <c r="AI75" s="37"/>
      <c r="AJ75" s="37"/>
      <c r="AK75" s="37"/>
      <c r="AL75" s="37"/>
      <c r="AM75" s="51" t="s">
        <v>53</v>
      </c>
      <c r="AN75" s="37"/>
      <c r="AO75" s="37"/>
      <c r="AP75" s="35"/>
      <c r="AQ75" s="35"/>
      <c r="AR75" s="38"/>
      <c r="BE75" s="33"/>
    </row>
    <row r="76" spans="1:57" s="2" customFormat="1" ht="11.25">
      <c r="A76" s="33"/>
      <c r="B76" s="34"/>
      <c r="C76" s="35"/>
      <c r="D76" s="35"/>
      <c r="E76" s="35"/>
      <c r="F76" s="35"/>
      <c r="G76" s="35"/>
      <c r="H76" s="35"/>
      <c r="I76" s="35"/>
      <c r="J76" s="35"/>
      <c r="K76" s="35"/>
      <c r="L76" s="35"/>
      <c r="M76" s="35"/>
      <c r="N76" s="35"/>
      <c r="O76" s="35"/>
      <c r="P76" s="35"/>
      <c r="Q76" s="35"/>
      <c r="R76" s="35"/>
      <c r="S76" s="35"/>
      <c r="T76" s="35"/>
      <c r="U76" s="35"/>
      <c r="V76" s="35"/>
      <c r="W76" s="35"/>
      <c r="X76" s="35"/>
      <c r="Y76" s="35"/>
      <c r="Z76" s="35"/>
      <c r="AA76" s="35"/>
      <c r="AB76" s="35"/>
      <c r="AC76" s="35"/>
      <c r="AD76" s="35"/>
      <c r="AE76" s="35"/>
      <c r="AF76" s="35"/>
      <c r="AG76" s="35"/>
      <c r="AH76" s="35"/>
      <c r="AI76" s="35"/>
      <c r="AJ76" s="35"/>
      <c r="AK76" s="35"/>
      <c r="AL76" s="35"/>
      <c r="AM76" s="35"/>
      <c r="AN76" s="35"/>
      <c r="AO76" s="35"/>
      <c r="AP76" s="35"/>
      <c r="AQ76" s="35"/>
      <c r="AR76" s="38"/>
      <c r="BE76" s="33"/>
    </row>
    <row r="77" spans="1:57" s="2" customFormat="1" ht="6.95" customHeight="1">
      <c r="A77" s="33"/>
      <c r="B77" s="53"/>
      <c r="C77" s="54"/>
      <c r="D77" s="54"/>
      <c r="E77" s="54"/>
      <c r="F77" s="54"/>
      <c r="G77" s="54"/>
      <c r="H77" s="54"/>
      <c r="I77" s="54"/>
      <c r="J77" s="54"/>
      <c r="K77" s="54"/>
      <c r="L77" s="54"/>
      <c r="M77" s="54"/>
      <c r="N77" s="54"/>
      <c r="O77" s="54"/>
      <c r="P77" s="54"/>
      <c r="Q77" s="54"/>
      <c r="R77" s="54"/>
      <c r="S77" s="54"/>
      <c r="T77" s="54"/>
      <c r="U77" s="54"/>
      <c r="V77" s="54"/>
      <c r="W77" s="54"/>
      <c r="X77" s="54"/>
      <c r="Y77" s="54"/>
      <c r="Z77" s="54"/>
      <c r="AA77" s="54"/>
      <c r="AB77" s="54"/>
      <c r="AC77" s="54"/>
      <c r="AD77" s="54"/>
      <c r="AE77" s="54"/>
      <c r="AF77" s="54"/>
      <c r="AG77" s="54"/>
      <c r="AH77" s="54"/>
      <c r="AI77" s="54"/>
      <c r="AJ77" s="54"/>
      <c r="AK77" s="54"/>
      <c r="AL77" s="54"/>
      <c r="AM77" s="54"/>
      <c r="AN77" s="54"/>
      <c r="AO77" s="54"/>
      <c r="AP77" s="54"/>
      <c r="AQ77" s="54"/>
      <c r="AR77" s="38"/>
      <c r="BE77" s="33"/>
    </row>
    <row r="81" spans="1:91" s="2" customFormat="1" ht="6.95" customHeight="1">
      <c r="A81" s="33"/>
      <c r="B81" s="55"/>
      <c r="C81" s="56"/>
      <c r="D81" s="56"/>
      <c r="E81" s="56"/>
      <c r="F81" s="56"/>
      <c r="G81" s="56"/>
      <c r="H81" s="56"/>
      <c r="I81" s="56"/>
      <c r="J81" s="56"/>
      <c r="K81" s="56"/>
      <c r="L81" s="56"/>
      <c r="M81" s="56"/>
      <c r="N81" s="56"/>
      <c r="O81" s="56"/>
      <c r="P81" s="56"/>
      <c r="Q81" s="56"/>
      <c r="R81" s="56"/>
      <c r="S81" s="56"/>
      <c r="T81" s="56"/>
      <c r="U81" s="56"/>
      <c r="V81" s="56"/>
      <c r="W81" s="56"/>
      <c r="X81" s="56"/>
      <c r="Y81" s="56"/>
      <c r="Z81" s="56"/>
      <c r="AA81" s="56"/>
      <c r="AB81" s="56"/>
      <c r="AC81" s="56"/>
      <c r="AD81" s="56"/>
      <c r="AE81" s="56"/>
      <c r="AF81" s="56"/>
      <c r="AG81" s="56"/>
      <c r="AH81" s="56"/>
      <c r="AI81" s="56"/>
      <c r="AJ81" s="56"/>
      <c r="AK81" s="56"/>
      <c r="AL81" s="56"/>
      <c r="AM81" s="56"/>
      <c r="AN81" s="56"/>
      <c r="AO81" s="56"/>
      <c r="AP81" s="56"/>
      <c r="AQ81" s="56"/>
      <c r="AR81" s="38"/>
      <c r="BE81" s="33"/>
    </row>
    <row r="82" spans="1:91" s="2" customFormat="1" ht="24.95" customHeight="1">
      <c r="A82" s="33"/>
      <c r="B82" s="34"/>
      <c r="C82" s="22" t="s">
        <v>56</v>
      </c>
      <c r="D82" s="35"/>
      <c r="E82" s="35"/>
      <c r="F82" s="35"/>
      <c r="G82" s="35"/>
      <c r="H82" s="35"/>
      <c r="I82" s="35"/>
      <c r="J82" s="35"/>
      <c r="K82" s="35"/>
      <c r="L82" s="35"/>
      <c r="M82" s="35"/>
      <c r="N82" s="35"/>
      <c r="O82" s="35"/>
      <c r="P82" s="35"/>
      <c r="Q82" s="35"/>
      <c r="R82" s="35"/>
      <c r="S82" s="35"/>
      <c r="T82" s="35"/>
      <c r="U82" s="35"/>
      <c r="V82" s="35"/>
      <c r="W82" s="35"/>
      <c r="X82" s="35"/>
      <c r="Y82" s="35"/>
      <c r="Z82" s="35"/>
      <c r="AA82" s="35"/>
      <c r="AB82" s="35"/>
      <c r="AC82" s="35"/>
      <c r="AD82" s="35"/>
      <c r="AE82" s="35"/>
      <c r="AF82" s="35"/>
      <c r="AG82" s="35"/>
      <c r="AH82" s="35"/>
      <c r="AI82" s="35"/>
      <c r="AJ82" s="35"/>
      <c r="AK82" s="35"/>
      <c r="AL82" s="35"/>
      <c r="AM82" s="35"/>
      <c r="AN82" s="35"/>
      <c r="AO82" s="35"/>
      <c r="AP82" s="35"/>
      <c r="AQ82" s="35"/>
      <c r="AR82" s="38"/>
      <c r="BE82" s="33"/>
    </row>
    <row r="83" spans="1:91" s="2" customFormat="1" ht="6.95" customHeight="1">
      <c r="A83" s="33"/>
      <c r="B83" s="34"/>
      <c r="C83" s="35"/>
      <c r="D83" s="35"/>
      <c r="E83" s="35"/>
      <c r="F83" s="35"/>
      <c r="G83" s="35"/>
      <c r="H83" s="35"/>
      <c r="I83" s="35"/>
      <c r="J83" s="35"/>
      <c r="K83" s="35"/>
      <c r="L83" s="35"/>
      <c r="M83" s="35"/>
      <c r="N83" s="35"/>
      <c r="O83" s="35"/>
      <c r="P83" s="35"/>
      <c r="Q83" s="35"/>
      <c r="R83" s="35"/>
      <c r="S83" s="35"/>
      <c r="T83" s="35"/>
      <c r="U83" s="35"/>
      <c r="V83" s="35"/>
      <c r="W83" s="35"/>
      <c r="X83" s="35"/>
      <c r="Y83" s="35"/>
      <c r="Z83" s="35"/>
      <c r="AA83" s="35"/>
      <c r="AB83" s="35"/>
      <c r="AC83" s="35"/>
      <c r="AD83" s="35"/>
      <c r="AE83" s="35"/>
      <c r="AF83" s="35"/>
      <c r="AG83" s="35"/>
      <c r="AH83" s="35"/>
      <c r="AI83" s="35"/>
      <c r="AJ83" s="35"/>
      <c r="AK83" s="35"/>
      <c r="AL83" s="35"/>
      <c r="AM83" s="35"/>
      <c r="AN83" s="35"/>
      <c r="AO83" s="35"/>
      <c r="AP83" s="35"/>
      <c r="AQ83" s="35"/>
      <c r="AR83" s="38"/>
      <c r="BE83" s="33"/>
    </row>
    <row r="84" spans="1:91" s="4" customFormat="1" ht="12" customHeight="1">
      <c r="B84" s="57"/>
      <c r="C84" s="28" t="s">
        <v>13</v>
      </c>
      <c r="D84" s="58"/>
      <c r="E84" s="58"/>
      <c r="F84" s="58"/>
      <c r="G84" s="58"/>
      <c r="H84" s="58"/>
      <c r="I84" s="58"/>
      <c r="J84" s="58"/>
      <c r="K84" s="58"/>
      <c r="L84" s="58" t="str">
        <f>K5</f>
        <v>650180262Z-1</v>
      </c>
      <c r="M84" s="58"/>
      <c r="N84" s="58"/>
      <c r="O84" s="58"/>
      <c r="P84" s="58"/>
      <c r="Q84" s="58"/>
      <c r="R84" s="58"/>
      <c r="S84" s="58"/>
      <c r="T84" s="58"/>
      <c r="U84" s="58"/>
      <c r="V84" s="58"/>
      <c r="W84" s="58"/>
      <c r="X84" s="58"/>
      <c r="Y84" s="58"/>
      <c r="Z84" s="58"/>
      <c r="AA84" s="58"/>
      <c r="AB84" s="58"/>
      <c r="AC84" s="58"/>
      <c r="AD84" s="58"/>
      <c r="AE84" s="58"/>
      <c r="AF84" s="58"/>
      <c r="AG84" s="58"/>
      <c r="AH84" s="58"/>
      <c r="AI84" s="58"/>
      <c r="AJ84" s="58"/>
      <c r="AK84" s="58"/>
      <c r="AL84" s="58"/>
      <c r="AM84" s="58"/>
      <c r="AN84" s="58"/>
      <c r="AO84" s="58"/>
      <c r="AP84" s="58"/>
      <c r="AQ84" s="58"/>
      <c r="AR84" s="59"/>
    </row>
    <row r="85" spans="1:91" s="5" customFormat="1" ht="36.950000000000003" customHeight="1">
      <c r="B85" s="60"/>
      <c r="C85" s="61" t="s">
        <v>16</v>
      </c>
      <c r="D85" s="62"/>
      <c r="E85" s="62"/>
      <c r="F85" s="62"/>
      <c r="G85" s="62"/>
      <c r="H85" s="62"/>
      <c r="I85" s="62"/>
      <c r="J85" s="62"/>
      <c r="K85" s="62"/>
      <c r="L85" s="275" t="str">
        <f>K6</f>
        <v>Údržba, opravy a odstraňování závad u SMT v roce 2020</v>
      </c>
      <c r="M85" s="276"/>
      <c r="N85" s="276"/>
      <c r="O85" s="276"/>
      <c r="P85" s="276"/>
      <c r="Q85" s="276"/>
      <c r="R85" s="276"/>
      <c r="S85" s="276"/>
      <c r="T85" s="276"/>
      <c r="U85" s="276"/>
      <c r="V85" s="276"/>
      <c r="W85" s="276"/>
      <c r="X85" s="276"/>
      <c r="Y85" s="276"/>
      <c r="Z85" s="276"/>
      <c r="AA85" s="276"/>
      <c r="AB85" s="276"/>
      <c r="AC85" s="276"/>
      <c r="AD85" s="276"/>
      <c r="AE85" s="276"/>
      <c r="AF85" s="276"/>
      <c r="AG85" s="276"/>
      <c r="AH85" s="276"/>
      <c r="AI85" s="276"/>
      <c r="AJ85" s="276"/>
      <c r="AK85" s="276"/>
      <c r="AL85" s="276"/>
      <c r="AM85" s="276"/>
      <c r="AN85" s="276"/>
      <c r="AO85" s="276"/>
      <c r="AP85" s="62"/>
      <c r="AQ85" s="62"/>
      <c r="AR85" s="63"/>
    </row>
    <row r="86" spans="1:91" s="2" customFormat="1" ht="6.95" customHeight="1">
      <c r="A86" s="33"/>
      <c r="B86" s="34"/>
      <c r="C86" s="35"/>
      <c r="D86" s="35"/>
      <c r="E86" s="35"/>
      <c r="F86" s="35"/>
      <c r="G86" s="35"/>
      <c r="H86" s="35"/>
      <c r="I86" s="35"/>
      <c r="J86" s="35"/>
      <c r="K86" s="35"/>
      <c r="L86" s="35"/>
      <c r="M86" s="35"/>
      <c r="N86" s="35"/>
      <c r="O86" s="35"/>
      <c r="P86" s="35"/>
      <c r="Q86" s="35"/>
      <c r="R86" s="35"/>
      <c r="S86" s="35"/>
      <c r="T86" s="35"/>
      <c r="U86" s="35"/>
      <c r="V86" s="35"/>
      <c r="W86" s="35"/>
      <c r="X86" s="35"/>
      <c r="Y86" s="35"/>
      <c r="Z86" s="35"/>
      <c r="AA86" s="35"/>
      <c r="AB86" s="35"/>
      <c r="AC86" s="35"/>
      <c r="AD86" s="35"/>
      <c r="AE86" s="35"/>
      <c r="AF86" s="35"/>
      <c r="AG86" s="35"/>
      <c r="AH86" s="35"/>
      <c r="AI86" s="35"/>
      <c r="AJ86" s="35"/>
      <c r="AK86" s="35"/>
      <c r="AL86" s="35"/>
      <c r="AM86" s="35"/>
      <c r="AN86" s="35"/>
      <c r="AO86" s="35"/>
      <c r="AP86" s="35"/>
      <c r="AQ86" s="35"/>
      <c r="AR86" s="38"/>
      <c r="BE86" s="33"/>
    </row>
    <row r="87" spans="1:91" s="2" customFormat="1" ht="12" customHeight="1">
      <c r="A87" s="33"/>
      <c r="B87" s="34"/>
      <c r="C87" s="28" t="s">
        <v>22</v>
      </c>
      <c r="D87" s="35"/>
      <c r="E87" s="35"/>
      <c r="F87" s="35"/>
      <c r="G87" s="35"/>
      <c r="H87" s="35"/>
      <c r="I87" s="35"/>
      <c r="J87" s="35"/>
      <c r="K87" s="35"/>
      <c r="L87" s="64" t="str">
        <f>IF(K8="","",K8)</f>
        <v xml:space="preserve"> </v>
      </c>
      <c r="M87" s="35"/>
      <c r="N87" s="35"/>
      <c r="O87" s="35"/>
      <c r="P87" s="35"/>
      <c r="Q87" s="35"/>
      <c r="R87" s="35"/>
      <c r="S87" s="35"/>
      <c r="T87" s="35"/>
      <c r="U87" s="35"/>
      <c r="V87" s="35"/>
      <c r="W87" s="35"/>
      <c r="X87" s="35"/>
      <c r="Y87" s="35"/>
      <c r="Z87" s="35"/>
      <c r="AA87" s="35"/>
      <c r="AB87" s="35"/>
      <c r="AC87" s="35"/>
      <c r="AD87" s="35"/>
      <c r="AE87" s="35"/>
      <c r="AF87" s="35"/>
      <c r="AG87" s="35"/>
      <c r="AH87" s="35"/>
      <c r="AI87" s="28" t="s">
        <v>24</v>
      </c>
      <c r="AJ87" s="35"/>
      <c r="AK87" s="35"/>
      <c r="AL87" s="35"/>
      <c r="AM87" s="277" t="str">
        <f>IF(AN8= "","",AN8)</f>
        <v>26. 5. 2020</v>
      </c>
      <c r="AN87" s="277"/>
      <c r="AO87" s="35"/>
      <c r="AP87" s="35"/>
      <c r="AQ87" s="35"/>
      <c r="AR87" s="38"/>
      <c r="BE87" s="33"/>
    </row>
    <row r="88" spans="1:91" s="2" customFormat="1" ht="6.95" customHeight="1">
      <c r="A88" s="33"/>
      <c r="B88" s="34"/>
      <c r="C88" s="35"/>
      <c r="D88" s="35"/>
      <c r="E88" s="35"/>
      <c r="F88" s="35"/>
      <c r="G88" s="35"/>
      <c r="H88" s="35"/>
      <c r="I88" s="35"/>
      <c r="J88" s="35"/>
      <c r="K88" s="35"/>
      <c r="L88" s="35"/>
      <c r="M88" s="35"/>
      <c r="N88" s="35"/>
      <c r="O88" s="35"/>
      <c r="P88" s="35"/>
      <c r="Q88" s="35"/>
      <c r="R88" s="35"/>
      <c r="S88" s="35"/>
      <c r="T88" s="35"/>
      <c r="U88" s="35"/>
      <c r="V88" s="35"/>
      <c r="W88" s="35"/>
      <c r="X88" s="35"/>
      <c r="Y88" s="35"/>
      <c r="Z88" s="35"/>
      <c r="AA88" s="35"/>
      <c r="AB88" s="35"/>
      <c r="AC88" s="35"/>
      <c r="AD88" s="35"/>
      <c r="AE88" s="35"/>
      <c r="AF88" s="35"/>
      <c r="AG88" s="35"/>
      <c r="AH88" s="35"/>
      <c r="AI88" s="35"/>
      <c r="AJ88" s="35"/>
      <c r="AK88" s="35"/>
      <c r="AL88" s="35"/>
      <c r="AM88" s="35"/>
      <c r="AN88" s="35"/>
      <c r="AO88" s="35"/>
      <c r="AP88" s="35"/>
      <c r="AQ88" s="35"/>
      <c r="AR88" s="38"/>
      <c r="BE88" s="33"/>
    </row>
    <row r="89" spans="1:91" s="2" customFormat="1" ht="15.2" customHeight="1">
      <c r="A89" s="33"/>
      <c r="B89" s="34"/>
      <c r="C89" s="28" t="s">
        <v>28</v>
      </c>
      <c r="D89" s="35"/>
      <c r="E89" s="35"/>
      <c r="F89" s="35"/>
      <c r="G89" s="35"/>
      <c r="H89" s="35"/>
      <c r="I89" s="35"/>
      <c r="J89" s="35"/>
      <c r="K89" s="35"/>
      <c r="L89" s="58" t="str">
        <f>IF(E11= "","",E11)</f>
        <v xml:space="preserve"> </v>
      </c>
      <c r="M89" s="35"/>
      <c r="N89" s="35"/>
      <c r="O89" s="35"/>
      <c r="P89" s="35"/>
      <c r="Q89" s="35"/>
      <c r="R89" s="35"/>
      <c r="S89" s="35"/>
      <c r="T89" s="35"/>
      <c r="U89" s="35"/>
      <c r="V89" s="35"/>
      <c r="W89" s="35"/>
      <c r="X89" s="35"/>
      <c r="Y89" s="35"/>
      <c r="Z89" s="35"/>
      <c r="AA89" s="35"/>
      <c r="AB89" s="35"/>
      <c r="AC89" s="35"/>
      <c r="AD89" s="35"/>
      <c r="AE89" s="35"/>
      <c r="AF89" s="35"/>
      <c r="AG89" s="35"/>
      <c r="AH89" s="35"/>
      <c r="AI89" s="28" t="s">
        <v>33</v>
      </c>
      <c r="AJ89" s="35"/>
      <c r="AK89" s="35"/>
      <c r="AL89" s="35"/>
      <c r="AM89" s="278" t="str">
        <f>IF(E17="","",E17)</f>
        <v xml:space="preserve"> </v>
      </c>
      <c r="AN89" s="279"/>
      <c r="AO89" s="279"/>
      <c r="AP89" s="279"/>
      <c r="AQ89" s="35"/>
      <c r="AR89" s="38"/>
      <c r="AS89" s="280" t="s">
        <v>57</v>
      </c>
      <c r="AT89" s="281"/>
      <c r="AU89" s="66"/>
      <c r="AV89" s="66"/>
      <c r="AW89" s="66"/>
      <c r="AX89" s="66"/>
      <c r="AY89" s="66"/>
      <c r="AZ89" s="66"/>
      <c r="BA89" s="66"/>
      <c r="BB89" s="66"/>
      <c r="BC89" s="66"/>
      <c r="BD89" s="67"/>
      <c r="BE89" s="33"/>
    </row>
    <row r="90" spans="1:91" s="2" customFormat="1" ht="15.2" customHeight="1">
      <c r="A90" s="33"/>
      <c r="B90" s="34"/>
      <c r="C90" s="28" t="s">
        <v>31</v>
      </c>
      <c r="D90" s="35"/>
      <c r="E90" s="35"/>
      <c r="F90" s="35"/>
      <c r="G90" s="35"/>
      <c r="H90" s="35"/>
      <c r="I90" s="35"/>
      <c r="J90" s="35"/>
      <c r="K90" s="35"/>
      <c r="L90" s="58" t="str">
        <f>IF(E14= "Vyplň údaj","",E14)</f>
        <v/>
      </c>
      <c r="M90" s="35"/>
      <c r="N90" s="35"/>
      <c r="O90" s="35"/>
      <c r="P90" s="35"/>
      <c r="Q90" s="35"/>
      <c r="R90" s="35"/>
      <c r="S90" s="35"/>
      <c r="T90" s="35"/>
      <c r="U90" s="35"/>
      <c r="V90" s="35"/>
      <c r="W90" s="35"/>
      <c r="X90" s="35"/>
      <c r="Y90" s="35"/>
      <c r="Z90" s="35"/>
      <c r="AA90" s="35"/>
      <c r="AB90" s="35"/>
      <c r="AC90" s="35"/>
      <c r="AD90" s="35"/>
      <c r="AE90" s="35"/>
      <c r="AF90" s="35"/>
      <c r="AG90" s="35"/>
      <c r="AH90" s="35"/>
      <c r="AI90" s="28" t="s">
        <v>35</v>
      </c>
      <c r="AJ90" s="35"/>
      <c r="AK90" s="35"/>
      <c r="AL90" s="35"/>
      <c r="AM90" s="278" t="str">
        <f>IF(E20="","",E20)</f>
        <v xml:space="preserve"> </v>
      </c>
      <c r="AN90" s="279"/>
      <c r="AO90" s="279"/>
      <c r="AP90" s="279"/>
      <c r="AQ90" s="35"/>
      <c r="AR90" s="38"/>
      <c r="AS90" s="282"/>
      <c r="AT90" s="283"/>
      <c r="AU90" s="68"/>
      <c r="AV90" s="68"/>
      <c r="AW90" s="68"/>
      <c r="AX90" s="68"/>
      <c r="AY90" s="68"/>
      <c r="AZ90" s="68"/>
      <c r="BA90" s="68"/>
      <c r="BB90" s="68"/>
      <c r="BC90" s="68"/>
      <c r="BD90" s="69"/>
      <c r="BE90" s="33"/>
    </row>
    <row r="91" spans="1:91" s="2" customFormat="1" ht="10.9" customHeight="1">
      <c r="A91" s="33"/>
      <c r="B91" s="34"/>
      <c r="C91" s="35"/>
      <c r="D91" s="35"/>
      <c r="E91" s="35"/>
      <c r="F91" s="35"/>
      <c r="G91" s="35"/>
      <c r="H91" s="35"/>
      <c r="I91" s="35"/>
      <c r="J91" s="35"/>
      <c r="K91" s="35"/>
      <c r="L91" s="35"/>
      <c r="M91" s="35"/>
      <c r="N91" s="35"/>
      <c r="O91" s="35"/>
      <c r="P91" s="35"/>
      <c r="Q91" s="35"/>
      <c r="R91" s="35"/>
      <c r="S91" s="35"/>
      <c r="T91" s="35"/>
      <c r="U91" s="35"/>
      <c r="V91" s="35"/>
      <c r="W91" s="35"/>
      <c r="X91" s="35"/>
      <c r="Y91" s="35"/>
      <c r="Z91" s="35"/>
      <c r="AA91" s="35"/>
      <c r="AB91" s="35"/>
      <c r="AC91" s="35"/>
      <c r="AD91" s="35"/>
      <c r="AE91" s="35"/>
      <c r="AF91" s="35"/>
      <c r="AG91" s="35"/>
      <c r="AH91" s="35"/>
      <c r="AI91" s="35"/>
      <c r="AJ91" s="35"/>
      <c r="AK91" s="35"/>
      <c r="AL91" s="35"/>
      <c r="AM91" s="35"/>
      <c r="AN91" s="35"/>
      <c r="AO91" s="35"/>
      <c r="AP91" s="35"/>
      <c r="AQ91" s="35"/>
      <c r="AR91" s="38"/>
      <c r="AS91" s="284"/>
      <c r="AT91" s="285"/>
      <c r="AU91" s="70"/>
      <c r="AV91" s="70"/>
      <c r="AW91" s="70"/>
      <c r="AX91" s="70"/>
      <c r="AY91" s="70"/>
      <c r="AZ91" s="70"/>
      <c r="BA91" s="70"/>
      <c r="BB91" s="70"/>
      <c r="BC91" s="70"/>
      <c r="BD91" s="71"/>
      <c r="BE91" s="33"/>
    </row>
    <row r="92" spans="1:91" s="2" customFormat="1" ht="29.25" customHeight="1">
      <c r="A92" s="33"/>
      <c r="B92" s="34"/>
      <c r="C92" s="286" t="s">
        <v>58</v>
      </c>
      <c r="D92" s="287"/>
      <c r="E92" s="287"/>
      <c r="F92" s="287"/>
      <c r="G92" s="287"/>
      <c r="H92" s="72"/>
      <c r="I92" s="288" t="s">
        <v>59</v>
      </c>
      <c r="J92" s="287"/>
      <c r="K92" s="287"/>
      <c r="L92" s="287"/>
      <c r="M92" s="287"/>
      <c r="N92" s="287"/>
      <c r="O92" s="287"/>
      <c r="P92" s="287"/>
      <c r="Q92" s="287"/>
      <c r="R92" s="287"/>
      <c r="S92" s="287"/>
      <c r="T92" s="287"/>
      <c r="U92" s="287"/>
      <c r="V92" s="287"/>
      <c r="W92" s="287"/>
      <c r="X92" s="287"/>
      <c r="Y92" s="287"/>
      <c r="Z92" s="287"/>
      <c r="AA92" s="287"/>
      <c r="AB92" s="287"/>
      <c r="AC92" s="287"/>
      <c r="AD92" s="287"/>
      <c r="AE92" s="287"/>
      <c r="AF92" s="287"/>
      <c r="AG92" s="289" t="s">
        <v>60</v>
      </c>
      <c r="AH92" s="287"/>
      <c r="AI92" s="287"/>
      <c r="AJ92" s="287"/>
      <c r="AK92" s="287"/>
      <c r="AL92" s="287"/>
      <c r="AM92" s="287"/>
      <c r="AN92" s="288" t="s">
        <v>61</v>
      </c>
      <c r="AO92" s="287"/>
      <c r="AP92" s="290"/>
      <c r="AQ92" s="73" t="s">
        <v>62</v>
      </c>
      <c r="AR92" s="38"/>
      <c r="AS92" s="74" t="s">
        <v>63</v>
      </c>
      <c r="AT92" s="75" t="s">
        <v>64</v>
      </c>
      <c r="AU92" s="75" t="s">
        <v>65</v>
      </c>
      <c r="AV92" s="75" t="s">
        <v>66</v>
      </c>
      <c r="AW92" s="75" t="s">
        <v>67</v>
      </c>
      <c r="AX92" s="75" t="s">
        <v>68</v>
      </c>
      <c r="AY92" s="75" t="s">
        <v>69</v>
      </c>
      <c r="AZ92" s="75" t="s">
        <v>70</v>
      </c>
      <c r="BA92" s="75" t="s">
        <v>71</v>
      </c>
      <c r="BB92" s="75" t="s">
        <v>72</v>
      </c>
      <c r="BC92" s="75" t="s">
        <v>73</v>
      </c>
      <c r="BD92" s="76" t="s">
        <v>74</v>
      </c>
      <c r="BE92" s="33"/>
    </row>
    <row r="93" spans="1:91" s="2" customFormat="1" ht="10.9" customHeight="1">
      <c r="A93" s="33"/>
      <c r="B93" s="34"/>
      <c r="C93" s="35"/>
      <c r="D93" s="35"/>
      <c r="E93" s="35"/>
      <c r="F93" s="35"/>
      <c r="G93" s="35"/>
      <c r="H93" s="35"/>
      <c r="I93" s="35"/>
      <c r="J93" s="35"/>
      <c r="K93" s="35"/>
      <c r="L93" s="35"/>
      <c r="M93" s="35"/>
      <c r="N93" s="35"/>
      <c r="O93" s="35"/>
      <c r="P93" s="35"/>
      <c r="Q93" s="35"/>
      <c r="R93" s="35"/>
      <c r="S93" s="35"/>
      <c r="T93" s="35"/>
      <c r="U93" s="35"/>
      <c r="V93" s="35"/>
      <c r="W93" s="35"/>
      <c r="X93" s="35"/>
      <c r="Y93" s="35"/>
      <c r="Z93" s="35"/>
      <c r="AA93" s="35"/>
      <c r="AB93" s="35"/>
      <c r="AC93" s="35"/>
      <c r="AD93" s="35"/>
      <c r="AE93" s="35"/>
      <c r="AF93" s="35"/>
      <c r="AG93" s="35"/>
      <c r="AH93" s="35"/>
      <c r="AI93" s="35"/>
      <c r="AJ93" s="35"/>
      <c r="AK93" s="35"/>
      <c r="AL93" s="35"/>
      <c r="AM93" s="35"/>
      <c r="AN93" s="35"/>
      <c r="AO93" s="35"/>
      <c r="AP93" s="35"/>
      <c r="AQ93" s="35"/>
      <c r="AR93" s="38"/>
      <c r="AS93" s="77"/>
      <c r="AT93" s="78"/>
      <c r="AU93" s="78"/>
      <c r="AV93" s="78"/>
      <c r="AW93" s="78"/>
      <c r="AX93" s="78"/>
      <c r="AY93" s="78"/>
      <c r="AZ93" s="78"/>
      <c r="BA93" s="78"/>
      <c r="BB93" s="78"/>
      <c r="BC93" s="78"/>
      <c r="BD93" s="79"/>
      <c r="BE93" s="33"/>
    </row>
    <row r="94" spans="1:91" s="6" customFormat="1" ht="32.450000000000003" customHeight="1">
      <c r="B94" s="80"/>
      <c r="C94" s="81" t="s">
        <v>75</v>
      </c>
      <c r="D94" s="82"/>
      <c r="E94" s="82"/>
      <c r="F94" s="82"/>
      <c r="G94" s="82"/>
      <c r="H94" s="82"/>
      <c r="I94" s="82"/>
      <c r="J94" s="82"/>
      <c r="K94" s="82"/>
      <c r="L94" s="82"/>
      <c r="M94" s="82"/>
      <c r="N94" s="82"/>
      <c r="O94" s="82"/>
      <c r="P94" s="82"/>
      <c r="Q94" s="82"/>
      <c r="R94" s="82"/>
      <c r="S94" s="82"/>
      <c r="T94" s="82"/>
      <c r="U94" s="82"/>
      <c r="V94" s="82"/>
      <c r="W94" s="82"/>
      <c r="X94" s="82"/>
      <c r="Y94" s="82"/>
      <c r="Z94" s="82"/>
      <c r="AA94" s="82"/>
      <c r="AB94" s="82"/>
      <c r="AC94" s="82"/>
      <c r="AD94" s="82"/>
      <c r="AE94" s="82"/>
      <c r="AF94" s="82"/>
      <c r="AG94" s="294">
        <f>ROUND(SUM(AG95:AG97),2)</f>
        <v>0</v>
      </c>
      <c r="AH94" s="294"/>
      <c r="AI94" s="294"/>
      <c r="AJ94" s="294"/>
      <c r="AK94" s="294"/>
      <c r="AL94" s="294"/>
      <c r="AM94" s="294"/>
      <c r="AN94" s="295">
        <f>SUM(AG94,AT94)</f>
        <v>0</v>
      </c>
      <c r="AO94" s="295"/>
      <c r="AP94" s="295"/>
      <c r="AQ94" s="84" t="s">
        <v>1</v>
      </c>
      <c r="AR94" s="85"/>
      <c r="AS94" s="86">
        <f>ROUND(SUM(AS95:AS97),2)</f>
        <v>0</v>
      </c>
      <c r="AT94" s="87">
        <f>ROUND(SUM(AV94:AW94),2)</f>
        <v>0</v>
      </c>
      <c r="AU94" s="88">
        <f>ROUND(SUM(AU95:AU97),5)</f>
        <v>0</v>
      </c>
      <c r="AV94" s="87">
        <f>ROUND(AZ94*L29,2)</f>
        <v>0</v>
      </c>
      <c r="AW94" s="87">
        <f>ROUND(BA94*L30,2)</f>
        <v>0</v>
      </c>
      <c r="AX94" s="87">
        <f>ROUND(BB94*L29,2)</f>
        <v>0</v>
      </c>
      <c r="AY94" s="87">
        <f>ROUND(BC94*L30,2)</f>
        <v>0</v>
      </c>
      <c r="AZ94" s="87">
        <f>ROUND(SUM(AZ95:AZ97),2)</f>
        <v>0</v>
      </c>
      <c r="BA94" s="87">
        <f>ROUND(SUM(BA95:BA97),2)</f>
        <v>0</v>
      </c>
      <c r="BB94" s="87">
        <f>ROUND(SUM(BB95:BB97),2)</f>
        <v>0</v>
      </c>
      <c r="BC94" s="87">
        <f>ROUND(SUM(BC95:BC97),2)</f>
        <v>0</v>
      </c>
      <c r="BD94" s="89">
        <f>ROUND(SUM(BD95:BD97),2)</f>
        <v>0</v>
      </c>
      <c r="BS94" s="90" t="s">
        <v>76</v>
      </c>
      <c r="BT94" s="90" t="s">
        <v>77</v>
      </c>
      <c r="BU94" s="91" t="s">
        <v>78</v>
      </c>
      <c r="BV94" s="90" t="s">
        <v>79</v>
      </c>
      <c r="BW94" s="90" t="s">
        <v>5</v>
      </c>
      <c r="BX94" s="90" t="s">
        <v>80</v>
      </c>
      <c r="CL94" s="90" t="s">
        <v>1</v>
      </c>
    </row>
    <row r="95" spans="1:91" s="7" customFormat="1" ht="16.5" customHeight="1">
      <c r="A95" s="92" t="s">
        <v>81</v>
      </c>
      <c r="B95" s="93"/>
      <c r="C95" s="94"/>
      <c r="D95" s="293" t="s">
        <v>82</v>
      </c>
      <c r="E95" s="293"/>
      <c r="F95" s="293"/>
      <c r="G95" s="293"/>
      <c r="H95" s="293"/>
      <c r="I95" s="95"/>
      <c r="J95" s="293" t="s">
        <v>83</v>
      </c>
      <c r="K95" s="293"/>
      <c r="L95" s="293"/>
      <c r="M95" s="293"/>
      <c r="N95" s="293"/>
      <c r="O95" s="293"/>
      <c r="P95" s="293"/>
      <c r="Q95" s="293"/>
      <c r="R95" s="293"/>
      <c r="S95" s="293"/>
      <c r="T95" s="293"/>
      <c r="U95" s="293"/>
      <c r="V95" s="293"/>
      <c r="W95" s="293"/>
      <c r="X95" s="293"/>
      <c r="Y95" s="293"/>
      <c r="Z95" s="293"/>
      <c r="AA95" s="293"/>
      <c r="AB95" s="293"/>
      <c r="AC95" s="293"/>
      <c r="AD95" s="293"/>
      <c r="AE95" s="293"/>
      <c r="AF95" s="293"/>
      <c r="AG95" s="291">
        <f>'001 - Mosty a tunely'!J30</f>
        <v>0</v>
      </c>
      <c r="AH95" s="292"/>
      <c r="AI95" s="292"/>
      <c r="AJ95" s="292"/>
      <c r="AK95" s="292"/>
      <c r="AL95" s="292"/>
      <c r="AM95" s="292"/>
      <c r="AN95" s="291">
        <f>SUM(AG95,AT95)</f>
        <v>0</v>
      </c>
      <c r="AO95" s="292"/>
      <c r="AP95" s="292"/>
      <c r="AQ95" s="96" t="s">
        <v>84</v>
      </c>
      <c r="AR95" s="97"/>
      <c r="AS95" s="98">
        <v>0</v>
      </c>
      <c r="AT95" s="99">
        <f>ROUND(SUM(AV95:AW95),2)</f>
        <v>0</v>
      </c>
      <c r="AU95" s="100">
        <f>'001 - Mosty a tunely'!P147</f>
        <v>0</v>
      </c>
      <c r="AV95" s="99">
        <f>'001 - Mosty a tunely'!J33</f>
        <v>0</v>
      </c>
      <c r="AW95" s="99">
        <f>'001 - Mosty a tunely'!J34</f>
        <v>0</v>
      </c>
      <c r="AX95" s="99">
        <f>'001 - Mosty a tunely'!J35</f>
        <v>0</v>
      </c>
      <c r="AY95" s="99">
        <f>'001 - Mosty a tunely'!J36</f>
        <v>0</v>
      </c>
      <c r="AZ95" s="99">
        <f>'001 - Mosty a tunely'!F33</f>
        <v>0</v>
      </c>
      <c r="BA95" s="99">
        <f>'001 - Mosty a tunely'!F34</f>
        <v>0</v>
      </c>
      <c r="BB95" s="99">
        <f>'001 - Mosty a tunely'!F35</f>
        <v>0</v>
      </c>
      <c r="BC95" s="99">
        <f>'001 - Mosty a tunely'!F36</f>
        <v>0</v>
      </c>
      <c r="BD95" s="101">
        <f>'001 - Mosty a tunely'!F37</f>
        <v>0</v>
      </c>
      <c r="BT95" s="102" t="s">
        <v>21</v>
      </c>
      <c r="BV95" s="102" t="s">
        <v>79</v>
      </c>
      <c r="BW95" s="102" t="s">
        <v>85</v>
      </c>
      <c r="BX95" s="102" t="s">
        <v>5</v>
      </c>
      <c r="CL95" s="102" t="s">
        <v>1</v>
      </c>
      <c r="CM95" s="102" t="s">
        <v>86</v>
      </c>
    </row>
    <row r="96" spans="1:91" s="7" customFormat="1" ht="16.5" customHeight="1">
      <c r="A96" s="92" t="s">
        <v>81</v>
      </c>
      <c r="B96" s="93"/>
      <c r="C96" s="94"/>
      <c r="D96" s="293" t="s">
        <v>87</v>
      </c>
      <c r="E96" s="293"/>
      <c r="F96" s="293"/>
      <c r="G96" s="293"/>
      <c r="H96" s="293"/>
      <c r="I96" s="95"/>
      <c r="J96" s="293" t="s">
        <v>88</v>
      </c>
      <c r="K96" s="293"/>
      <c r="L96" s="293"/>
      <c r="M96" s="293"/>
      <c r="N96" s="293"/>
      <c r="O96" s="293"/>
      <c r="P96" s="293"/>
      <c r="Q96" s="293"/>
      <c r="R96" s="293"/>
      <c r="S96" s="293"/>
      <c r="T96" s="293"/>
      <c r="U96" s="293"/>
      <c r="V96" s="293"/>
      <c r="W96" s="293"/>
      <c r="X96" s="293"/>
      <c r="Y96" s="293"/>
      <c r="Z96" s="293"/>
      <c r="AA96" s="293"/>
      <c r="AB96" s="293"/>
      <c r="AC96" s="293"/>
      <c r="AD96" s="293"/>
      <c r="AE96" s="293"/>
      <c r="AF96" s="293"/>
      <c r="AG96" s="291">
        <f>'002 - Traťové hospodářství'!J30</f>
        <v>0</v>
      </c>
      <c r="AH96" s="292"/>
      <c r="AI96" s="292"/>
      <c r="AJ96" s="292"/>
      <c r="AK96" s="292"/>
      <c r="AL96" s="292"/>
      <c r="AM96" s="292"/>
      <c r="AN96" s="291">
        <f>SUM(AG96,AT96)</f>
        <v>0</v>
      </c>
      <c r="AO96" s="292"/>
      <c r="AP96" s="292"/>
      <c r="AQ96" s="96" t="s">
        <v>84</v>
      </c>
      <c r="AR96" s="97"/>
      <c r="AS96" s="98">
        <v>0</v>
      </c>
      <c r="AT96" s="99">
        <f>ROUND(SUM(AV96:AW96),2)</f>
        <v>0</v>
      </c>
      <c r="AU96" s="100">
        <f>'002 - Traťové hospodářství'!P119</f>
        <v>0</v>
      </c>
      <c r="AV96" s="99">
        <f>'002 - Traťové hospodářství'!J33</f>
        <v>0</v>
      </c>
      <c r="AW96" s="99">
        <f>'002 - Traťové hospodářství'!J34</f>
        <v>0</v>
      </c>
      <c r="AX96" s="99">
        <f>'002 - Traťové hospodářství'!J35</f>
        <v>0</v>
      </c>
      <c r="AY96" s="99">
        <f>'002 - Traťové hospodářství'!J36</f>
        <v>0</v>
      </c>
      <c r="AZ96" s="99">
        <f>'002 - Traťové hospodářství'!F33</f>
        <v>0</v>
      </c>
      <c r="BA96" s="99">
        <f>'002 - Traťové hospodářství'!F34</f>
        <v>0</v>
      </c>
      <c r="BB96" s="99">
        <f>'002 - Traťové hospodářství'!F35</f>
        <v>0</v>
      </c>
      <c r="BC96" s="99">
        <f>'002 - Traťové hospodářství'!F36</f>
        <v>0</v>
      </c>
      <c r="BD96" s="101">
        <f>'002 - Traťové hospodářství'!F37</f>
        <v>0</v>
      </c>
      <c r="BT96" s="102" t="s">
        <v>21</v>
      </c>
      <c r="BV96" s="102" t="s">
        <v>79</v>
      </c>
      <c r="BW96" s="102" t="s">
        <v>89</v>
      </c>
      <c r="BX96" s="102" t="s">
        <v>5</v>
      </c>
      <c r="CL96" s="102" t="s">
        <v>1</v>
      </c>
      <c r="CM96" s="102" t="s">
        <v>86</v>
      </c>
    </row>
    <row r="97" spans="1:91" s="7" customFormat="1" ht="16.5" customHeight="1">
      <c r="A97" s="92" t="s">
        <v>81</v>
      </c>
      <c r="B97" s="93"/>
      <c r="C97" s="94"/>
      <c r="D97" s="293" t="s">
        <v>90</v>
      </c>
      <c r="E97" s="293"/>
      <c r="F97" s="293"/>
      <c r="G97" s="293"/>
      <c r="H97" s="293"/>
      <c r="I97" s="95"/>
      <c r="J97" s="293" t="s">
        <v>91</v>
      </c>
      <c r="K97" s="293"/>
      <c r="L97" s="293"/>
      <c r="M97" s="293"/>
      <c r="N97" s="293"/>
      <c r="O97" s="293"/>
      <c r="P97" s="293"/>
      <c r="Q97" s="293"/>
      <c r="R97" s="293"/>
      <c r="S97" s="293"/>
      <c r="T97" s="293"/>
      <c r="U97" s="293"/>
      <c r="V97" s="293"/>
      <c r="W97" s="293"/>
      <c r="X97" s="293"/>
      <c r="Y97" s="293"/>
      <c r="Z97" s="293"/>
      <c r="AA97" s="293"/>
      <c r="AB97" s="293"/>
      <c r="AC97" s="293"/>
      <c r="AD97" s="293"/>
      <c r="AE97" s="293"/>
      <c r="AF97" s="293"/>
      <c r="AG97" s="291">
        <f>'003 - VRN - Vedlejší rozp...'!J30</f>
        <v>0</v>
      </c>
      <c r="AH97" s="292"/>
      <c r="AI97" s="292"/>
      <c r="AJ97" s="292"/>
      <c r="AK97" s="292"/>
      <c r="AL97" s="292"/>
      <c r="AM97" s="292"/>
      <c r="AN97" s="291">
        <f>SUM(AG97,AT97)</f>
        <v>0</v>
      </c>
      <c r="AO97" s="292"/>
      <c r="AP97" s="292"/>
      <c r="AQ97" s="96" t="s">
        <v>84</v>
      </c>
      <c r="AR97" s="97"/>
      <c r="AS97" s="103">
        <v>0</v>
      </c>
      <c r="AT97" s="104">
        <f>ROUND(SUM(AV97:AW97),2)</f>
        <v>0</v>
      </c>
      <c r="AU97" s="105">
        <f>'003 - VRN - Vedlejší rozp...'!P122</f>
        <v>0</v>
      </c>
      <c r="AV97" s="104">
        <f>'003 - VRN - Vedlejší rozp...'!J33</f>
        <v>0</v>
      </c>
      <c r="AW97" s="104">
        <f>'003 - VRN - Vedlejší rozp...'!J34</f>
        <v>0</v>
      </c>
      <c r="AX97" s="104">
        <f>'003 - VRN - Vedlejší rozp...'!J35</f>
        <v>0</v>
      </c>
      <c r="AY97" s="104">
        <f>'003 - VRN - Vedlejší rozp...'!J36</f>
        <v>0</v>
      </c>
      <c r="AZ97" s="104">
        <f>'003 - VRN - Vedlejší rozp...'!F33</f>
        <v>0</v>
      </c>
      <c r="BA97" s="104">
        <f>'003 - VRN - Vedlejší rozp...'!F34</f>
        <v>0</v>
      </c>
      <c r="BB97" s="104">
        <f>'003 - VRN - Vedlejší rozp...'!F35</f>
        <v>0</v>
      </c>
      <c r="BC97" s="104">
        <f>'003 - VRN - Vedlejší rozp...'!F36</f>
        <v>0</v>
      </c>
      <c r="BD97" s="106">
        <f>'003 - VRN - Vedlejší rozp...'!F37</f>
        <v>0</v>
      </c>
      <c r="BT97" s="102" t="s">
        <v>21</v>
      </c>
      <c r="BV97" s="102" t="s">
        <v>79</v>
      </c>
      <c r="BW97" s="102" t="s">
        <v>92</v>
      </c>
      <c r="BX97" s="102" t="s">
        <v>5</v>
      </c>
      <c r="CL97" s="102" t="s">
        <v>1</v>
      </c>
      <c r="CM97" s="102" t="s">
        <v>86</v>
      </c>
    </row>
    <row r="98" spans="1:91" s="2" customFormat="1" ht="30" customHeight="1">
      <c r="A98" s="33"/>
      <c r="B98" s="34"/>
      <c r="C98" s="35"/>
      <c r="D98" s="35"/>
      <c r="E98" s="35"/>
      <c r="F98" s="35"/>
      <c r="G98" s="35"/>
      <c r="H98" s="35"/>
      <c r="I98" s="35"/>
      <c r="J98" s="35"/>
      <c r="K98" s="35"/>
      <c r="L98" s="35"/>
      <c r="M98" s="35"/>
      <c r="N98" s="35"/>
      <c r="O98" s="35"/>
      <c r="P98" s="35"/>
      <c r="Q98" s="35"/>
      <c r="R98" s="35"/>
      <c r="S98" s="35"/>
      <c r="T98" s="35"/>
      <c r="U98" s="35"/>
      <c r="V98" s="35"/>
      <c r="W98" s="35"/>
      <c r="X98" s="35"/>
      <c r="Y98" s="35"/>
      <c r="Z98" s="35"/>
      <c r="AA98" s="35"/>
      <c r="AB98" s="35"/>
      <c r="AC98" s="35"/>
      <c r="AD98" s="35"/>
      <c r="AE98" s="35"/>
      <c r="AF98" s="35"/>
      <c r="AG98" s="35"/>
      <c r="AH98" s="35"/>
      <c r="AI98" s="35"/>
      <c r="AJ98" s="35"/>
      <c r="AK98" s="35"/>
      <c r="AL98" s="35"/>
      <c r="AM98" s="35"/>
      <c r="AN98" s="35"/>
      <c r="AO98" s="35"/>
      <c r="AP98" s="35"/>
      <c r="AQ98" s="35"/>
      <c r="AR98" s="38"/>
      <c r="AS98" s="33"/>
      <c r="AT98" s="33"/>
      <c r="AU98" s="33"/>
      <c r="AV98" s="33"/>
      <c r="AW98" s="33"/>
      <c r="AX98" s="33"/>
      <c r="AY98" s="33"/>
      <c r="AZ98" s="33"/>
      <c r="BA98" s="33"/>
      <c r="BB98" s="33"/>
      <c r="BC98" s="33"/>
      <c r="BD98" s="33"/>
      <c r="BE98" s="33"/>
    </row>
    <row r="99" spans="1:91" s="2" customFormat="1" ht="6.95" customHeight="1">
      <c r="A99" s="33"/>
      <c r="B99" s="53"/>
      <c r="C99" s="54"/>
      <c r="D99" s="54"/>
      <c r="E99" s="54"/>
      <c r="F99" s="54"/>
      <c r="G99" s="54"/>
      <c r="H99" s="54"/>
      <c r="I99" s="54"/>
      <c r="J99" s="54"/>
      <c r="K99" s="54"/>
      <c r="L99" s="54"/>
      <c r="M99" s="54"/>
      <c r="N99" s="54"/>
      <c r="O99" s="54"/>
      <c r="P99" s="54"/>
      <c r="Q99" s="54"/>
      <c r="R99" s="54"/>
      <c r="S99" s="54"/>
      <c r="T99" s="54"/>
      <c r="U99" s="54"/>
      <c r="V99" s="54"/>
      <c r="W99" s="54"/>
      <c r="X99" s="54"/>
      <c r="Y99" s="54"/>
      <c r="Z99" s="54"/>
      <c r="AA99" s="54"/>
      <c r="AB99" s="54"/>
      <c r="AC99" s="54"/>
      <c r="AD99" s="54"/>
      <c r="AE99" s="54"/>
      <c r="AF99" s="54"/>
      <c r="AG99" s="54"/>
      <c r="AH99" s="54"/>
      <c r="AI99" s="54"/>
      <c r="AJ99" s="54"/>
      <c r="AK99" s="54"/>
      <c r="AL99" s="54"/>
      <c r="AM99" s="54"/>
      <c r="AN99" s="54"/>
      <c r="AO99" s="54"/>
      <c r="AP99" s="54"/>
      <c r="AQ99" s="54"/>
      <c r="AR99" s="38"/>
      <c r="AS99" s="33"/>
      <c r="AT99" s="33"/>
      <c r="AU99" s="33"/>
      <c r="AV99" s="33"/>
      <c r="AW99" s="33"/>
      <c r="AX99" s="33"/>
      <c r="AY99" s="33"/>
      <c r="AZ99" s="33"/>
      <c r="BA99" s="33"/>
      <c r="BB99" s="33"/>
      <c r="BC99" s="33"/>
      <c r="BD99" s="33"/>
      <c r="BE99" s="33"/>
    </row>
  </sheetData>
  <sheetProtection algorithmName="SHA-512" hashValue="JlDoEFhSIqHirAxJfpV6/Wt2o7ir+CluWBlgzGxpalR0Lgf6vo1IHYvaBDaA/nJH9tytoTUx/NmnB3rEHP9ELQ==" saltValue="aXalRaZ8E/yT9nDyth6GabEwHiHvVpv1bApEROA9WU1Bj/eMBIGxaE0rkQpnpBVh8N6PiE8Far3vBe76xbB12g==" spinCount="100000" sheet="1" objects="1" scenarios="1" formatColumns="0" formatRows="0"/>
  <mergeCells count="50">
    <mergeCell ref="AR2:BE2"/>
    <mergeCell ref="AN96:AP96"/>
    <mergeCell ref="AG96:AM96"/>
    <mergeCell ref="D96:H96"/>
    <mergeCell ref="J96:AF96"/>
    <mergeCell ref="AN97:AP97"/>
    <mergeCell ref="AG97:AM97"/>
    <mergeCell ref="D97:H97"/>
    <mergeCell ref="J97:AF97"/>
    <mergeCell ref="C92:G92"/>
    <mergeCell ref="I92:AF92"/>
    <mergeCell ref="AG92:AM92"/>
    <mergeCell ref="AN92:AP92"/>
    <mergeCell ref="AN95:AP95"/>
    <mergeCell ref="AG95:AM95"/>
    <mergeCell ref="D95:H95"/>
    <mergeCell ref="J95:AF95"/>
    <mergeCell ref="AG94:AM94"/>
    <mergeCell ref="AN94:AP94"/>
    <mergeCell ref="L85:AO85"/>
    <mergeCell ref="AM87:AN87"/>
    <mergeCell ref="AM89:AP89"/>
    <mergeCell ref="AS89:AT91"/>
    <mergeCell ref="AM90:AP90"/>
    <mergeCell ref="W33:AE33"/>
    <mergeCell ref="AK33:AO33"/>
    <mergeCell ref="L33:P33"/>
    <mergeCell ref="X35:AB35"/>
    <mergeCell ref="AK35:AO35"/>
    <mergeCell ref="AK31:AO31"/>
    <mergeCell ref="L31:P31"/>
    <mergeCell ref="W32:AE32"/>
    <mergeCell ref="AK32:AO32"/>
    <mergeCell ref="L32:P32"/>
    <mergeCell ref="BE5:BE34"/>
    <mergeCell ref="K5:AO5"/>
    <mergeCell ref="K6:AO6"/>
    <mergeCell ref="E14:AJ14"/>
    <mergeCell ref="E23:AN23"/>
    <mergeCell ref="AK26:AO26"/>
    <mergeCell ref="L28:P28"/>
    <mergeCell ref="W28:AE28"/>
    <mergeCell ref="AK28:AO28"/>
    <mergeCell ref="W29:AE29"/>
    <mergeCell ref="AK29:AO29"/>
    <mergeCell ref="L29:P29"/>
    <mergeCell ref="W30:AE30"/>
    <mergeCell ref="AK30:AO30"/>
    <mergeCell ref="L30:P30"/>
    <mergeCell ref="W31:AE31"/>
  </mergeCells>
  <hyperlinks>
    <hyperlink ref="A95" location="'001 - Mosty a tunely'!C2" display="/"/>
    <hyperlink ref="A96" location="'002 - Traťové hospodářství'!C2" display="/"/>
    <hyperlink ref="A97" location="'003 - VRN - Vedlejší rozp...'!C2" display="/"/>
  </hyperlinks>
  <pageMargins left="0.39374999999999999" right="0.39374999999999999" top="0.39374999999999999" bottom="0.39374999999999999" header="0" footer="0"/>
  <pageSetup paperSize="9" fitToHeight="100" orientation="portrait" blackAndWhite="1"/>
  <headerFooter>
    <oddFooter>&amp;CStrana &amp;P z &amp;N</oddFooter>
  </headerFooter>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M2853"/>
  <sheetViews>
    <sheetView showGridLines="0" workbookViewId="0"/>
  </sheetViews>
  <sheetFormatPr defaultRowHeight="14.25"/>
  <cols>
    <col min="1" max="1" width="8.33203125" style="1" customWidth="1"/>
    <col min="2" max="2" width="1.6640625" style="1" customWidth="1"/>
    <col min="3" max="3" width="4.1640625" style="1" customWidth="1"/>
    <col min="4" max="4" width="4.33203125" style="1" customWidth="1"/>
    <col min="5" max="5" width="17.1640625" style="1" customWidth="1"/>
    <col min="6" max="6" width="50.83203125" style="1" customWidth="1"/>
    <col min="7" max="7" width="7" style="1" customWidth="1"/>
    <col min="8" max="8" width="11.5" style="1" customWidth="1"/>
    <col min="9" max="9" width="20.1640625" style="107" customWidth="1"/>
    <col min="10" max="11" width="20.1640625" style="1" customWidth="1"/>
    <col min="12" max="12" width="9.33203125" style="1" customWidth="1"/>
    <col min="13" max="13" width="10.83203125" style="1" hidden="1" customWidth="1"/>
    <col min="14" max="14" width="9.33203125" style="1" hidden="1"/>
    <col min="15" max="20" width="14.1640625" style="1" hidden="1" customWidth="1"/>
    <col min="21" max="21" width="16.33203125" style="1" hidden="1" customWidth="1"/>
    <col min="22" max="22" width="12.33203125" style="1" customWidth="1"/>
    <col min="23" max="23" width="16.33203125" style="1" customWidth="1"/>
    <col min="24" max="24" width="12.33203125" style="1" customWidth="1"/>
    <col min="25" max="25" width="15" style="1" customWidth="1"/>
    <col min="26" max="26" width="11" style="1" customWidth="1"/>
    <col min="27" max="27" width="15" style="1" customWidth="1"/>
    <col min="28" max="28" width="16.33203125" style="1" customWidth="1"/>
    <col min="29" max="29" width="11" style="1" customWidth="1"/>
    <col min="30" max="30" width="15" style="1" customWidth="1"/>
    <col min="31" max="31" width="16.33203125" style="1" customWidth="1"/>
    <col min="44" max="65" width="9.33203125" style="1" hidden="1"/>
  </cols>
  <sheetData>
    <row r="2" spans="1:46" s="1" customFormat="1" ht="36.950000000000003" customHeight="1">
      <c r="I2" s="107"/>
      <c r="L2" s="296"/>
      <c r="M2" s="296"/>
      <c r="N2" s="296"/>
      <c r="O2" s="296"/>
      <c r="P2" s="296"/>
      <c r="Q2" s="296"/>
      <c r="R2" s="296"/>
      <c r="S2" s="296"/>
      <c r="T2" s="296"/>
      <c r="U2" s="296"/>
      <c r="V2" s="296"/>
      <c r="AT2" s="16" t="s">
        <v>85</v>
      </c>
    </row>
    <row r="3" spans="1:46" s="1" customFormat="1" ht="6.95" customHeight="1">
      <c r="B3" s="108"/>
      <c r="C3" s="109"/>
      <c r="D3" s="109"/>
      <c r="E3" s="109"/>
      <c r="F3" s="109"/>
      <c r="G3" s="109"/>
      <c r="H3" s="109"/>
      <c r="I3" s="110"/>
      <c r="J3" s="109"/>
      <c r="K3" s="109"/>
      <c r="L3" s="19"/>
      <c r="AT3" s="16" t="s">
        <v>86</v>
      </c>
    </row>
    <row r="4" spans="1:46" s="1" customFormat="1" ht="24.95" customHeight="1">
      <c r="B4" s="19"/>
      <c r="D4" s="111" t="s">
        <v>93</v>
      </c>
      <c r="I4" s="107"/>
      <c r="L4" s="19"/>
      <c r="M4" s="112" t="s">
        <v>10</v>
      </c>
      <c r="AT4" s="16" t="s">
        <v>4</v>
      </c>
    </row>
    <row r="5" spans="1:46" s="1" customFormat="1" ht="6.95" customHeight="1">
      <c r="B5" s="19"/>
      <c r="I5" s="107"/>
      <c r="L5" s="19"/>
    </row>
    <row r="6" spans="1:46" s="1" customFormat="1" ht="12" customHeight="1">
      <c r="B6" s="19"/>
      <c r="D6" s="113" t="s">
        <v>16</v>
      </c>
      <c r="I6" s="107"/>
      <c r="L6" s="19"/>
    </row>
    <row r="7" spans="1:46" s="1" customFormat="1" ht="16.5" customHeight="1">
      <c r="B7" s="19"/>
      <c r="E7" s="297" t="str">
        <f>'Rekapitulace zakázky'!K6</f>
        <v>Údržba, opravy a odstraňování závad u SMT v roce 2020</v>
      </c>
      <c r="F7" s="298"/>
      <c r="G7" s="298"/>
      <c r="H7" s="298"/>
      <c r="I7" s="107"/>
      <c r="L7" s="19"/>
    </row>
    <row r="8" spans="1:46" s="2" customFormat="1" ht="12" customHeight="1">
      <c r="A8" s="33"/>
      <c r="B8" s="38"/>
      <c r="C8" s="33"/>
      <c r="D8" s="113" t="s">
        <v>94</v>
      </c>
      <c r="E8" s="33"/>
      <c r="F8" s="33"/>
      <c r="G8" s="33"/>
      <c r="H8" s="33"/>
      <c r="I8" s="114"/>
      <c r="J8" s="33"/>
      <c r="K8" s="33"/>
      <c r="L8" s="50"/>
      <c r="S8" s="33"/>
      <c r="T8" s="33"/>
      <c r="U8" s="33"/>
      <c r="V8" s="33"/>
      <c r="W8" s="33"/>
      <c r="X8" s="33"/>
      <c r="Y8" s="33"/>
      <c r="Z8" s="33"/>
      <c r="AA8" s="33"/>
      <c r="AB8" s="33"/>
      <c r="AC8" s="33"/>
      <c r="AD8" s="33"/>
      <c r="AE8" s="33"/>
    </row>
    <row r="9" spans="1:46" s="2" customFormat="1" ht="16.5" customHeight="1">
      <c r="A9" s="33"/>
      <c r="B9" s="38"/>
      <c r="C9" s="33"/>
      <c r="D9" s="33"/>
      <c r="E9" s="299" t="s">
        <v>95</v>
      </c>
      <c r="F9" s="300"/>
      <c r="G9" s="300"/>
      <c r="H9" s="300"/>
      <c r="I9" s="114"/>
      <c r="J9" s="33"/>
      <c r="K9" s="33"/>
      <c r="L9" s="50"/>
      <c r="S9" s="33"/>
      <c r="T9" s="33"/>
      <c r="U9" s="33"/>
      <c r="V9" s="33"/>
      <c r="W9" s="33"/>
      <c r="X9" s="33"/>
      <c r="Y9" s="33"/>
      <c r="Z9" s="33"/>
      <c r="AA9" s="33"/>
      <c r="AB9" s="33"/>
      <c r="AC9" s="33"/>
      <c r="AD9" s="33"/>
      <c r="AE9" s="33"/>
    </row>
    <row r="10" spans="1:46" s="2" customFormat="1" ht="11.25">
      <c r="A10" s="33"/>
      <c r="B10" s="38"/>
      <c r="C10" s="33"/>
      <c r="D10" s="33"/>
      <c r="E10" s="33"/>
      <c r="F10" s="33"/>
      <c r="G10" s="33"/>
      <c r="H10" s="33"/>
      <c r="I10" s="114"/>
      <c r="J10" s="33"/>
      <c r="K10" s="33"/>
      <c r="L10" s="50"/>
      <c r="S10" s="33"/>
      <c r="T10" s="33"/>
      <c r="U10" s="33"/>
      <c r="V10" s="33"/>
      <c r="W10" s="33"/>
      <c r="X10" s="33"/>
      <c r="Y10" s="33"/>
      <c r="Z10" s="33"/>
      <c r="AA10" s="33"/>
      <c r="AB10" s="33"/>
      <c r="AC10" s="33"/>
      <c r="AD10" s="33"/>
      <c r="AE10" s="33"/>
    </row>
    <row r="11" spans="1:46" s="2" customFormat="1" ht="12" customHeight="1">
      <c r="A11" s="33"/>
      <c r="B11" s="38"/>
      <c r="C11" s="33"/>
      <c r="D11" s="113" t="s">
        <v>19</v>
      </c>
      <c r="E11" s="33"/>
      <c r="F11" s="115" t="s">
        <v>1</v>
      </c>
      <c r="G11" s="33"/>
      <c r="H11" s="33"/>
      <c r="I11" s="116" t="s">
        <v>20</v>
      </c>
      <c r="J11" s="115" t="s">
        <v>1</v>
      </c>
      <c r="K11" s="33"/>
      <c r="L11" s="50"/>
      <c r="S11" s="33"/>
      <c r="T11" s="33"/>
      <c r="U11" s="33"/>
      <c r="V11" s="33"/>
      <c r="W11" s="33"/>
      <c r="X11" s="33"/>
      <c r="Y11" s="33"/>
      <c r="Z11" s="33"/>
      <c r="AA11" s="33"/>
      <c r="AB11" s="33"/>
      <c r="AC11" s="33"/>
      <c r="AD11" s="33"/>
      <c r="AE11" s="33"/>
    </row>
    <row r="12" spans="1:46" s="2" customFormat="1" ht="12" customHeight="1">
      <c r="A12" s="33"/>
      <c r="B12" s="38"/>
      <c r="C12" s="33"/>
      <c r="D12" s="113" t="s">
        <v>22</v>
      </c>
      <c r="E12" s="33"/>
      <c r="F12" s="115" t="s">
        <v>23</v>
      </c>
      <c r="G12" s="33"/>
      <c r="H12" s="33"/>
      <c r="I12" s="116" t="s">
        <v>24</v>
      </c>
      <c r="J12" s="117" t="str">
        <f>'Rekapitulace zakázky'!AN8</f>
        <v>26. 5. 2020</v>
      </c>
      <c r="K12" s="33"/>
      <c r="L12" s="50"/>
      <c r="S12" s="33"/>
      <c r="T12" s="33"/>
      <c r="U12" s="33"/>
      <c r="V12" s="33"/>
      <c r="W12" s="33"/>
      <c r="X12" s="33"/>
      <c r="Y12" s="33"/>
      <c r="Z12" s="33"/>
      <c r="AA12" s="33"/>
      <c r="AB12" s="33"/>
      <c r="AC12" s="33"/>
      <c r="AD12" s="33"/>
      <c r="AE12" s="33"/>
    </row>
    <row r="13" spans="1:46" s="2" customFormat="1" ht="10.9" customHeight="1">
      <c r="A13" s="33"/>
      <c r="B13" s="38"/>
      <c r="C13" s="33"/>
      <c r="D13" s="33"/>
      <c r="E13" s="33"/>
      <c r="F13" s="33"/>
      <c r="G13" s="33"/>
      <c r="H13" s="33"/>
      <c r="I13" s="114"/>
      <c r="J13" s="33"/>
      <c r="K13" s="33"/>
      <c r="L13" s="50"/>
      <c r="S13" s="33"/>
      <c r="T13" s="33"/>
      <c r="U13" s="33"/>
      <c r="V13" s="33"/>
      <c r="W13" s="33"/>
      <c r="X13" s="33"/>
      <c r="Y13" s="33"/>
      <c r="Z13" s="33"/>
      <c r="AA13" s="33"/>
      <c r="AB13" s="33"/>
      <c r="AC13" s="33"/>
      <c r="AD13" s="33"/>
      <c r="AE13" s="33"/>
    </row>
    <row r="14" spans="1:46" s="2" customFormat="1" ht="12" customHeight="1">
      <c r="A14" s="33"/>
      <c r="B14" s="38"/>
      <c r="C14" s="33"/>
      <c r="D14" s="113" t="s">
        <v>28</v>
      </c>
      <c r="E14" s="33"/>
      <c r="F14" s="33"/>
      <c r="G14" s="33"/>
      <c r="H14" s="33"/>
      <c r="I14" s="116" t="s">
        <v>29</v>
      </c>
      <c r="J14" s="115" t="str">
        <f>IF('Rekapitulace zakázky'!AN10="","",'Rekapitulace zakázky'!AN10)</f>
        <v/>
      </c>
      <c r="K14" s="33"/>
      <c r="L14" s="50"/>
      <c r="S14" s="33"/>
      <c r="T14" s="33"/>
      <c r="U14" s="33"/>
      <c r="V14" s="33"/>
      <c r="W14" s="33"/>
      <c r="X14" s="33"/>
      <c r="Y14" s="33"/>
      <c r="Z14" s="33"/>
      <c r="AA14" s="33"/>
      <c r="AB14" s="33"/>
      <c r="AC14" s="33"/>
      <c r="AD14" s="33"/>
      <c r="AE14" s="33"/>
    </row>
    <row r="15" spans="1:46" s="2" customFormat="1" ht="18" customHeight="1">
      <c r="A15" s="33"/>
      <c r="B15" s="38"/>
      <c r="C15" s="33"/>
      <c r="D15" s="33"/>
      <c r="E15" s="115" t="str">
        <f>IF('Rekapitulace zakázky'!E11="","",'Rekapitulace zakázky'!E11)</f>
        <v xml:space="preserve"> </v>
      </c>
      <c r="F15" s="33"/>
      <c r="G15" s="33"/>
      <c r="H15" s="33"/>
      <c r="I15" s="116" t="s">
        <v>30</v>
      </c>
      <c r="J15" s="115" t="str">
        <f>IF('Rekapitulace zakázky'!AN11="","",'Rekapitulace zakázky'!AN11)</f>
        <v/>
      </c>
      <c r="K15" s="33"/>
      <c r="L15" s="50"/>
      <c r="S15" s="33"/>
      <c r="T15" s="33"/>
      <c r="U15" s="33"/>
      <c r="V15" s="33"/>
      <c r="W15" s="33"/>
      <c r="X15" s="33"/>
      <c r="Y15" s="33"/>
      <c r="Z15" s="33"/>
      <c r="AA15" s="33"/>
      <c r="AB15" s="33"/>
      <c r="AC15" s="33"/>
      <c r="AD15" s="33"/>
      <c r="AE15" s="33"/>
    </row>
    <row r="16" spans="1:46" s="2" customFormat="1" ht="6.95" customHeight="1">
      <c r="A16" s="33"/>
      <c r="B16" s="38"/>
      <c r="C16" s="33"/>
      <c r="D16" s="33"/>
      <c r="E16" s="33"/>
      <c r="F16" s="33"/>
      <c r="G16" s="33"/>
      <c r="H16" s="33"/>
      <c r="I16" s="114"/>
      <c r="J16" s="33"/>
      <c r="K16" s="33"/>
      <c r="L16" s="50"/>
      <c r="S16" s="33"/>
      <c r="T16" s="33"/>
      <c r="U16" s="33"/>
      <c r="V16" s="33"/>
      <c r="W16" s="33"/>
      <c r="X16" s="33"/>
      <c r="Y16" s="33"/>
      <c r="Z16" s="33"/>
      <c r="AA16" s="33"/>
      <c r="AB16" s="33"/>
      <c r="AC16" s="33"/>
      <c r="AD16" s="33"/>
      <c r="AE16" s="33"/>
    </row>
    <row r="17" spans="1:31" s="2" customFormat="1" ht="12" customHeight="1">
      <c r="A17" s="33"/>
      <c r="B17" s="38"/>
      <c r="C17" s="33"/>
      <c r="D17" s="113" t="s">
        <v>31</v>
      </c>
      <c r="E17" s="33"/>
      <c r="F17" s="33"/>
      <c r="G17" s="33"/>
      <c r="H17" s="33"/>
      <c r="I17" s="116" t="s">
        <v>29</v>
      </c>
      <c r="J17" s="29" t="str">
        <f>'Rekapitulace zakázky'!AN13</f>
        <v>Vyplň údaj</v>
      </c>
      <c r="K17" s="33"/>
      <c r="L17" s="50"/>
      <c r="S17" s="33"/>
      <c r="T17" s="33"/>
      <c r="U17" s="33"/>
      <c r="V17" s="33"/>
      <c r="W17" s="33"/>
      <c r="X17" s="33"/>
      <c r="Y17" s="33"/>
      <c r="Z17" s="33"/>
      <c r="AA17" s="33"/>
      <c r="AB17" s="33"/>
      <c r="AC17" s="33"/>
      <c r="AD17" s="33"/>
      <c r="AE17" s="33"/>
    </row>
    <row r="18" spans="1:31" s="2" customFormat="1" ht="18" customHeight="1">
      <c r="A18" s="33"/>
      <c r="B18" s="38"/>
      <c r="C18" s="33"/>
      <c r="D18" s="33"/>
      <c r="E18" s="301" t="str">
        <f>'Rekapitulace zakázky'!E14</f>
        <v>Vyplň údaj</v>
      </c>
      <c r="F18" s="302"/>
      <c r="G18" s="302"/>
      <c r="H18" s="302"/>
      <c r="I18" s="116" t="s">
        <v>30</v>
      </c>
      <c r="J18" s="29" t="str">
        <f>'Rekapitulace zakázky'!AN14</f>
        <v>Vyplň údaj</v>
      </c>
      <c r="K18" s="33"/>
      <c r="L18" s="50"/>
      <c r="S18" s="33"/>
      <c r="T18" s="33"/>
      <c r="U18" s="33"/>
      <c r="V18" s="33"/>
      <c r="W18" s="33"/>
      <c r="X18" s="33"/>
      <c r="Y18" s="33"/>
      <c r="Z18" s="33"/>
      <c r="AA18" s="33"/>
      <c r="AB18" s="33"/>
      <c r="AC18" s="33"/>
      <c r="AD18" s="33"/>
      <c r="AE18" s="33"/>
    </row>
    <row r="19" spans="1:31" s="2" customFormat="1" ht="6.95" customHeight="1">
      <c r="A19" s="33"/>
      <c r="B19" s="38"/>
      <c r="C19" s="33"/>
      <c r="D19" s="33"/>
      <c r="E19" s="33"/>
      <c r="F19" s="33"/>
      <c r="G19" s="33"/>
      <c r="H19" s="33"/>
      <c r="I19" s="114"/>
      <c r="J19" s="33"/>
      <c r="K19" s="33"/>
      <c r="L19" s="50"/>
      <c r="S19" s="33"/>
      <c r="T19" s="33"/>
      <c r="U19" s="33"/>
      <c r="V19" s="33"/>
      <c r="W19" s="33"/>
      <c r="X19" s="33"/>
      <c r="Y19" s="33"/>
      <c r="Z19" s="33"/>
      <c r="AA19" s="33"/>
      <c r="AB19" s="33"/>
      <c r="AC19" s="33"/>
      <c r="AD19" s="33"/>
      <c r="AE19" s="33"/>
    </row>
    <row r="20" spans="1:31" s="2" customFormat="1" ht="12" customHeight="1">
      <c r="A20" s="33"/>
      <c r="B20" s="38"/>
      <c r="C20" s="33"/>
      <c r="D20" s="113" t="s">
        <v>33</v>
      </c>
      <c r="E20" s="33"/>
      <c r="F20" s="33"/>
      <c r="G20" s="33"/>
      <c r="H20" s="33"/>
      <c r="I20" s="116" t="s">
        <v>29</v>
      </c>
      <c r="J20" s="115" t="str">
        <f>IF('Rekapitulace zakázky'!AN16="","",'Rekapitulace zakázky'!AN16)</f>
        <v/>
      </c>
      <c r="K20" s="33"/>
      <c r="L20" s="50"/>
      <c r="S20" s="33"/>
      <c r="T20" s="33"/>
      <c r="U20" s="33"/>
      <c r="V20" s="33"/>
      <c r="W20" s="33"/>
      <c r="X20" s="33"/>
      <c r="Y20" s="33"/>
      <c r="Z20" s="33"/>
      <c r="AA20" s="33"/>
      <c r="AB20" s="33"/>
      <c r="AC20" s="33"/>
      <c r="AD20" s="33"/>
      <c r="AE20" s="33"/>
    </row>
    <row r="21" spans="1:31" s="2" customFormat="1" ht="18" customHeight="1">
      <c r="A21" s="33"/>
      <c r="B21" s="38"/>
      <c r="C21" s="33"/>
      <c r="D21" s="33"/>
      <c r="E21" s="115" t="str">
        <f>IF('Rekapitulace zakázky'!E17="","",'Rekapitulace zakázky'!E17)</f>
        <v xml:space="preserve"> </v>
      </c>
      <c r="F21" s="33"/>
      <c r="G21" s="33"/>
      <c r="H21" s="33"/>
      <c r="I21" s="116" t="s">
        <v>30</v>
      </c>
      <c r="J21" s="115" t="str">
        <f>IF('Rekapitulace zakázky'!AN17="","",'Rekapitulace zakázky'!AN17)</f>
        <v/>
      </c>
      <c r="K21" s="33"/>
      <c r="L21" s="50"/>
      <c r="S21" s="33"/>
      <c r="T21" s="33"/>
      <c r="U21" s="33"/>
      <c r="V21" s="33"/>
      <c r="W21" s="33"/>
      <c r="X21" s="33"/>
      <c r="Y21" s="33"/>
      <c r="Z21" s="33"/>
      <c r="AA21" s="33"/>
      <c r="AB21" s="33"/>
      <c r="AC21" s="33"/>
      <c r="AD21" s="33"/>
      <c r="AE21" s="33"/>
    </row>
    <row r="22" spans="1:31" s="2" customFormat="1" ht="6.95" customHeight="1">
      <c r="A22" s="33"/>
      <c r="B22" s="38"/>
      <c r="C22" s="33"/>
      <c r="D22" s="33"/>
      <c r="E22" s="33"/>
      <c r="F22" s="33"/>
      <c r="G22" s="33"/>
      <c r="H22" s="33"/>
      <c r="I22" s="114"/>
      <c r="J22" s="33"/>
      <c r="K22" s="33"/>
      <c r="L22" s="50"/>
      <c r="S22" s="33"/>
      <c r="T22" s="33"/>
      <c r="U22" s="33"/>
      <c r="V22" s="33"/>
      <c r="W22" s="33"/>
      <c r="X22" s="33"/>
      <c r="Y22" s="33"/>
      <c r="Z22" s="33"/>
      <c r="AA22" s="33"/>
      <c r="AB22" s="33"/>
      <c r="AC22" s="33"/>
      <c r="AD22" s="33"/>
      <c r="AE22" s="33"/>
    </row>
    <row r="23" spans="1:31" s="2" customFormat="1" ht="12" customHeight="1">
      <c r="A23" s="33"/>
      <c r="B23" s="38"/>
      <c r="C23" s="33"/>
      <c r="D23" s="113" t="s">
        <v>35</v>
      </c>
      <c r="E23" s="33"/>
      <c r="F23" s="33"/>
      <c r="G23" s="33"/>
      <c r="H23" s="33"/>
      <c r="I23" s="116" t="s">
        <v>29</v>
      </c>
      <c r="J23" s="115" t="str">
        <f>IF('Rekapitulace zakázky'!AN19="","",'Rekapitulace zakázky'!AN19)</f>
        <v/>
      </c>
      <c r="K23" s="33"/>
      <c r="L23" s="50"/>
      <c r="S23" s="33"/>
      <c r="T23" s="33"/>
      <c r="U23" s="33"/>
      <c r="V23" s="33"/>
      <c r="W23" s="33"/>
      <c r="X23" s="33"/>
      <c r="Y23" s="33"/>
      <c r="Z23" s="33"/>
      <c r="AA23" s="33"/>
      <c r="AB23" s="33"/>
      <c r="AC23" s="33"/>
      <c r="AD23" s="33"/>
      <c r="AE23" s="33"/>
    </row>
    <row r="24" spans="1:31" s="2" customFormat="1" ht="18" customHeight="1">
      <c r="A24" s="33"/>
      <c r="B24" s="38"/>
      <c r="C24" s="33"/>
      <c r="D24" s="33"/>
      <c r="E24" s="115" t="str">
        <f>IF('Rekapitulace zakázky'!E20="","",'Rekapitulace zakázky'!E20)</f>
        <v xml:space="preserve"> </v>
      </c>
      <c r="F24" s="33"/>
      <c r="G24" s="33"/>
      <c r="H24" s="33"/>
      <c r="I24" s="116" t="s">
        <v>30</v>
      </c>
      <c r="J24" s="115" t="str">
        <f>IF('Rekapitulace zakázky'!AN20="","",'Rekapitulace zakázky'!AN20)</f>
        <v/>
      </c>
      <c r="K24" s="33"/>
      <c r="L24" s="50"/>
      <c r="S24" s="33"/>
      <c r="T24" s="33"/>
      <c r="U24" s="33"/>
      <c r="V24" s="33"/>
      <c r="W24" s="33"/>
      <c r="X24" s="33"/>
      <c r="Y24" s="33"/>
      <c r="Z24" s="33"/>
      <c r="AA24" s="33"/>
      <c r="AB24" s="33"/>
      <c r="AC24" s="33"/>
      <c r="AD24" s="33"/>
      <c r="AE24" s="33"/>
    </row>
    <row r="25" spans="1:31" s="2" customFormat="1" ht="6.95" customHeight="1">
      <c r="A25" s="33"/>
      <c r="B25" s="38"/>
      <c r="C25" s="33"/>
      <c r="D25" s="33"/>
      <c r="E25" s="33"/>
      <c r="F25" s="33"/>
      <c r="G25" s="33"/>
      <c r="H25" s="33"/>
      <c r="I25" s="114"/>
      <c r="J25" s="33"/>
      <c r="K25" s="33"/>
      <c r="L25" s="50"/>
      <c r="S25" s="33"/>
      <c r="T25" s="33"/>
      <c r="U25" s="33"/>
      <c r="V25" s="33"/>
      <c r="W25" s="33"/>
      <c r="X25" s="33"/>
      <c r="Y25" s="33"/>
      <c r="Z25" s="33"/>
      <c r="AA25" s="33"/>
      <c r="AB25" s="33"/>
      <c r="AC25" s="33"/>
      <c r="AD25" s="33"/>
      <c r="AE25" s="33"/>
    </row>
    <row r="26" spans="1:31" s="2" customFormat="1" ht="12" customHeight="1">
      <c r="A26" s="33"/>
      <c r="B26" s="38"/>
      <c r="C26" s="33"/>
      <c r="D26" s="113" t="s">
        <v>36</v>
      </c>
      <c r="E26" s="33"/>
      <c r="F26" s="33"/>
      <c r="G26" s="33"/>
      <c r="H26" s="33"/>
      <c r="I26" s="114"/>
      <c r="J26" s="33"/>
      <c r="K26" s="33"/>
      <c r="L26" s="50"/>
      <c r="S26" s="33"/>
      <c r="T26" s="33"/>
      <c r="U26" s="33"/>
      <c r="V26" s="33"/>
      <c r="W26" s="33"/>
      <c r="X26" s="33"/>
      <c r="Y26" s="33"/>
      <c r="Z26" s="33"/>
      <c r="AA26" s="33"/>
      <c r="AB26" s="33"/>
      <c r="AC26" s="33"/>
      <c r="AD26" s="33"/>
      <c r="AE26" s="33"/>
    </row>
    <row r="27" spans="1:31" s="8" customFormat="1" ht="16.5" customHeight="1">
      <c r="A27" s="118"/>
      <c r="B27" s="119"/>
      <c r="C27" s="118"/>
      <c r="D27" s="118"/>
      <c r="E27" s="303" t="s">
        <v>1</v>
      </c>
      <c r="F27" s="303"/>
      <c r="G27" s="303"/>
      <c r="H27" s="303"/>
      <c r="I27" s="120"/>
      <c r="J27" s="118"/>
      <c r="K27" s="118"/>
      <c r="L27" s="121"/>
      <c r="S27" s="118"/>
      <c r="T27" s="118"/>
      <c r="U27" s="118"/>
      <c r="V27" s="118"/>
      <c r="W27" s="118"/>
      <c r="X27" s="118"/>
      <c r="Y27" s="118"/>
      <c r="Z27" s="118"/>
      <c r="AA27" s="118"/>
      <c r="AB27" s="118"/>
      <c r="AC27" s="118"/>
      <c r="AD27" s="118"/>
      <c r="AE27" s="118"/>
    </row>
    <row r="28" spans="1:31" s="2" customFormat="1" ht="6.95" customHeight="1">
      <c r="A28" s="33"/>
      <c r="B28" s="38"/>
      <c r="C28" s="33"/>
      <c r="D28" s="33"/>
      <c r="E28" s="33"/>
      <c r="F28" s="33"/>
      <c r="G28" s="33"/>
      <c r="H28" s="33"/>
      <c r="I28" s="114"/>
      <c r="J28" s="33"/>
      <c r="K28" s="33"/>
      <c r="L28" s="50"/>
      <c r="S28" s="33"/>
      <c r="T28" s="33"/>
      <c r="U28" s="33"/>
      <c r="V28" s="33"/>
      <c r="W28" s="33"/>
      <c r="X28" s="33"/>
      <c r="Y28" s="33"/>
      <c r="Z28" s="33"/>
      <c r="AA28" s="33"/>
      <c r="AB28" s="33"/>
      <c r="AC28" s="33"/>
      <c r="AD28" s="33"/>
      <c r="AE28" s="33"/>
    </row>
    <row r="29" spans="1:31" s="2" customFormat="1" ht="6.95" customHeight="1">
      <c r="A29" s="33"/>
      <c r="B29" s="38"/>
      <c r="C29" s="33"/>
      <c r="D29" s="122"/>
      <c r="E29" s="122"/>
      <c r="F29" s="122"/>
      <c r="G29" s="122"/>
      <c r="H29" s="122"/>
      <c r="I29" s="123"/>
      <c r="J29" s="122"/>
      <c r="K29" s="122"/>
      <c r="L29" s="50"/>
      <c r="S29" s="33"/>
      <c r="T29" s="33"/>
      <c r="U29" s="33"/>
      <c r="V29" s="33"/>
      <c r="W29" s="33"/>
      <c r="X29" s="33"/>
      <c r="Y29" s="33"/>
      <c r="Z29" s="33"/>
      <c r="AA29" s="33"/>
      <c r="AB29" s="33"/>
      <c r="AC29" s="33"/>
      <c r="AD29" s="33"/>
      <c r="AE29" s="33"/>
    </row>
    <row r="30" spans="1:31" s="2" customFormat="1" ht="25.35" customHeight="1">
      <c r="A30" s="33"/>
      <c r="B30" s="38"/>
      <c r="C30" s="33"/>
      <c r="D30" s="124" t="s">
        <v>37</v>
      </c>
      <c r="E30" s="33"/>
      <c r="F30" s="33"/>
      <c r="G30" s="33"/>
      <c r="H30" s="33"/>
      <c r="I30" s="114"/>
      <c r="J30" s="125">
        <f>ROUND(J147, 2)</f>
        <v>0</v>
      </c>
      <c r="K30" s="33"/>
      <c r="L30" s="50"/>
      <c r="S30" s="33"/>
      <c r="T30" s="33"/>
      <c r="U30" s="33"/>
      <c r="V30" s="33"/>
      <c r="W30" s="33"/>
      <c r="X30" s="33"/>
      <c r="Y30" s="33"/>
      <c r="Z30" s="33"/>
      <c r="AA30" s="33"/>
      <c r="AB30" s="33"/>
      <c r="AC30" s="33"/>
      <c r="AD30" s="33"/>
      <c r="AE30" s="33"/>
    </row>
    <row r="31" spans="1:31" s="2" customFormat="1" ht="6.95" customHeight="1">
      <c r="A31" s="33"/>
      <c r="B31" s="38"/>
      <c r="C31" s="33"/>
      <c r="D31" s="122"/>
      <c r="E31" s="122"/>
      <c r="F31" s="122"/>
      <c r="G31" s="122"/>
      <c r="H31" s="122"/>
      <c r="I31" s="123"/>
      <c r="J31" s="122"/>
      <c r="K31" s="122"/>
      <c r="L31" s="50"/>
      <c r="S31" s="33"/>
      <c r="T31" s="33"/>
      <c r="U31" s="33"/>
      <c r="V31" s="33"/>
      <c r="W31" s="33"/>
      <c r="X31" s="33"/>
      <c r="Y31" s="33"/>
      <c r="Z31" s="33"/>
      <c r="AA31" s="33"/>
      <c r="AB31" s="33"/>
      <c r="AC31" s="33"/>
      <c r="AD31" s="33"/>
      <c r="AE31" s="33"/>
    </row>
    <row r="32" spans="1:31" s="2" customFormat="1" ht="14.45" customHeight="1">
      <c r="A32" s="33"/>
      <c r="B32" s="38"/>
      <c r="C32" s="33"/>
      <c r="D32" s="33"/>
      <c r="E32" s="33"/>
      <c r="F32" s="126" t="s">
        <v>39</v>
      </c>
      <c r="G32" s="33"/>
      <c r="H32" s="33"/>
      <c r="I32" s="127" t="s">
        <v>38</v>
      </c>
      <c r="J32" s="126" t="s">
        <v>40</v>
      </c>
      <c r="K32" s="33"/>
      <c r="L32" s="50"/>
      <c r="S32" s="33"/>
      <c r="T32" s="33"/>
      <c r="U32" s="33"/>
      <c r="V32" s="33"/>
      <c r="W32" s="33"/>
      <c r="X32" s="33"/>
      <c r="Y32" s="33"/>
      <c r="Z32" s="33"/>
      <c r="AA32" s="33"/>
      <c r="AB32" s="33"/>
      <c r="AC32" s="33"/>
      <c r="AD32" s="33"/>
      <c r="AE32" s="33"/>
    </row>
    <row r="33" spans="1:31" s="2" customFormat="1" ht="14.45" customHeight="1">
      <c r="A33" s="33"/>
      <c r="B33" s="38"/>
      <c r="C33" s="33"/>
      <c r="D33" s="128" t="s">
        <v>41</v>
      </c>
      <c r="E33" s="113" t="s">
        <v>42</v>
      </c>
      <c r="F33" s="129">
        <f>ROUND((SUM(BE147:BE2852)),  2)</f>
        <v>0</v>
      </c>
      <c r="G33" s="33"/>
      <c r="H33" s="33"/>
      <c r="I33" s="130">
        <v>0.21</v>
      </c>
      <c r="J33" s="129">
        <f>ROUND(((SUM(BE147:BE2852))*I33),  2)</f>
        <v>0</v>
      </c>
      <c r="K33" s="33"/>
      <c r="L33" s="50"/>
      <c r="S33" s="33"/>
      <c r="T33" s="33"/>
      <c r="U33" s="33"/>
      <c r="V33" s="33"/>
      <c r="W33" s="33"/>
      <c r="X33" s="33"/>
      <c r="Y33" s="33"/>
      <c r="Z33" s="33"/>
      <c r="AA33" s="33"/>
      <c r="AB33" s="33"/>
      <c r="AC33" s="33"/>
      <c r="AD33" s="33"/>
      <c r="AE33" s="33"/>
    </row>
    <row r="34" spans="1:31" s="2" customFormat="1" ht="14.45" customHeight="1">
      <c r="A34" s="33"/>
      <c r="B34" s="38"/>
      <c r="C34" s="33"/>
      <c r="D34" s="33"/>
      <c r="E34" s="113" t="s">
        <v>43</v>
      </c>
      <c r="F34" s="129">
        <f>ROUND((SUM(BF147:BF2852)),  2)</f>
        <v>0</v>
      </c>
      <c r="G34" s="33"/>
      <c r="H34" s="33"/>
      <c r="I34" s="130">
        <v>0.15</v>
      </c>
      <c r="J34" s="129">
        <f>ROUND(((SUM(BF147:BF2852))*I34),  2)</f>
        <v>0</v>
      </c>
      <c r="K34" s="33"/>
      <c r="L34" s="50"/>
      <c r="S34" s="33"/>
      <c r="T34" s="33"/>
      <c r="U34" s="33"/>
      <c r="V34" s="33"/>
      <c r="W34" s="33"/>
      <c r="X34" s="33"/>
      <c r="Y34" s="33"/>
      <c r="Z34" s="33"/>
      <c r="AA34" s="33"/>
      <c r="AB34" s="33"/>
      <c r="AC34" s="33"/>
      <c r="AD34" s="33"/>
      <c r="AE34" s="33"/>
    </row>
    <row r="35" spans="1:31" s="2" customFormat="1" ht="14.45" hidden="1" customHeight="1">
      <c r="A35" s="33"/>
      <c r="B35" s="38"/>
      <c r="C35" s="33"/>
      <c r="D35" s="33"/>
      <c r="E35" s="113" t="s">
        <v>44</v>
      </c>
      <c r="F35" s="129">
        <f>ROUND((SUM(BG147:BG2852)),  2)</f>
        <v>0</v>
      </c>
      <c r="G35" s="33"/>
      <c r="H35" s="33"/>
      <c r="I35" s="130">
        <v>0.21</v>
      </c>
      <c r="J35" s="129">
        <f>0</f>
        <v>0</v>
      </c>
      <c r="K35" s="33"/>
      <c r="L35" s="50"/>
      <c r="S35" s="33"/>
      <c r="T35" s="33"/>
      <c r="U35" s="33"/>
      <c r="V35" s="33"/>
      <c r="W35" s="33"/>
      <c r="X35" s="33"/>
      <c r="Y35" s="33"/>
      <c r="Z35" s="33"/>
      <c r="AA35" s="33"/>
      <c r="AB35" s="33"/>
      <c r="AC35" s="33"/>
      <c r="AD35" s="33"/>
      <c r="AE35" s="33"/>
    </row>
    <row r="36" spans="1:31" s="2" customFormat="1" ht="14.45" hidden="1" customHeight="1">
      <c r="A36" s="33"/>
      <c r="B36" s="38"/>
      <c r="C36" s="33"/>
      <c r="D36" s="33"/>
      <c r="E36" s="113" t="s">
        <v>45</v>
      </c>
      <c r="F36" s="129">
        <f>ROUND((SUM(BH147:BH2852)),  2)</f>
        <v>0</v>
      </c>
      <c r="G36" s="33"/>
      <c r="H36" s="33"/>
      <c r="I36" s="130">
        <v>0.15</v>
      </c>
      <c r="J36" s="129">
        <f>0</f>
        <v>0</v>
      </c>
      <c r="K36" s="33"/>
      <c r="L36" s="50"/>
      <c r="S36" s="33"/>
      <c r="T36" s="33"/>
      <c r="U36" s="33"/>
      <c r="V36" s="33"/>
      <c r="W36" s="33"/>
      <c r="X36" s="33"/>
      <c r="Y36" s="33"/>
      <c r="Z36" s="33"/>
      <c r="AA36" s="33"/>
      <c r="AB36" s="33"/>
      <c r="AC36" s="33"/>
      <c r="AD36" s="33"/>
      <c r="AE36" s="33"/>
    </row>
    <row r="37" spans="1:31" s="2" customFormat="1" ht="14.45" hidden="1" customHeight="1">
      <c r="A37" s="33"/>
      <c r="B37" s="38"/>
      <c r="C37" s="33"/>
      <c r="D37" s="33"/>
      <c r="E37" s="113" t="s">
        <v>46</v>
      </c>
      <c r="F37" s="129">
        <f>ROUND((SUM(BI147:BI2852)),  2)</f>
        <v>0</v>
      </c>
      <c r="G37" s="33"/>
      <c r="H37" s="33"/>
      <c r="I37" s="130">
        <v>0</v>
      </c>
      <c r="J37" s="129">
        <f>0</f>
        <v>0</v>
      </c>
      <c r="K37" s="33"/>
      <c r="L37" s="50"/>
      <c r="S37" s="33"/>
      <c r="T37" s="33"/>
      <c r="U37" s="33"/>
      <c r="V37" s="33"/>
      <c r="W37" s="33"/>
      <c r="X37" s="33"/>
      <c r="Y37" s="33"/>
      <c r="Z37" s="33"/>
      <c r="AA37" s="33"/>
      <c r="AB37" s="33"/>
      <c r="AC37" s="33"/>
      <c r="AD37" s="33"/>
      <c r="AE37" s="33"/>
    </row>
    <row r="38" spans="1:31" s="2" customFormat="1" ht="6.95" customHeight="1">
      <c r="A38" s="33"/>
      <c r="B38" s="38"/>
      <c r="C38" s="33"/>
      <c r="D38" s="33"/>
      <c r="E38" s="33"/>
      <c r="F38" s="33"/>
      <c r="G38" s="33"/>
      <c r="H38" s="33"/>
      <c r="I38" s="114"/>
      <c r="J38" s="33"/>
      <c r="K38" s="33"/>
      <c r="L38" s="50"/>
      <c r="S38" s="33"/>
      <c r="T38" s="33"/>
      <c r="U38" s="33"/>
      <c r="V38" s="33"/>
      <c r="W38" s="33"/>
      <c r="X38" s="33"/>
      <c r="Y38" s="33"/>
      <c r="Z38" s="33"/>
      <c r="AA38" s="33"/>
      <c r="AB38" s="33"/>
      <c r="AC38" s="33"/>
      <c r="AD38" s="33"/>
      <c r="AE38" s="33"/>
    </row>
    <row r="39" spans="1:31" s="2" customFormat="1" ht="25.35" customHeight="1">
      <c r="A39" s="33"/>
      <c r="B39" s="38"/>
      <c r="C39" s="131"/>
      <c r="D39" s="132" t="s">
        <v>47</v>
      </c>
      <c r="E39" s="133"/>
      <c r="F39" s="133"/>
      <c r="G39" s="134" t="s">
        <v>48</v>
      </c>
      <c r="H39" s="135" t="s">
        <v>49</v>
      </c>
      <c r="I39" s="136"/>
      <c r="J39" s="137">
        <f>SUM(J30:J37)</f>
        <v>0</v>
      </c>
      <c r="K39" s="138"/>
      <c r="L39" s="50"/>
      <c r="S39" s="33"/>
      <c r="T39" s="33"/>
      <c r="U39" s="33"/>
      <c r="V39" s="33"/>
      <c r="W39" s="33"/>
      <c r="X39" s="33"/>
      <c r="Y39" s="33"/>
      <c r="Z39" s="33"/>
      <c r="AA39" s="33"/>
      <c r="AB39" s="33"/>
      <c r="AC39" s="33"/>
      <c r="AD39" s="33"/>
      <c r="AE39" s="33"/>
    </row>
    <row r="40" spans="1:31" s="2" customFormat="1" ht="14.45" customHeight="1">
      <c r="A40" s="33"/>
      <c r="B40" s="38"/>
      <c r="C40" s="33"/>
      <c r="D40" s="33"/>
      <c r="E40" s="33"/>
      <c r="F40" s="33"/>
      <c r="G40" s="33"/>
      <c r="H40" s="33"/>
      <c r="I40" s="114"/>
      <c r="J40" s="33"/>
      <c r="K40" s="33"/>
      <c r="L40" s="50"/>
      <c r="S40" s="33"/>
      <c r="T40" s="33"/>
      <c r="U40" s="33"/>
      <c r="V40" s="33"/>
      <c r="W40" s="33"/>
      <c r="X40" s="33"/>
      <c r="Y40" s="33"/>
      <c r="Z40" s="33"/>
      <c r="AA40" s="33"/>
      <c r="AB40" s="33"/>
      <c r="AC40" s="33"/>
      <c r="AD40" s="33"/>
      <c r="AE40" s="33"/>
    </row>
    <row r="41" spans="1:31" s="1" customFormat="1" ht="14.45" customHeight="1">
      <c r="B41" s="19"/>
      <c r="I41" s="107"/>
      <c r="L41" s="19"/>
    </row>
    <row r="42" spans="1:31" s="1" customFormat="1" ht="14.45" customHeight="1">
      <c r="B42" s="19"/>
      <c r="I42" s="107"/>
      <c r="L42" s="19"/>
    </row>
    <row r="43" spans="1:31" s="1" customFormat="1" ht="14.45" customHeight="1">
      <c r="B43" s="19"/>
      <c r="I43" s="107"/>
      <c r="L43" s="19"/>
    </row>
    <row r="44" spans="1:31" s="1" customFormat="1" ht="14.45" customHeight="1">
      <c r="B44" s="19"/>
      <c r="I44" s="107"/>
      <c r="L44" s="19"/>
    </row>
    <row r="45" spans="1:31" s="1" customFormat="1" ht="14.45" customHeight="1">
      <c r="B45" s="19"/>
      <c r="I45" s="107"/>
      <c r="L45" s="19"/>
    </row>
    <row r="46" spans="1:31" s="1" customFormat="1" ht="14.45" customHeight="1">
      <c r="B46" s="19"/>
      <c r="I46" s="107"/>
      <c r="L46" s="19"/>
    </row>
    <row r="47" spans="1:31" s="1" customFormat="1" ht="14.45" customHeight="1">
      <c r="B47" s="19"/>
      <c r="I47" s="107"/>
      <c r="L47" s="19"/>
    </row>
    <row r="48" spans="1:31" s="1" customFormat="1" ht="14.45" customHeight="1">
      <c r="B48" s="19"/>
      <c r="I48" s="107"/>
      <c r="L48" s="19"/>
    </row>
    <row r="49" spans="1:31" s="1" customFormat="1" ht="14.45" customHeight="1">
      <c r="B49" s="19"/>
      <c r="I49" s="107"/>
      <c r="L49" s="19"/>
    </row>
    <row r="50" spans="1:31" s="2" customFormat="1" ht="14.45" customHeight="1">
      <c r="B50" s="50"/>
      <c r="D50" s="139" t="s">
        <v>50</v>
      </c>
      <c r="E50" s="140"/>
      <c r="F50" s="140"/>
      <c r="G50" s="139" t="s">
        <v>51</v>
      </c>
      <c r="H50" s="140"/>
      <c r="I50" s="141"/>
      <c r="J50" s="140"/>
      <c r="K50" s="140"/>
      <c r="L50" s="50"/>
    </row>
    <row r="51" spans="1:31" ht="11.25">
      <c r="B51" s="19"/>
      <c r="L51" s="19"/>
    </row>
    <row r="52" spans="1:31" ht="11.25">
      <c r="B52" s="19"/>
      <c r="L52" s="19"/>
    </row>
    <row r="53" spans="1:31" ht="11.25">
      <c r="B53" s="19"/>
      <c r="L53" s="19"/>
    </row>
    <row r="54" spans="1:31" ht="11.25">
      <c r="B54" s="19"/>
      <c r="L54" s="19"/>
    </row>
    <row r="55" spans="1:31" ht="11.25">
      <c r="B55" s="19"/>
      <c r="L55" s="19"/>
    </row>
    <row r="56" spans="1:31" ht="11.25">
      <c r="B56" s="19"/>
      <c r="L56" s="19"/>
    </row>
    <row r="57" spans="1:31" ht="11.25">
      <c r="B57" s="19"/>
      <c r="L57" s="19"/>
    </row>
    <row r="58" spans="1:31" ht="11.25">
      <c r="B58" s="19"/>
      <c r="L58" s="19"/>
    </row>
    <row r="59" spans="1:31" ht="11.25">
      <c r="B59" s="19"/>
      <c r="L59" s="19"/>
    </row>
    <row r="60" spans="1:31" ht="11.25">
      <c r="B60" s="19"/>
      <c r="L60" s="19"/>
    </row>
    <row r="61" spans="1:31" s="2" customFormat="1" ht="12.75">
      <c r="A61" s="33"/>
      <c r="B61" s="38"/>
      <c r="C61" s="33"/>
      <c r="D61" s="142" t="s">
        <v>52</v>
      </c>
      <c r="E61" s="143"/>
      <c r="F61" s="144" t="s">
        <v>53</v>
      </c>
      <c r="G61" s="142" t="s">
        <v>52</v>
      </c>
      <c r="H61" s="143"/>
      <c r="I61" s="145"/>
      <c r="J61" s="146" t="s">
        <v>53</v>
      </c>
      <c r="K61" s="143"/>
      <c r="L61" s="50"/>
      <c r="S61" s="33"/>
      <c r="T61" s="33"/>
      <c r="U61" s="33"/>
      <c r="V61" s="33"/>
      <c r="W61" s="33"/>
      <c r="X61" s="33"/>
      <c r="Y61" s="33"/>
      <c r="Z61" s="33"/>
      <c r="AA61" s="33"/>
      <c r="AB61" s="33"/>
      <c r="AC61" s="33"/>
      <c r="AD61" s="33"/>
      <c r="AE61" s="33"/>
    </row>
    <row r="62" spans="1:31" ht="11.25">
      <c r="B62" s="19"/>
      <c r="L62" s="19"/>
    </row>
    <row r="63" spans="1:31" ht="11.25">
      <c r="B63" s="19"/>
      <c r="L63" s="19"/>
    </row>
    <row r="64" spans="1:31" ht="11.25">
      <c r="B64" s="19"/>
      <c r="L64" s="19"/>
    </row>
    <row r="65" spans="1:31" s="2" customFormat="1" ht="12.75">
      <c r="A65" s="33"/>
      <c r="B65" s="38"/>
      <c r="C65" s="33"/>
      <c r="D65" s="139" t="s">
        <v>54</v>
      </c>
      <c r="E65" s="147"/>
      <c r="F65" s="147"/>
      <c r="G65" s="139" t="s">
        <v>55</v>
      </c>
      <c r="H65" s="147"/>
      <c r="I65" s="148"/>
      <c r="J65" s="147"/>
      <c r="K65" s="147"/>
      <c r="L65" s="50"/>
      <c r="S65" s="33"/>
      <c r="T65" s="33"/>
      <c r="U65" s="33"/>
      <c r="V65" s="33"/>
      <c r="W65" s="33"/>
      <c r="X65" s="33"/>
      <c r="Y65" s="33"/>
      <c r="Z65" s="33"/>
      <c r="AA65" s="33"/>
      <c r="AB65" s="33"/>
      <c r="AC65" s="33"/>
      <c r="AD65" s="33"/>
      <c r="AE65" s="33"/>
    </row>
    <row r="66" spans="1:31" ht="11.25">
      <c r="B66" s="19"/>
      <c r="L66" s="19"/>
    </row>
    <row r="67" spans="1:31" ht="11.25">
      <c r="B67" s="19"/>
      <c r="L67" s="19"/>
    </row>
    <row r="68" spans="1:31" ht="11.25">
      <c r="B68" s="19"/>
      <c r="L68" s="19"/>
    </row>
    <row r="69" spans="1:31" ht="11.25">
      <c r="B69" s="19"/>
      <c r="L69" s="19"/>
    </row>
    <row r="70" spans="1:31" ht="11.25">
      <c r="B70" s="19"/>
      <c r="L70" s="19"/>
    </row>
    <row r="71" spans="1:31" ht="11.25">
      <c r="B71" s="19"/>
      <c r="L71" s="19"/>
    </row>
    <row r="72" spans="1:31" ht="11.25">
      <c r="B72" s="19"/>
      <c r="L72" s="19"/>
    </row>
    <row r="73" spans="1:31" ht="11.25">
      <c r="B73" s="19"/>
      <c r="L73" s="19"/>
    </row>
    <row r="74" spans="1:31" ht="11.25">
      <c r="B74" s="19"/>
      <c r="L74" s="19"/>
    </row>
    <row r="75" spans="1:31" ht="11.25">
      <c r="B75" s="19"/>
      <c r="L75" s="19"/>
    </row>
    <row r="76" spans="1:31" s="2" customFormat="1" ht="12.75">
      <c r="A76" s="33"/>
      <c r="B76" s="38"/>
      <c r="C76" s="33"/>
      <c r="D76" s="142" t="s">
        <v>52</v>
      </c>
      <c r="E76" s="143"/>
      <c r="F76" s="144" t="s">
        <v>53</v>
      </c>
      <c r="G76" s="142" t="s">
        <v>52</v>
      </c>
      <c r="H76" s="143"/>
      <c r="I76" s="145"/>
      <c r="J76" s="146" t="s">
        <v>53</v>
      </c>
      <c r="K76" s="143"/>
      <c r="L76" s="50"/>
      <c r="S76" s="33"/>
      <c r="T76" s="33"/>
      <c r="U76" s="33"/>
      <c r="V76" s="33"/>
      <c r="W76" s="33"/>
      <c r="X76" s="33"/>
      <c r="Y76" s="33"/>
      <c r="Z76" s="33"/>
      <c r="AA76" s="33"/>
      <c r="AB76" s="33"/>
      <c r="AC76" s="33"/>
      <c r="AD76" s="33"/>
      <c r="AE76" s="33"/>
    </row>
    <row r="77" spans="1:31" s="2" customFormat="1" ht="14.45" customHeight="1">
      <c r="A77" s="33"/>
      <c r="B77" s="149"/>
      <c r="C77" s="150"/>
      <c r="D77" s="150"/>
      <c r="E77" s="150"/>
      <c r="F77" s="150"/>
      <c r="G77" s="150"/>
      <c r="H77" s="150"/>
      <c r="I77" s="151"/>
      <c r="J77" s="150"/>
      <c r="K77" s="150"/>
      <c r="L77" s="50"/>
      <c r="S77" s="33"/>
      <c r="T77" s="33"/>
      <c r="U77" s="33"/>
      <c r="V77" s="33"/>
      <c r="W77" s="33"/>
      <c r="X77" s="33"/>
      <c r="Y77" s="33"/>
      <c r="Z77" s="33"/>
      <c r="AA77" s="33"/>
      <c r="AB77" s="33"/>
      <c r="AC77" s="33"/>
      <c r="AD77" s="33"/>
      <c r="AE77" s="33"/>
    </row>
    <row r="81" spans="1:47" s="2" customFormat="1" ht="6.95" customHeight="1">
      <c r="A81" s="33"/>
      <c r="B81" s="152"/>
      <c r="C81" s="153"/>
      <c r="D81" s="153"/>
      <c r="E81" s="153"/>
      <c r="F81" s="153"/>
      <c r="G81" s="153"/>
      <c r="H81" s="153"/>
      <c r="I81" s="154"/>
      <c r="J81" s="153"/>
      <c r="K81" s="153"/>
      <c r="L81" s="50"/>
      <c r="S81" s="33"/>
      <c r="T81" s="33"/>
      <c r="U81" s="33"/>
      <c r="V81" s="33"/>
      <c r="W81" s="33"/>
      <c r="X81" s="33"/>
      <c r="Y81" s="33"/>
      <c r="Z81" s="33"/>
      <c r="AA81" s="33"/>
      <c r="AB81" s="33"/>
      <c r="AC81" s="33"/>
      <c r="AD81" s="33"/>
      <c r="AE81" s="33"/>
    </row>
    <row r="82" spans="1:47" s="2" customFormat="1" ht="24.95" customHeight="1">
      <c r="A82" s="33"/>
      <c r="B82" s="34"/>
      <c r="C82" s="22" t="s">
        <v>96</v>
      </c>
      <c r="D82" s="35"/>
      <c r="E82" s="35"/>
      <c r="F82" s="35"/>
      <c r="G82" s="35"/>
      <c r="H82" s="35"/>
      <c r="I82" s="114"/>
      <c r="J82" s="35"/>
      <c r="K82" s="35"/>
      <c r="L82" s="50"/>
      <c r="S82" s="33"/>
      <c r="T82" s="33"/>
      <c r="U82" s="33"/>
      <c r="V82" s="33"/>
      <c r="W82" s="33"/>
      <c r="X82" s="33"/>
      <c r="Y82" s="33"/>
      <c r="Z82" s="33"/>
      <c r="AA82" s="33"/>
      <c r="AB82" s="33"/>
      <c r="AC82" s="33"/>
      <c r="AD82" s="33"/>
      <c r="AE82" s="33"/>
    </row>
    <row r="83" spans="1:47" s="2" customFormat="1" ht="6.95" customHeight="1">
      <c r="A83" s="33"/>
      <c r="B83" s="34"/>
      <c r="C83" s="35"/>
      <c r="D83" s="35"/>
      <c r="E83" s="35"/>
      <c r="F83" s="35"/>
      <c r="G83" s="35"/>
      <c r="H83" s="35"/>
      <c r="I83" s="114"/>
      <c r="J83" s="35"/>
      <c r="K83" s="35"/>
      <c r="L83" s="50"/>
      <c r="S83" s="33"/>
      <c r="T83" s="33"/>
      <c r="U83" s="33"/>
      <c r="V83" s="33"/>
      <c r="W83" s="33"/>
      <c r="X83" s="33"/>
      <c r="Y83" s="33"/>
      <c r="Z83" s="33"/>
      <c r="AA83" s="33"/>
      <c r="AB83" s="33"/>
      <c r="AC83" s="33"/>
      <c r="AD83" s="33"/>
      <c r="AE83" s="33"/>
    </row>
    <row r="84" spans="1:47" s="2" customFormat="1" ht="12" customHeight="1">
      <c r="A84" s="33"/>
      <c r="B84" s="34"/>
      <c r="C84" s="28" t="s">
        <v>16</v>
      </c>
      <c r="D84" s="35"/>
      <c r="E84" s="35"/>
      <c r="F84" s="35"/>
      <c r="G84" s="35"/>
      <c r="H84" s="35"/>
      <c r="I84" s="114"/>
      <c r="J84" s="35"/>
      <c r="K84" s="35"/>
      <c r="L84" s="50"/>
      <c r="S84" s="33"/>
      <c r="T84" s="33"/>
      <c r="U84" s="33"/>
      <c r="V84" s="33"/>
      <c r="W84" s="33"/>
      <c r="X84" s="33"/>
      <c r="Y84" s="33"/>
      <c r="Z84" s="33"/>
      <c r="AA84" s="33"/>
      <c r="AB84" s="33"/>
      <c r="AC84" s="33"/>
      <c r="AD84" s="33"/>
      <c r="AE84" s="33"/>
    </row>
    <row r="85" spans="1:47" s="2" customFormat="1" ht="16.5" customHeight="1">
      <c r="A85" s="33"/>
      <c r="B85" s="34"/>
      <c r="C85" s="35"/>
      <c r="D85" s="35"/>
      <c r="E85" s="304" t="str">
        <f>E7</f>
        <v>Údržba, opravy a odstraňování závad u SMT v roce 2020</v>
      </c>
      <c r="F85" s="305"/>
      <c r="G85" s="305"/>
      <c r="H85" s="305"/>
      <c r="I85" s="114"/>
      <c r="J85" s="35"/>
      <c r="K85" s="35"/>
      <c r="L85" s="50"/>
      <c r="S85" s="33"/>
      <c r="T85" s="33"/>
      <c r="U85" s="33"/>
      <c r="V85" s="33"/>
      <c r="W85" s="33"/>
      <c r="X85" s="33"/>
      <c r="Y85" s="33"/>
      <c r="Z85" s="33"/>
      <c r="AA85" s="33"/>
      <c r="AB85" s="33"/>
      <c r="AC85" s="33"/>
      <c r="AD85" s="33"/>
      <c r="AE85" s="33"/>
    </row>
    <row r="86" spans="1:47" s="2" customFormat="1" ht="12" customHeight="1">
      <c r="A86" s="33"/>
      <c r="B86" s="34"/>
      <c r="C86" s="28" t="s">
        <v>94</v>
      </c>
      <c r="D86" s="35"/>
      <c r="E86" s="35"/>
      <c r="F86" s="35"/>
      <c r="G86" s="35"/>
      <c r="H86" s="35"/>
      <c r="I86" s="114"/>
      <c r="J86" s="35"/>
      <c r="K86" s="35"/>
      <c r="L86" s="50"/>
      <c r="S86" s="33"/>
      <c r="T86" s="33"/>
      <c r="U86" s="33"/>
      <c r="V86" s="33"/>
      <c r="W86" s="33"/>
      <c r="X86" s="33"/>
      <c r="Y86" s="33"/>
      <c r="Z86" s="33"/>
      <c r="AA86" s="33"/>
      <c r="AB86" s="33"/>
      <c r="AC86" s="33"/>
      <c r="AD86" s="33"/>
      <c r="AE86" s="33"/>
    </row>
    <row r="87" spans="1:47" s="2" customFormat="1" ht="16.5" customHeight="1">
      <c r="A87" s="33"/>
      <c r="B87" s="34"/>
      <c r="C87" s="35"/>
      <c r="D87" s="35"/>
      <c r="E87" s="275" t="str">
        <f>E9</f>
        <v>001 - Mosty a tunely</v>
      </c>
      <c r="F87" s="306"/>
      <c r="G87" s="306"/>
      <c r="H87" s="306"/>
      <c r="I87" s="114"/>
      <c r="J87" s="35"/>
      <c r="K87" s="35"/>
      <c r="L87" s="50"/>
      <c r="S87" s="33"/>
      <c r="T87" s="33"/>
      <c r="U87" s="33"/>
      <c r="V87" s="33"/>
      <c r="W87" s="33"/>
      <c r="X87" s="33"/>
      <c r="Y87" s="33"/>
      <c r="Z87" s="33"/>
      <c r="AA87" s="33"/>
      <c r="AB87" s="33"/>
      <c r="AC87" s="33"/>
      <c r="AD87" s="33"/>
      <c r="AE87" s="33"/>
    </row>
    <row r="88" spans="1:47" s="2" customFormat="1" ht="6.95" customHeight="1">
      <c r="A88" s="33"/>
      <c r="B88" s="34"/>
      <c r="C88" s="35"/>
      <c r="D88" s="35"/>
      <c r="E88" s="35"/>
      <c r="F88" s="35"/>
      <c r="G88" s="35"/>
      <c r="H88" s="35"/>
      <c r="I88" s="114"/>
      <c r="J88" s="35"/>
      <c r="K88" s="35"/>
      <c r="L88" s="50"/>
      <c r="S88" s="33"/>
      <c r="T88" s="33"/>
      <c r="U88" s="33"/>
      <c r="V88" s="33"/>
      <c r="W88" s="33"/>
      <c r="X88" s="33"/>
      <c r="Y88" s="33"/>
      <c r="Z88" s="33"/>
      <c r="AA88" s="33"/>
      <c r="AB88" s="33"/>
      <c r="AC88" s="33"/>
      <c r="AD88" s="33"/>
      <c r="AE88" s="33"/>
    </row>
    <row r="89" spans="1:47" s="2" customFormat="1" ht="12" customHeight="1">
      <c r="A89" s="33"/>
      <c r="B89" s="34"/>
      <c r="C89" s="28" t="s">
        <v>22</v>
      </c>
      <c r="D89" s="35"/>
      <c r="E89" s="35"/>
      <c r="F89" s="26" t="str">
        <f>F12</f>
        <v xml:space="preserve"> </v>
      </c>
      <c r="G89" s="35"/>
      <c r="H89" s="35"/>
      <c r="I89" s="116" t="s">
        <v>24</v>
      </c>
      <c r="J89" s="65" t="str">
        <f>IF(J12="","",J12)</f>
        <v>26. 5. 2020</v>
      </c>
      <c r="K89" s="35"/>
      <c r="L89" s="50"/>
      <c r="S89" s="33"/>
      <c r="T89" s="33"/>
      <c r="U89" s="33"/>
      <c r="V89" s="33"/>
      <c r="W89" s="33"/>
      <c r="X89" s="33"/>
      <c r="Y89" s="33"/>
      <c r="Z89" s="33"/>
      <c r="AA89" s="33"/>
      <c r="AB89" s="33"/>
      <c r="AC89" s="33"/>
      <c r="AD89" s="33"/>
      <c r="AE89" s="33"/>
    </row>
    <row r="90" spans="1:47" s="2" customFormat="1" ht="6.95" customHeight="1">
      <c r="A90" s="33"/>
      <c r="B90" s="34"/>
      <c r="C90" s="35"/>
      <c r="D90" s="35"/>
      <c r="E90" s="35"/>
      <c r="F90" s="35"/>
      <c r="G90" s="35"/>
      <c r="H90" s="35"/>
      <c r="I90" s="114"/>
      <c r="J90" s="35"/>
      <c r="K90" s="35"/>
      <c r="L90" s="50"/>
      <c r="S90" s="33"/>
      <c r="T90" s="33"/>
      <c r="U90" s="33"/>
      <c r="V90" s="33"/>
      <c r="W90" s="33"/>
      <c r="X90" s="33"/>
      <c r="Y90" s="33"/>
      <c r="Z90" s="33"/>
      <c r="AA90" s="33"/>
      <c r="AB90" s="33"/>
      <c r="AC90" s="33"/>
      <c r="AD90" s="33"/>
      <c r="AE90" s="33"/>
    </row>
    <row r="91" spans="1:47" s="2" customFormat="1" ht="15.2" customHeight="1">
      <c r="A91" s="33"/>
      <c r="B91" s="34"/>
      <c r="C91" s="28" t="s">
        <v>28</v>
      </c>
      <c r="D91" s="35"/>
      <c r="E91" s="35"/>
      <c r="F91" s="26" t="str">
        <f>E15</f>
        <v xml:space="preserve"> </v>
      </c>
      <c r="G91" s="35"/>
      <c r="H91" s="35"/>
      <c r="I91" s="116" t="s">
        <v>33</v>
      </c>
      <c r="J91" s="31" t="str">
        <f>E21</f>
        <v xml:space="preserve"> </v>
      </c>
      <c r="K91" s="35"/>
      <c r="L91" s="50"/>
      <c r="S91" s="33"/>
      <c r="T91" s="33"/>
      <c r="U91" s="33"/>
      <c r="V91" s="33"/>
      <c r="W91" s="33"/>
      <c r="X91" s="33"/>
      <c r="Y91" s="33"/>
      <c r="Z91" s="33"/>
      <c r="AA91" s="33"/>
      <c r="AB91" s="33"/>
      <c r="AC91" s="33"/>
      <c r="AD91" s="33"/>
      <c r="AE91" s="33"/>
    </row>
    <row r="92" spans="1:47" s="2" customFormat="1" ht="15.2" customHeight="1">
      <c r="A92" s="33"/>
      <c r="B92" s="34"/>
      <c r="C92" s="28" t="s">
        <v>31</v>
      </c>
      <c r="D92" s="35"/>
      <c r="E92" s="35"/>
      <c r="F92" s="26" t="str">
        <f>IF(E18="","",E18)</f>
        <v>Vyplň údaj</v>
      </c>
      <c r="G92" s="35"/>
      <c r="H92" s="35"/>
      <c r="I92" s="116" t="s">
        <v>35</v>
      </c>
      <c r="J92" s="31" t="str">
        <f>E24</f>
        <v xml:space="preserve"> </v>
      </c>
      <c r="K92" s="35"/>
      <c r="L92" s="50"/>
      <c r="S92" s="33"/>
      <c r="T92" s="33"/>
      <c r="U92" s="33"/>
      <c r="V92" s="33"/>
      <c r="W92" s="33"/>
      <c r="X92" s="33"/>
      <c r="Y92" s="33"/>
      <c r="Z92" s="33"/>
      <c r="AA92" s="33"/>
      <c r="AB92" s="33"/>
      <c r="AC92" s="33"/>
      <c r="AD92" s="33"/>
      <c r="AE92" s="33"/>
    </row>
    <row r="93" spans="1:47" s="2" customFormat="1" ht="10.35" customHeight="1">
      <c r="A93" s="33"/>
      <c r="B93" s="34"/>
      <c r="C93" s="35"/>
      <c r="D93" s="35"/>
      <c r="E93" s="35"/>
      <c r="F93" s="35"/>
      <c r="G93" s="35"/>
      <c r="H93" s="35"/>
      <c r="I93" s="114"/>
      <c r="J93" s="35"/>
      <c r="K93" s="35"/>
      <c r="L93" s="50"/>
      <c r="S93" s="33"/>
      <c r="T93" s="33"/>
      <c r="U93" s="33"/>
      <c r="V93" s="33"/>
      <c r="W93" s="33"/>
      <c r="X93" s="33"/>
      <c r="Y93" s="33"/>
      <c r="Z93" s="33"/>
      <c r="AA93" s="33"/>
      <c r="AB93" s="33"/>
      <c r="AC93" s="33"/>
      <c r="AD93" s="33"/>
      <c r="AE93" s="33"/>
    </row>
    <row r="94" spans="1:47" s="2" customFormat="1" ht="29.25" customHeight="1">
      <c r="A94" s="33"/>
      <c r="B94" s="34"/>
      <c r="C94" s="155" t="s">
        <v>97</v>
      </c>
      <c r="D94" s="156"/>
      <c r="E94" s="156"/>
      <c r="F94" s="156"/>
      <c r="G94" s="156"/>
      <c r="H94" s="156"/>
      <c r="I94" s="157"/>
      <c r="J94" s="158" t="s">
        <v>98</v>
      </c>
      <c r="K94" s="156"/>
      <c r="L94" s="50"/>
      <c r="S94" s="33"/>
      <c r="T94" s="33"/>
      <c r="U94" s="33"/>
      <c r="V94" s="33"/>
      <c r="W94" s="33"/>
      <c r="X94" s="33"/>
      <c r="Y94" s="33"/>
      <c r="Z94" s="33"/>
      <c r="AA94" s="33"/>
      <c r="AB94" s="33"/>
      <c r="AC94" s="33"/>
      <c r="AD94" s="33"/>
      <c r="AE94" s="33"/>
    </row>
    <row r="95" spans="1:47" s="2" customFormat="1" ht="10.35" customHeight="1">
      <c r="A95" s="33"/>
      <c r="B95" s="34"/>
      <c r="C95" s="35"/>
      <c r="D95" s="35"/>
      <c r="E95" s="35"/>
      <c r="F95" s="35"/>
      <c r="G95" s="35"/>
      <c r="H95" s="35"/>
      <c r="I95" s="114"/>
      <c r="J95" s="35"/>
      <c r="K95" s="35"/>
      <c r="L95" s="50"/>
      <c r="S95" s="33"/>
      <c r="T95" s="33"/>
      <c r="U95" s="33"/>
      <c r="V95" s="33"/>
      <c r="W95" s="33"/>
      <c r="X95" s="33"/>
      <c r="Y95" s="33"/>
      <c r="Z95" s="33"/>
      <c r="AA95" s="33"/>
      <c r="AB95" s="33"/>
      <c r="AC95" s="33"/>
      <c r="AD95" s="33"/>
      <c r="AE95" s="33"/>
    </row>
    <row r="96" spans="1:47" s="2" customFormat="1" ht="22.9" customHeight="1">
      <c r="A96" s="33"/>
      <c r="B96" s="34"/>
      <c r="C96" s="159" t="s">
        <v>99</v>
      </c>
      <c r="D96" s="35"/>
      <c r="E96" s="35"/>
      <c r="F96" s="35"/>
      <c r="G96" s="35"/>
      <c r="H96" s="35"/>
      <c r="I96" s="114"/>
      <c r="J96" s="83">
        <f>J147</f>
        <v>0</v>
      </c>
      <c r="K96" s="35"/>
      <c r="L96" s="50"/>
      <c r="S96" s="33"/>
      <c r="T96" s="33"/>
      <c r="U96" s="33"/>
      <c r="V96" s="33"/>
      <c r="W96" s="33"/>
      <c r="X96" s="33"/>
      <c r="Y96" s="33"/>
      <c r="Z96" s="33"/>
      <c r="AA96" s="33"/>
      <c r="AB96" s="33"/>
      <c r="AC96" s="33"/>
      <c r="AD96" s="33"/>
      <c r="AE96" s="33"/>
      <c r="AU96" s="16" t="s">
        <v>100</v>
      </c>
    </row>
    <row r="97" spans="2:12" s="9" customFormat="1" ht="24.95" customHeight="1">
      <c r="B97" s="160"/>
      <c r="C97" s="161"/>
      <c r="D97" s="162" t="s">
        <v>101</v>
      </c>
      <c r="E97" s="163"/>
      <c r="F97" s="163"/>
      <c r="G97" s="163"/>
      <c r="H97" s="163"/>
      <c r="I97" s="164"/>
      <c r="J97" s="165">
        <f>J148</f>
        <v>0</v>
      </c>
      <c r="K97" s="161"/>
      <c r="L97" s="166"/>
    </row>
    <row r="98" spans="2:12" s="10" customFormat="1" ht="19.899999999999999" customHeight="1">
      <c r="B98" s="167"/>
      <c r="C98" s="168"/>
      <c r="D98" s="169" t="s">
        <v>102</v>
      </c>
      <c r="E98" s="170"/>
      <c r="F98" s="170"/>
      <c r="G98" s="170"/>
      <c r="H98" s="170"/>
      <c r="I98" s="171"/>
      <c r="J98" s="172">
        <f>J149</f>
        <v>0</v>
      </c>
      <c r="K98" s="168"/>
      <c r="L98" s="173"/>
    </row>
    <row r="99" spans="2:12" s="10" customFormat="1" ht="19.899999999999999" customHeight="1">
      <c r="B99" s="167"/>
      <c r="C99" s="168"/>
      <c r="D99" s="169" t="s">
        <v>103</v>
      </c>
      <c r="E99" s="170"/>
      <c r="F99" s="170"/>
      <c r="G99" s="170"/>
      <c r="H99" s="170"/>
      <c r="I99" s="171"/>
      <c r="J99" s="172">
        <f>J691</f>
        <v>0</v>
      </c>
      <c r="K99" s="168"/>
      <c r="L99" s="173"/>
    </row>
    <row r="100" spans="2:12" s="10" customFormat="1" ht="19.899999999999999" customHeight="1">
      <c r="B100" s="167"/>
      <c r="C100" s="168"/>
      <c r="D100" s="169" t="s">
        <v>104</v>
      </c>
      <c r="E100" s="170"/>
      <c r="F100" s="170"/>
      <c r="G100" s="170"/>
      <c r="H100" s="170"/>
      <c r="I100" s="171"/>
      <c r="J100" s="172">
        <f>J840</f>
        <v>0</v>
      </c>
      <c r="K100" s="168"/>
      <c r="L100" s="173"/>
    </row>
    <row r="101" spans="2:12" s="10" customFormat="1" ht="19.899999999999999" customHeight="1">
      <c r="B101" s="167"/>
      <c r="C101" s="168"/>
      <c r="D101" s="169" t="s">
        <v>105</v>
      </c>
      <c r="E101" s="170"/>
      <c r="F101" s="170"/>
      <c r="G101" s="170"/>
      <c r="H101" s="170"/>
      <c r="I101" s="171"/>
      <c r="J101" s="172">
        <f>J1008</f>
        <v>0</v>
      </c>
      <c r="K101" s="168"/>
      <c r="L101" s="173"/>
    </row>
    <row r="102" spans="2:12" s="10" customFormat="1" ht="19.899999999999999" customHeight="1">
      <c r="B102" s="167"/>
      <c r="C102" s="168"/>
      <c r="D102" s="169" t="s">
        <v>106</v>
      </c>
      <c r="E102" s="170"/>
      <c r="F102" s="170"/>
      <c r="G102" s="170"/>
      <c r="H102" s="170"/>
      <c r="I102" s="171"/>
      <c r="J102" s="172">
        <f>J1179</f>
        <v>0</v>
      </c>
      <c r="K102" s="168"/>
      <c r="L102" s="173"/>
    </row>
    <row r="103" spans="2:12" s="10" customFormat="1" ht="19.899999999999999" customHeight="1">
      <c r="B103" s="167"/>
      <c r="C103" s="168"/>
      <c r="D103" s="169" t="s">
        <v>107</v>
      </c>
      <c r="E103" s="170"/>
      <c r="F103" s="170"/>
      <c r="G103" s="170"/>
      <c r="H103" s="170"/>
      <c r="I103" s="171"/>
      <c r="J103" s="172">
        <f>J1256</f>
        <v>0</v>
      </c>
      <c r="K103" s="168"/>
      <c r="L103" s="173"/>
    </row>
    <row r="104" spans="2:12" s="10" customFormat="1" ht="19.899999999999999" customHeight="1">
      <c r="B104" s="167"/>
      <c r="C104" s="168"/>
      <c r="D104" s="169" t="s">
        <v>108</v>
      </c>
      <c r="E104" s="170"/>
      <c r="F104" s="170"/>
      <c r="G104" s="170"/>
      <c r="H104" s="170"/>
      <c r="I104" s="171"/>
      <c r="J104" s="172">
        <f>J1334</f>
        <v>0</v>
      </c>
      <c r="K104" s="168"/>
      <c r="L104" s="173"/>
    </row>
    <row r="105" spans="2:12" s="10" customFormat="1" ht="19.899999999999999" customHeight="1">
      <c r="B105" s="167"/>
      <c r="C105" s="168"/>
      <c r="D105" s="169" t="s">
        <v>109</v>
      </c>
      <c r="E105" s="170"/>
      <c r="F105" s="170"/>
      <c r="G105" s="170"/>
      <c r="H105" s="170"/>
      <c r="I105" s="171"/>
      <c r="J105" s="172">
        <f>J1422</f>
        <v>0</v>
      </c>
      <c r="K105" s="168"/>
      <c r="L105" s="173"/>
    </row>
    <row r="106" spans="2:12" s="10" customFormat="1" ht="19.899999999999999" customHeight="1">
      <c r="B106" s="167"/>
      <c r="C106" s="168"/>
      <c r="D106" s="169" t="s">
        <v>110</v>
      </c>
      <c r="E106" s="170"/>
      <c r="F106" s="170"/>
      <c r="G106" s="170"/>
      <c r="H106" s="170"/>
      <c r="I106" s="171"/>
      <c r="J106" s="172">
        <f>J2307</f>
        <v>0</v>
      </c>
      <c r="K106" s="168"/>
      <c r="L106" s="173"/>
    </row>
    <row r="107" spans="2:12" s="10" customFormat="1" ht="19.899999999999999" customHeight="1">
      <c r="B107" s="167"/>
      <c r="C107" s="168"/>
      <c r="D107" s="169" t="s">
        <v>111</v>
      </c>
      <c r="E107" s="170"/>
      <c r="F107" s="170"/>
      <c r="G107" s="170"/>
      <c r="H107" s="170"/>
      <c r="I107" s="171"/>
      <c r="J107" s="172">
        <f>J2369</f>
        <v>0</v>
      </c>
      <c r="K107" s="168"/>
      <c r="L107" s="173"/>
    </row>
    <row r="108" spans="2:12" s="9" customFormat="1" ht="24.95" customHeight="1">
      <c r="B108" s="160"/>
      <c r="C108" s="161"/>
      <c r="D108" s="162" t="s">
        <v>112</v>
      </c>
      <c r="E108" s="163"/>
      <c r="F108" s="163"/>
      <c r="G108" s="163"/>
      <c r="H108" s="163"/>
      <c r="I108" s="164"/>
      <c r="J108" s="165">
        <f>J2426</f>
        <v>0</v>
      </c>
      <c r="K108" s="161"/>
      <c r="L108" s="166"/>
    </row>
    <row r="109" spans="2:12" s="10" customFormat="1" ht="19.899999999999999" customHeight="1">
      <c r="B109" s="167"/>
      <c r="C109" s="168"/>
      <c r="D109" s="169" t="s">
        <v>113</v>
      </c>
      <c r="E109" s="170"/>
      <c r="F109" s="170"/>
      <c r="G109" s="170"/>
      <c r="H109" s="170"/>
      <c r="I109" s="171"/>
      <c r="J109" s="172">
        <f>J2427</f>
        <v>0</v>
      </c>
      <c r="K109" s="168"/>
      <c r="L109" s="173"/>
    </row>
    <row r="110" spans="2:12" s="9" customFormat="1" ht="24.95" customHeight="1">
      <c r="B110" s="160"/>
      <c r="C110" s="161"/>
      <c r="D110" s="162" t="s">
        <v>114</v>
      </c>
      <c r="E110" s="163"/>
      <c r="F110" s="163"/>
      <c r="G110" s="163"/>
      <c r="H110" s="163"/>
      <c r="I110" s="164"/>
      <c r="J110" s="165">
        <f>J2437</f>
        <v>0</v>
      </c>
      <c r="K110" s="161"/>
      <c r="L110" s="166"/>
    </row>
    <row r="111" spans="2:12" s="10" customFormat="1" ht="19.899999999999999" customHeight="1">
      <c r="B111" s="167"/>
      <c r="C111" s="168"/>
      <c r="D111" s="169" t="s">
        <v>115</v>
      </c>
      <c r="E111" s="170"/>
      <c r="F111" s="170"/>
      <c r="G111" s="170"/>
      <c r="H111" s="170"/>
      <c r="I111" s="171"/>
      <c r="J111" s="172">
        <f>J2438</f>
        <v>0</v>
      </c>
      <c r="K111" s="168"/>
      <c r="L111" s="173"/>
    </row>
    <row r="112" spans="2:12" s="10" customFormat="1" ht="19.899999999999999" customHeight="1">
      <c r="B112" s="167"/>
      <c r="C112" s="168"/>
      <c r="D112" s="169" t="s">
        <v>116</v>
      </c>
      <c r="E112" s="170"/>
      <c r="F112" s="170"/>
      <c r="G112" s="170"/>
      <c r="H112" s="170"/>
      <c r="I112" s="171"/>
      <c r="J112" s="172">
        <f>J2509</f>
        <v>0</v>
      </c>
      <c r="K112" s="168"/>
      <c r="L112" s="173"/>
    </row>
    <row r="113" spans="1:31" s="10" customFormat="1" ht="19.899999999999999" customHeight="1">
      <c r="B113" s="167"/>
      <c r="C113" s="168"/>
      <c r="D113" s="169" t="s">
        <v>117</v>
      </c>
      <c r="E113" s="170"/>
      <c r="F113" s="170"/>
      <c r="G113" s="170"/>
      <c r="H113" s="170"/>
      <c r="I113" s="171"/>
      <c r="J113" s="172">
        <f>J2640</f>
        <v>0</v>
      </c>
      <c r="K113" s="168"/>
      <c r="L113" s="173"/>
    </row>
    <row r="114" spans="1:31" s="10" customFormat="1" ht="19.899999999999999" customHeight="1">
      <c r="B114" s="167"/>
      <c r="C114" s="168"/>
      <c r="D114" s="169" t="s">
        <v>118</v>
      </c>
      <c r="E114" s="170"/>
      <c r="F114" s="170"/>
      <c r="G114" s="170"/>
      <c r="H114" s="170"/>
      <c r="I114" s="171"/>
      <c r="J114" s="172">
        <f>J2662</f>
        <v>0</v>
      </c>
      <c r="K114" s="168"/>
      <c r="L114" s="173"/>
    </row>
    <row r="115" spans="1:31" s="10" customFormat="1" ht="19.899999999999999" customHeight="1">
      <c r="B115" s="167"/>
      <c r="C115" s="168"/>
      <c r="D115" s="169" t="s">
        <v>119</v>
      </c>
      <c r="E115" s="170"/>
      <c r="F115" s="170"/>
      <c r="G115" s="170"/>
      <c r="H115" s="170"/>
      <c r="I115" s="171"/>
      <c r="J115" s="172">
        <f>J2738</f>
        <v>0</v>
      </c>
      <c r="K115" s="168"/>
      <c r="L115" s="173"/>
    </row>
    <row r="116" spans="1:31" s="10" customFormat="1" ht="19.899999999999999" customHeight="1">
      <c r="B116" s="167"/>
      <c r="C116" s="168"/>
      <c r="D116" s="169" t="s">
        <v>120</v>
      </c>
      <c r="E116" s="170"/>
      <c r="F116" s="170"/>
      <c r="G116" s="170"/>
      <c r="H116" s="170"/>
      <c r="I116" s="171"/>
      <c r="J116" s="172">
        <f>J2762</f>
        <v>0</v>
      </c>
      <c r="K116" s="168"/>
      <c r="L116" s="173"/>
    </row>
    <row r="117" spans="1:31" s="10" customFormat="1" ht="19.899999999999999" customHeight="1">
      <c r="B117" s="167"/>
      <c r="C117" s="168"/>
      <c r="D117" s="169" t="s">
        <v>121</v>
      </c>
      <c r="E117" s="170"/>
      <c r="F117" s="170"/>
      <c r="G117" s="170"/>
      <c r="H117" s="170"/>
      <c r="I117" s="171"/>
      <c r="J117" s="172">
        <f>J2769</f>
        <v>0</v>
      </c>
      <c r="K117" s="168"/>
      <c r="L117" s="173"/>
    </row>
    <row r="118" spans="1:31" s="10" customFormat="1" ht="19.899999999999999" customHeight="1">
      <c r="B118" s="167"/>
      <c r="C118" s="168"/>
      <c r="D118" s="169" t="s">
        <v>122</v>
      </c>
      <c r="E118" s="170"/>
      <c r="F118" s="170"/>
      <c r="G118" s="170"/>
      <c r="H118" s="170"/>
      <c r="I118" s="171"/>
      <c r="J118" s="172">
        <f>J2776</f>
        <v>0</v>
      </c>
      <c r="K118" s="168"/>
      <c r="L118" s="173"/>
    </row>
    <row r="119" spans="1:31" s="10" customFormat="1" ht="19.899999999999999" customHeight="1">
      <c r="B119" s="167"/>
      <c r="C119" s="168"/>
      <c r="D119" s="169" t="s">
        <v>123</v>
      </c>
      <c r="E119" s="170"/>
      <c r="F119" s="170"/>
      <c r="G119" s="170"/>
      <c r="H119" s="170"/>
      <c r="I119" s="171"/>
      <c r="J119" s="172">
        <f>J2779</f>
        <v>0</v>
      </c>
      <c r="K119" s="168"/>
      <c r="L119" s="173"/>
    </row>
    <row r="120" spans="1:31" s="10" customFormat="1" ht="19.899999999999999" customHeight="1">
      <c r="B120" s="167"/>
      <c r="C120" s="168"/>
      <c r="D120" s="169" t="s">
        <v>124</v>
      </c>
      <c r="E120" s="170"/>
      <c r="F120" s="170"/>
      <c r="G120" s="170"/>
      <c r="H120" s="170"/>
      <c r="I120" s="171"/>
      <c r="J120" s="172">
        <f>J2792</f>
        <v>0</v>
      </c>
      <c r="K120" s="168"/>
      <c r="L120" s="173"/>
    </row>
    <row r="121" spans="1:31" s="10" customFormat="1" ht="19.899999999999999" customHeight="1">
      <c r="B121" s="167"/>
      <c r="C121" s="168"/>
      <c r="D121" s="169" t="s">
        <v>125</v>
      </c>
      <c r="E121" s="170"/>
      <c r="F121" s="170"/>
      <c r="G121" s="170"/>
      <c r="H121" s="170"/>
      <c r="I121" s="171"/>
      <c r="J121" s="172">
        <f>J2809</f>
        <v>0</v>
      </c>
      <c r="K121" s="168"/>
      <c r="L121" s="173"/>
    </row>
    <row r="122" spans="1:31" s="10" customFormat="1" ht="19.899999999999999" customHeight="1">
      <c r="B122" s="167"/>
      <c r="C122" s="168"/>
      <c r="D122" s="169" t="s">
        <v>126</v>
      </c>
      <c r="E122" s="170"/>
      <c r="F122" s="170"/>
      <c r="G122" s="170"/>
      <c r="H122" s="170"/>
      <c r="I122" s="171"/>
      <c r="J122" s="172">
        <f>J2824</f>
        <v>0</v>
      </c>
      <c r="K122" s="168"/>
      <c r="L122" s="173"/>
    </row>
    <row r="123" spans="1:31" s="9" customFormat="1" ht="24.95" customHeight="1">
      <c r="B123" s="160"/>
      <c r="C123" s="161"/>
      <c r="D123" s="162" t="s">
        <v>127</v>
      </c>
      <c r="E123" s="163"/>
      <c r="F123" s="163"/>
      <c r="G123" s="163"/>
      <c r="H123" s="163"/>
      <c r="I123" s="164"/>
      <c r="J123" s="165">
        <f>J2828</f>
        <v>0</v>
      </c>
      <c r="K123" s="161"/>
      <c r="L123" s="166"/>
    </row>
    <row r="124" spans="1:31" s="10" customFormat="1" ht="19.899999999999999" customHeight="1">
      <c r="B124" s="167"/>
      <c r="C124" s="168"/>
      <c r="D124" s="169" t="s">
        <v>128</v>
      </c>
      <c r="E124" s="170"/>
      <c r="F124" s="170"/>
      <c r="G124" s="170"/>
      <c r="H124" s="170"/>
      <c r="I124" s="171"/>
      <c r="J124" s="172">
        <f>J2829</f>
        <v>0</v>
      </c>
      <c r="K124" s="168"/>
      <c r="L124" s="173"/>
    </row>
    <row r="125" spans="1:31" s="10" customFormat="1" ht="14.85" customHeight="1">
      <c r="B125" s="167"/>
      <c r="C125" s="168"/>
      <c r="D125" s="169" t="s">
        <v>129</v>
      </c>
      <c r="E125" s="170"/>
      <c r="F125" s="170"/>
      <c r="G125" s="170"/>
      <c r="H125" s="170"/>
      <c r="I125" s="171"/>
      <c r="J125" s="172">
        <f>J2830</f>
        <v>0</v>
      </c>
      <c r="K125" s="168"/>
      <c r="L125" s="173"/>
    </row>
    <row r="126" spans="1:31" s="10" customFormat="1" ht="14.85" customHeight="1">
      <c r="B126" s="167"/>
      <c r="C126" s="168"/>
      <c r="D126" s="169" t="s">
        <v>130</v>
      </c>
      <c r="E126" s="170"/>
      <c r="F126" s="170"/>
      <c r="G126" s="170"/>
      <c r="H126" s="170"/>
      <c r="I126" s="171"/>
      <c r="J126" s="172">
        <f>J2837</f>
        <v>0</v>
      </c>
      <c r="K126" s="168"/>
      <c r="L126" s="173"/>
    </row>
    <row r="127" spans="1:31" s="10" customFormat="1" ht="14.85" customHeight="1">
      <c r="B127" s="167"/>
      <c r="C127" s="168"/>
      <c r="D127" s="169" t="s">
        <v>131</v>
      </c>
      <c r="E127" s="170"/>
      <c r="F127" s="170"/>
      <c r="G127" s="170"/>
      <c r="H127" s="170"/>
      <c r="I127" s="171"/>
      <c r="J127" s="172">
        <f>J2841</f>
        <v>0</v>
      </c>
      <c r="K127" s="168"/>
      <c r="L127" s="173"/>
    </row>
    <row r="128" spans="1:31" s="2" customFormat="1" ht="21.75" customHeight="1">
      <c r="A128" s="33"/>
      <c r="B128" s="34"/>
      <c r="C128" s="35"/>
      <c r="D128" s="35"/>
      <c r="E128" s="35"/>
      <c r="F128" s="35"/>
      <c r="G128" s="35"/>
      <c r="H128" s="35"/>
      <c r="I128" s="114"/>
      <c r="J128" s="35"/>
      <c r="K128" s="35"/>
      <c r="L128" s="50"/>
      <c r="S128" s="33"/>
      <c r="T128" s="33"/>
      <c r="U128" s="33"/>
      <c r="V128" s="33"/>
      <c r="W128" s="33"/>
      <c r="X128" s="33"/>
      <c r="Y128" s="33"/>
      <c r="Z128" s="33"/>
      <c r="AA128" s="33"/>
      <c r="AB128" s="33"/>
      <c r="AC128" s="33"/>
      <c r="AD128" s="33"/>
      <c r="AE128" s="33"/>
    </row>
    <row r="129" spans="1:31" s="2" customFormat="1" ht="6.95" customHeight="1">
      <c r="A129" s="33"/>
      <c r="B129" s="53"/>
      <c r="C129" s="54"/>
      <c r="D129" s="54"/>
      <c r="E129" s="54"/>
      <c r="F129" s="54"/>
      <c r="G129" s="54"/>
      <c r="H129" s="54"/>
      <c r="I129" s="151"/>
      <c r="J129" s="54"/>
      <c r="K129" s="54"/>
      <c r="L129" s="50"/>
      <c r="S129" s="33"/>
      <c r="T129" s="33"/>
      <c r="U129" s="33"/>
      <c r="V129" s="33"/>
      <c r="W129" s="33"/>
      <c r="X129" s="33"/>
      <c r="Y129" s="33"/>
      <c r="Z129" s="33"/>
      <c r="AA129" s="33"/>
      <c r="AB129" s="33"/>
      <c r="AC129" s="33"/>
      <c r="AD129" s="33"/>
      <c r="AE129" s="33"/>
    </row>
    <row r="133" spans="1:31" s="2" customFormat="1" ht="6.95" customHeight="1">
      <c r="A133" s="33"/>
      <c r="B133" s="55"/>
      <c r="C133" s="56"/>
      <c r="D133" s="56"/>
      <c r="E133" s="56"/>
      <c r="F133" s="56"/>
      <c r="G133" s="56"/>
      <c r="H133" s="56"/>
      <c r="I133" s="154"/>
      <c r="J133" s="56"/>
      <c r="K133" s="56"/>
      <c r="L133" s="50"/>
      <c r="S133" s="33"/>
      <c r="T133" s="33"/>
      <c r="U133" s="33"/>
      <c r="V133" s="33"/>
      <c r="W133" s="33"/>
      <c r="X133" s="33"/>
      <c r="Y133" s="33"/>
      <c r="Z133" s="33"/>
      <c r="AA133" s="33"/>
      <c r="AB133" s="33"/>
      <c r="AC133" s="33"/>
      <c r="AD133" s="33"/>
      <c r="AE133" s="33"/>
    </row>
    <row r="134" spans="1:31" s="2" customFormat="1" ht="24.95" customHeight="1">
      <c r="A134" s="33"/>
      <c r="B134" s="34"/>
      <c r="C134" s="22" t="s">
        <v>132</v>
      </c>
      <c r="D134" s="35"/>
      <c r="E134" s="35"/>
      <c r="F134" s="35"/>
      <c r="G134" s="35"/>
      <c r="H134" s="35"/>
      <c r="I134" s="114"/>
      <c r="J134" s="35"/>
      <c r="K134" s="35"/>
      <c r="L134" s="50"/>
      <c r="S134" s="33"/>
      <c r="T134" s="33"/>
      <c r="U134" s="33"/>
      <c r="V134" s="33"/>
      <c r="W134" s="33"/>
      <c r="X134" s="33"/>
      <c r="Y134" s="33"/>
      <c r="Z134" s="33"/>
      <c r="AA134" s="33"/>
      <c r="AB134" s="33"/>
      <c r="AC134" s="33"/>
      <c r="AD134" s="33"/>
      <c r="AE134" s="33"/>
    </row>
    <row r="135" spans="1:31" s="2" customFormat="1" ht="6.95" customHeight="1">
      <c r="A135" s="33"/>
      <c r="B135" s="34"/>
      <c r="C135" s="35"/>
      <c r="D135" s="35"/>
      <c r="E135" s="35"/>
      <c r="F135" s="35"/>
      <c r="G135" s="35"/>
      <c r="H135" s="35"/>
      <c r="I135" s="114"/>
      <c r="J135" s="35"/>
      <c r="K135" s="35"/>
      <c r="L135" s="50"/>
      <c r="S135" s="33"/>
      <c r="T135" s="33"/>
      <c r="U135" s="33"/>
      <c r="V135" s="33"/>
      <c r="W135" s="33"/>
      <c r="X135" s="33"/>
      <c r="Y135" s="33"/>
      <c r="Z135" s="33"/>
      <c r="AA135" s="33"/>
      <c r="AB135" s="33"/>
      <c r="AC135" s="33"/>
      <c r="AD135" s="33"/>
      <c r="AE135" s="33"/>
    </row>
    <row r="136" spans="1:31" s="2" customFormat="1" ht="12" customHeight="1">
      <c r="A136" s="33"/>
      <c r="B136" s="34"/>
      <c r="C136" s="28" t="s">
        <v>16</v>
      </c>
      <c r="D136" s="35"/>
      <c r="E136" s="35"/>
      <c r="F136" s="35"/>
      <c r="G136" s="35"/>
      <c r="H136" s="35"/>
      <c r="I136" s="114"/>
      <c r="J136" s="35"/>
      <c r="K136" s="35"/>
      <c r="L136" s="50"/>
      <c r="S136" s="33"/>
      <c r="T136" s="33"/>
      <c r="U136" s="33"/>
      <c r="V136" s="33"/>
      <c r="W136" s="33"/>
      <c r="X136" s="33"/>
      <c r="Y136" s="33"/>
      <c r="Z136" s="33"/>
      <c r="AA136" s="33"/>
      <c r="AB136" s="33"/>
      <c r="AC136" s="33"/>
      <c r="AD136" s="33"/>
      <c r="AE136" s="33"/>
    </row>
    <row r="137" spans="1:31" s="2" customFormat="1" ht="16.5" customHeight="1">
      <c r="A137" s="33"/>
      <c r="B137" s="34"/>
      <c r="C137" s="35"/>
      <c r="D137" s="35"/>
      <c r="E137" s="304" t="str">
        <f>E7</f>
        <v>Údržba, opravy a odstraňování závad u SMT v roce 2020</v>
      </c>
      <c r="F137" s="305"/>
      <c r="G137" s="305"/>
      <c r="H137" s="305"/>
      <c r="I137" s="114"/>
      <c r="J137" s="35"/>
      <c r="K137" s="35"/>
      <c r="L137" s="50"/>
      <c r="S137" s="33"/>
      <c r="T137" s="33"/>
      <c r="U137" s="33"/>
      <c r="V137" s="33"/>
      <c r="W137" s="33"/>
      <c r="X137" s="33"/>
      <c r="Y137" s="33"/>
      <c r="Z137" s="33"/>
      <c r="AA137" s="33"/>
      <c r="AB137" s="33"/>
      <c r="AC137" s="33"/>
      <c r="AD137" s="33"/>
      <c r="AE137" s="33"/>
    </row>
    <row r="138" spans="1:31" s="2" customFormat="1" ht="12" customHeight="1">
      <c r="A138" s="33"/>
      <c r="B138" s="34"/>
      <c r="C138" s="28" t="s">
        <v>94</v>
      </c>
      <c r="D138" s="35"/>
      <c r="E138" s="35"/>
      <c r="F138" s="35"/>
      <c r="G138" s="35"/>
      <c r="H138" s="35"/>
      <c r="I138" s="114"/>
      <c r="J138" s="35"/>
      <c r="K138" s="35"/>
      <c r="L138" s="50"/>
      <c r="S138" s="33"/>
      <c r="T138" s="33"/>
      <c r="U138" s="33"/>
      <c r="V138" s="33"/>
      <c r="W138" s="33"/>
      <c r="X138" s="33"/>
      <c r="Y138" s="33"/>
      <c r="Z138" s="33"/>
      <c r="AA138" s="33"/>
      <c r="AB138" s="33"/>
      <c r="AC138" s="33"/>
      <c r="AD138" s="33"/>
      <c r="AE138" s="33"/>
    </row>
    <row r="139" spans="1:31" s="2" customFormat="1" ht="16.5" customHeight="1">
      <c r="A139" s="33"/>
      <c r="B139" s="34"/>
      <c r="C139" s="35"/>
      <c r="D139" s="35"/>
      <c r="E139" s="275" t="str">
        <f>E9</f>
        <v>001 - Mosty a tunely</v>
      </c>
      <c r="F139" s="306"/>
      <c r="G139" s="306"/>
      <c r="H139" s="306"/>
      <c r="I139" s="114"/>
      <c r="J139" s="35"/>
      <c r="K139" s="35"/>
      <c r="L139" s="50"/>
      <c r="S139" s="33"/>
      <c r="T139" s="33"/>
      <c r="U139" s="33"/>
      <c r="V139" s="33"/>
      <c r="W139" s="33"/>
      <c r="X139" s="33"/>
      <c r="Y139" s="33"/>
      <c r="Z139" s="33"/>
      <c r="AA139" s="33"/>
      <c r="AB139" s="33"/>
      <c r="AC139" s="33"/>
      <c r="AD139" s="33"/>
      <c r="AE139" s="33"/>
    </row>
    <row r="140" spans="1:31" s="2" customFormat="1" ht="6.95" customHeight="1">
      <c r="A140" s="33"/>
      <c r="B140" s="34"/>
      <c r="C140" s="35"/>
      <c r="D140" s="35"/>
      <c r="E140" s="35"/>
      <c r="F140" s="35"/>
      <c r="G140" s="35"/>
      <c r="H140" s="35"/>
      <c r="I140" s="114"/>
      <c r="J140" s="35"/>
      <c r="K140" s="35"/>
      <c r="L140" s="50"/>
      <c r="S140" s="33"/>
      <c r="T140" s="33"/>
      <c r="U140" s="33"/>
      <c r="V140" s="33"/>
      <c r="W140" s="33"/>
      <c r="X140" s="33"/>
      <c r="Y140" s="33"/>
      <c r="Z140" s="33"/>
      <c r="AA140" s="33"/>
      <c r="AB140" s="33"/>
      <c r="AC140" s="33"/>
      <c r="AD140" s="33"/>
      <c r="AE140" s="33"/>
    </row>
    <row r="141" spans="1:31" s="2" customFormat="1" ht="12" customHeight="1">
      <c r="A141" s="33"/>
      <c r="B141" s="34"/>
      <c r="C141" s="28" t="s">
        <v>22</v>
      </c>
      <c r="D141" s="35"/>
      <c r="E141" s="35"/>
      <c r="F141" s="26" t="str">
        <f>F12</f>
        <v xml:space="preserve"> </v>
      </c>
      <c r="G141" s="35"/>
      <c r="H141" s="35"/>
      <c r="I141" s="116" t="s">
        <v>24</v>
      </c>
      <c r="J141" s="65" t="str">
        <f>IF(J12="","",J12)</f>
        <v>26. 5. 2020</v>
      </c>
      <c r="K141" s="35"/>
      <c r="L141" s="50"/>
      <c r="S141" s="33"/>
      <c r="T141" s="33"/>
      <c r="U141" s="33"/>
      <c r="V141" s="33"/>
      <c r="W141" s="33"/>
      <c r="X141" s="33"/>
      <c r="Y141" s="33"/>
      <c r="Z141" s="33"/>
      <c r="AA141" s="33"/>
      <c r="AB141" s="33"/>
      <c r="AC141" s="33"/>
      <c r="AD141" s="33"/>
      <c r="AE141" s="33"/>
    </row>
    <row r="142" spans="1:31" s="2" customFormat="1" ht="6.95" customHeight="1">
      <c r="A142" s="33"/>
      <c r="B142" s="34"/>
      <c r="C142" s="35"/>
      <c r="D142" s="35"/>
      <c r="E142" s="35"/>
      <c r="F142" s="35"/>
      <c r="G142" s="35"/>
      <c r="H142" s="35"/>
      <c r="I142" s="114"/>
      <c r="J142" s="35"/>
      <c r="K142" s="35"/>
      <c r="L142" s="50"/>
      <c r="S142" s="33"/>
      <c r="T142" s="33"/>
      <c r="U142" s="33"/>
      <c r="V142" s="33"/>
      <c r="W142" s="33"/>
      <c r="X142" s="33"/>
      <c r="Y142" s="33"/>
      <c r="Z142" s="33"/>
      <c r="AA142" s="33"/>
      <c r="AB142" s="33"/>
      <c r="AC142" s="33"/>
      <c r="AD142" s="33"/>
      <c r="AE142" s="33"/>
    </row>
    <row r="143" spans="1:31" s="2" customFormat="1" ht="15.2" customHeight="1">
      <c r="A143" s="33"/>
      <c r="B143" s="34"/>
      <c r="C143" s="28" t="s">
        <v>28</v>
      </c>
      <c r="D143" s="35"/>
      <c r="E143" s="35"/>
      <c r="F143" s="26" t="str">
        <f>E15</f>
        <v xml:space="preserve"> </v>
      </c>
      <c r="G143" s="35"/>
      <c r="H143" s="35"/>
      <c r="I143" s="116" t="s">
        <v>33</v>
      </c>
      <c r="J143" s="31" t="str">
        <f>E21</f>
        <v xml:space="preserve"> </v>
      </c>
      <c r="K143" s="35"/>
      <c r="L143" s="50"/>
      <c r="S143" s="33"/>
      <c r="T143" s="33"/>
      <c r="U143" s="33"/>
      <c r="V143" s="33"/>
      <c r="W143" s="33"/>
      <c r="X143" s="33"/>
      <c r="Y143" s="33"/>
      <c r="Z143" s="33"/>
      <c r="AA143" s="33"/>
      <c r="AB143" s="33"/>
      <c r="AC143" s="33"/>
      <c r="AD143" s="33"/>
      <c r="AE143" s="33"/>
    </row>
    <row r="144" spans="1:31" s="2" customFormat="1" ht="15.2" customHeight="1">
      <c r="A144" s="33"/>
      <c r="B144" s="34"/>
      <c r="C144" s="28" t="s">
        <v>31</v>
      </c>
      <c r="D144" s="35"/>
      <c r="E144" s="35"/>
      <c r="F144" s="26" t="str">
        <f>IF(E18="","",E18)</f>
        <v>Vyplň údaj</v>
      </c>
      <c r="G144" s="35"/>
      <c r="H144" s="35"/>
      <c r="I144" s="116" t="s">
        <v>35</v>
      </c>
      <c r="J144" s="31" t="str">
        <f>E24</f>
        <v xml:space="preserve"> </v>
      </c>
      <c r="K144" s="35"/>
      <c r="L144" s="50"/>
      <c r="S144" s="33"/>
      <c r="T144" s="33"/>
      <c r="U144" s="33"/>
      <c r="V144" s="33"/>
      <c r="W144" s="33"/>
      <c r="X144" s="33"/>
      <c r="Y144" s="33"/>
      <c r="Z144" s="33"/>
      <c r="AA144" s="33"/>
      <c r="AB144" s="33"/>
      <c r="AC144" s="33"/>
      <c r="AD144" s="33"/>
      <c r="AE144" s="33"/>
    </row>
    <row r="145" spans="1:65" s="2" customFormat="1" ht="10.35" customHeight="1">
      <c r="A145" s="33"/>
      <c r="B145" s="34"/>
      <c r="C145" s="35"/>
      <c r="D145" s="35"/>
      <c r="E145" s="35"/>
      <c r="F145" s="35"/>
      <c r="G145" s="35"/>
      <c r="H145" s="35"/>
      <c r="I145" s="114"/>
      <c r="J145" s="35"/>
      <c r="K145" s="35"/>
      <c r="L145" s="50"/>
      <c r="S145" s="33"/>
      <c r="T145" s="33"/>
      <c r="U145" s="33"/>
      <c r="V145" s="33"/>
      <c r="W145" s="33"/>
      <c r="X145" s="33"/>
      <c r="Y145" s="33"/>
      <c r="Z145" s="33"/>
      <c r="AA145" s="33"/>
      <c r="AB145" s="33"/>
      <c r="AC145" s="33"/>
      <c r="AD145" s="33"/>
      <c r="AE145" s="33"/>
    </row>
    <row r="146" spans="1:65" s="11" customFormat="1" ht="29.25" customHeight="1">
      <c r="A146" s="174"/>
      <c r="B146" s="175"/>
      <c r="C146" s="176" t="s">
        <v>133</v>
      </c>
      <c r="D146" s="177" t="s">
        <v>62</v>
      </c>
      <c r="E146" s="177" t="s">
        <v>58</v>
      </c>
      <c r="F146" s="177" t="s">
        <v>59</v>
      </c>
      <c r="G146" s="177" t="s">
        <v>134</v>
      </c>
      <c r="H146" s="177" t="s">
        <v>135</v>
      </c>
      <c r="I146" s="178" t="s">
        <v>136</v>
      </c>
      <c r="J146" s="177" t="s">
        <v>98</v>
      </c>
      <c r="K146" s="179" t="s">
        <v>137</v>
      </c>
      <c r="L146" s="180"/>
      <c r="M146" s="74" t="s">
        <v>1</v>
      </c>
      <c r="N146" s="75" t="s">
        <v>41</v>
      </c>
      <c r="O146" s="75" t="s">
        <v>138</v>
      </c>
      <c r="P146" s="75" t="s">
        <v>139</v>
      </c>
      <c r="Q146" s="75" t="s">
        <v>140</v>
      </c>
      <c r="R146" s="75" t="s">
        <v>141</v>
      </c>
      <c r="S146" s="75" t="s">
        <v>142</v>
      </c>
      <c r="T146" s="76" t="s">
        <v>143</v>
      </c>
      <c r="U146" s="174"/>
      <c r="V146" s="174"/>
      <c r="W146" s="174"/>
      <c r="X146" s="174"/>
      <c r="Y146" s="174"/>
      <c r="Z146" s="174"/>
      <c r="AA146" s="174"/>
      <c r="AB146" s="174"/>
      <c r="AC146" s="174"/>
      <c r="AD146" s="174"/>
      <c r="AE146" s="174"/>
    </row>
    <row r="147" spans="1:65" s="2" customFormat="1" ht="22.9" customHeight="1">
      <c r="A147" s="33"/>
      <c r="B147" s="34"/>
      <c r="C147" s="81" t="s">
        <v>144</v>
      </c>
      <c r="D147" s="35"/>
      <c r="E147" s="35"/>
      <c r="F147" s="35"/>
      <c r="G147" s="35"/>
      <c r="H147" s="35"/>
      <c r="I147" s="114"/>
      <c r="J147" s="181">
        <f>BK147</f>
        <v>0</v>
      </c>
      <c r="K147" s="35"/>
      <c r="L147" s="38"/>
      <c r="M147" s="77"/>
      <c r="N147" s="182"/>
      <c r="O147" s="78"/>
      <c r="P147" s="183">
        <f>P148+P2426+P2437+P2828</f>
        <v>0</v>
      </c>
      <c r="Q147" s="78"/>
      <c r="R147" s="183">
        <f>R148+R2426+R2437+R2828</f>
        <v>231.30291045269999</v>
      </c>
      <c r="S147" s="78"/>
      <c r="T147" s="184">
        <f>T148+T2426+T2437+T2828</f>
        <v>69.165949999999995</v>
      </c>
      <c r="U147" s="33"/>
      <c r="V147" s="33"/>
      <c r="W147" s="33"/>
      <c r="X147" s="33"/>
      <c r="Y147" s="33"/>
      <c r="Z147" s="33"/>
      <c r="AA147" s="33"/>
      <c r="AB147" s="33"/>
      <c r="AC147" s="33"/>
      <c r="AD147" s="33"/>
      <c r="AE147" s="33"/>
      <c r="AT147" s="16" t="s">
        <v>76</v>
      </c>
      <c r="AU147" s="16" t="s">
        <v>100</v>
      </c>
      <c r="BK147" s="185">
        <f>BK148+BK2426+BK2437+BK2828</f>
        <v>0</v>
      </c>
    </row>
    <row r="148" spans="1:65" s="12" customFormat="1" ht="25.9" customHeight="1">
      <c r="B148" s="186"/>
      <c r="C148" s="187"/>
      <c r="D148" s="188" t="s">
        <v>76</v>
      </c>
      <c r="E148" s="189" t="s">
        <v>145</v>
      </c>
      <c r="F148" s="189" t="s">
        <v>146</v>
      </c>
      <c r="G148" s="187"/>
      <c r="H148" s="187"/>
      <c r="I148" s="190"/>
      <c r="J148" s="191">
        <f>BK148</f>
        <v>0</v>
      </c>
      <c r="K148" s="187"/>
      <c r="L148" s="192"/>
      <c r="M148" s="193"/>
      <c r="N148" s="194"/>
      <c r="O148" s="194"/>
      <c r="P148" s="195">
        <f>P149+P691+P840+P1008+P1179+P1256+P1334+P1422+P2307+P2369</f>
        <v>0</v>
      </c>
      <c r="Q148" s="194"/>
      <c r="R148" s="195">
        <f>R149+R691+R840+R1008+R1179+R1256+R1334+R1422+R2307+R2369</f>
        <v>223.93594788569999</v>
      </c>
      <c r="S148" s="194"/>
      <c r="T148" s="196">
        <f>T149+T691+T840+T1008+T1179+T1256+T1334+T1422+T2307+T2369</f>
        <v>68.843319999999991</v>
      </c>
      <c r="AR148" s="197" t="s">
        <v>21</v>
      </c>
      <c r="AT148" s="198" t="s">
        <v>76</v>
      </c>
      <c r="AU148" s="198" t="s">
        <v>77</v>
      </c>
      <c r="AY148" s="197" t="s">
        <v>147</v>
      </c>
      <c r="BK148" s="199">
        <f>BK149+BK691+BK840+BK1008+BK1179+BK1256+BK1334+BK1422+BK2307+BK2369</f>
        <v>0</v>
      </c>
    </row>
    <row r="149" spans="1:65" s="12" customFormat="1" ht="22.9" customHeight="1">
      <c r="B149" s="186"/>
      <c r="C149" s="187"/>
      <c r="D149" s="188" t="s">
        <v>76</v>
      </c>
      <c r="E149" s="200" t="s">
        <v>21</v>
      </c>
      <c r="F149" s="200" t="s">
        <v>148</v>
      </c>
      <c r="G149" s="187"/>
      <c r="H149" s="187"/>
      <c r="I149" s="190"/>
      <c r="J149" s="201">
        <f>BK149</f>
        <v>0</v>
      </c>
      <c r="K149" s="187"/>
      <c r="L149" s="192"/>
      <c r="M149" s="193"/>
      <c r="N149" s="194"/>
      <c r="O149" s="194"/>
      <c r="P149" s="195">
        <f>SUM(P150:P690)</f>
        <v>0</v>
      </c>
      <c r="Q149" s="194"/>
      <c r="R149" s="195">
        <f>SUM(R150:R690)</f>
        <v>10.4484505926</v>
      </c>
      <c r="S149" s="194"/>
      <c r="T149" s="196">
        <f>SUM(T150:T690)</f>
        <v>7.3209999999999997</v>
      </c>
      <c r="AR149" s="197" t="s">
        <v>21</v>
      </c>
      <c r="AT149" s="198" t="s">
        <v>76</v>
      </c>
      <c r="AU149" s="198" t="s">
        <v>21</v>
      </c>
      <c r="AY149" s="197" t="s">
        <v>147</v>
      </c>
      <c r="BK149" s="199">
        <f>SUM(BK150:BK690)</f>
        <v>0</v>
      </c>
    </row>
    <row r="150" spans="1:65" s="2" customFormat="1" ht="21.75" customHeight="1">
      <c r="A150" s="33"/>
      <c r="B150" s="34"/>
      <c r="C150" s="202" t="s">
        <v>21</v>
      </c>
      <c r="D150" s="202" t="s">
        <v>149</v>
      </c>
      <c r="E150" s="203" t="s">
        <v>150</v>
      </c>
      <c r="F150" s="204" t="s">
        <v>151</v>
      </c>
      <c r="G150" s="205" t="s">
        <v>152</v>
      </c>
      <c r="H150" s="206">
        <v>1</v>
      </c>
      <c r="I150" s="207"/>
      <c r="J150" s="208">
        <f>ROUND(I150*H150,2)</f>
        <v>0</v>
      </c>
      <c r="K150" s="204" t="s">
        <v>153</v>
      </c>
      <c r="L150" s="38"/>
      <c r="M150" s="209" t="s">
        <v>1</v>
      </c>
      <c r="N150" s="210" t="s">
        <v>42</v>
      </c>
      <c r="O150" s="70"/>
      <c r="P150" s="211">
        <f>O150*H150</f>
        <v>0</v>
      </c>
      <c r="Q150" s="211">
        <v>0</v>
      </c>
      <c r="R150" s="211">
        <f>Q150*H150</f>
        <v>0</v>
      </c>
      <c r="S150" s="211">
        <v>0</v>
      </c>
      <c r="T150" s="212">
        <f>S150*H150</f>
        <v>0</v>
      </c>
      <c r="U150" s="33"/>
      <c r="V150" s="33"/>
      <c r="W150" s="33"/>
      <c r="X150" s="33"/>
      <c r="Y150" s="33"/>
      <c r="Z150" s="33"/>
      <c r="AA150" s="33"/>
      <c r="AB150" s="33"/>
      <c r="AC150" s="33"/>
      <c r="AD150" s="33"/>
      <c r="AE150" s="33"/>
      <c r="AR150" s="213" t="s">
        <v>154</v>
      </c>
      <c r="AT150" s="213" t="s">
        <v>149</v>
      </c>
      <c r="AU150" s="213" t="s">
        <v>86</v>
      </c>
      <c r="AY150" s="16" t="s">
        <v>147</v>
      </c>
      <c r="BE150" s="214">
        <f>IF(N150="základní",J150,0)</f>
        <v>0</v>
      </c>
      <c r="BF150" s="214">
        <f>IF(N150="snížená",J150,0)</f>
        <v>0</v>
      </c>
      <c r="BG150" s="214">
        <f>IF(N150="zákl. přenesená",J150,0)</f>
        <v>0</v>
      </c>
      <c r="BH150" s="214">
        <f>IF(N150="sníž. přenesená",J150,0)</f>
        <v>0</v>
      </c>
      <c r="BI150" s="214">
        <f>IF(N150="nulová",J150,0)</f>
        <v>0</v>
      </c>
      <c r="BJ150" s="16" t="s">
        <v>21</v>
      </c>
      <c r="BK150" s="214">
        <f>ROUND(I150*H150,2)</f>
        <v>0</v>
      </c>
      <c r="BL150" s="16" t="s">
        <v>154</v>
      </c>
      <c r="BM150" s="213" t="s">
        <v>155</v>
      </c>
    </row>
    <row r="151" spans="1:65" s="2" customFormat="1" ht="29.25">
      <c r="A151" s="33"/>
      <c r="B151" s="34"/>
      <c r="C151" s="35"/>
      <c r="D151" s="215" t="s">
        <v>156</v>
      </c>
      <c r="E151" s="35"/>
      <c r="F151" s="216" t="s">
        <v>157</v>
      </c>
      <c r="G151" s="35"/>
      <c r="H151" s="35"/>
      <c r="I151" s="114"/>
      <c r="J151" s="35"/>
      <c r="K151" s="35"/>
      <c r="L151" s="38"/>
      <c r="M151" s="217"/>
      <c r="N151" s="218"/>
      <c r="O151" s="70"/>
      <c r="P151" s="70"/>
      <c r="Q151" s="70"/>
      <c r="R151" s="70"/>
      <c r="S151" s="70"/>
      <c r="T151" s="71"/>
      <c r="U151" s="33"/>
      <c r="V151" s="33"/>
      <c r="W151" s="33"/>
      <c r="X151" s="33"/>
      <c r="Y151" s="33"/>
      <c r="Z151" s="33"/>
      <c r="AA151" s="33"/>
      <c r="AB151" s="33"/>
      <c r="AC151" s="33"/>
      <c r="AD151" s="33"/>
      <c r="AE151" s="33"/>
      <c r="AT151" s="16" t="s">
        <v>156</v>
      </c>
      <c r="AU151" s="16" t="s">
        <v>86</v>
      </c>
    </row>
    <row r="152" spans="1:65" s="2" customFormat="1" ht="165.75">
      <c r="A152" s="33"/>
      <c r="B152" s="34"/>
      <c r="C152" s="35"/>
      <c r="D152" s="215" t="s">
        <v>158</v>
      </c>
      <c r="E152" s="35"/>
      <c r="F152" s="219" t="s">
        <v>159</v>
      </c>
      <c r="G152" s="35"/>
      <c r="H152" s="35"/>
      <c r="I152" s="114"/>
      <c r="J152" s="35"/>
      <c r="K152" s="35"/>
      <c r="L152" s="38"/>
      <c r="M152" s="217"/>
      <c r="N152" s="218"/>
      <c r="O152" s="70"/>
      <c r="P152" s="70"/>
      <c r="Q152" s="70"/>
      <c r="R152" s="70"/>
      <c r="S152" s="70"/>
      <c r="T152" s="71"/>
      <c r="U152" s="33"/>
      <c r="V152" s="33"/>
      <c r="W152" s="33"/>
      <c r="X152" s="33"/>
      <c r="Y152" s="33"/>
      <c r="Z152" s="33"/>
      <c r="AA152" s="33"/>
      <c r="AB152" s="33"/>
      <c r="AC152" s="33"/>
      <c r="AD152" s="33"/>
      <c r="AE152" s="33"/>
      <c r="AT152" s="16" t="s">
        <v>158</v>
      </c>
      <c r="AU152" s="16" t="s">
        <v>86</v>
      </c>
    </row>
    <row r="153" spans="1:65" s="2" customFormat="1" ht="21.75" customHeight="1">
      <c r="A153" s="33"/>
      <c r="B153" s="34"/>
      <c r="C153" s="202" t="s">
        <v>86</v>
      </c>
      <c r="D153" s="202" t="s">
        <v>149</v>
      </c>
      <c r="E153" s="203" t="s">
        <v>160</v>
      </c>
      <c r="F153" s="204" t="s">
        <v>161</v>
      </c>
      <c r="G153" s="205" t="s">
        <v>152</v>
      </c>
      <c r="H153" s="206">
        <v>1</v>
      </c>
      <c r="I153" s="207"/>
      <c r="J153" s="208">
        <f>ROUND(I153*H153,2)</f>
        <v>0</v>
      </c>
      <c r="K153" s="204" t="s">
        <v>153</v>
      </c>
      <c r="L153" s="38"/>
      <c r="M153" s="209" t="s">
        <v>1</v>
      </c>
      <c r="N153" s="210" t="s">
        <v>42</v>
      </c>
      <c r="O153" s="70"/>
      <c r="P153" s="211">
        <f>O153*H153</f>
        <v>0</v>
      </c>
      <c r="Q153" s="211">
        <v>0</v>
      </c>
      <c r="R153" s="211">
        <f>Q153*H153</f>
        <v>0</v>
      </c>
      <c r="S153" s="211">
        <v>0</v>
      </c>
      <c r="T153" s="212">
        <f>S153*H153</f>
        <v>0</v>
      </c>
      <c r="U153" s="33"/>
      <c r="V153" s="33"/>
      <c r="W153" s="33"/>
      <c r="X153" s="33"/>
      <c r="Y153" s="33"/>
      <c r="Z153" s="33"/>
      <c r="AA153" s="33"/>
      <c r="AB153" s="33"/>
      <c r="AC153" s="33"/>
      <c r="AD153" s="33"/>
      <c r="AE153" s="33"/>
      <c r="AR153" s="213" t="s">
        <v>154</v>
      </c>
      <c r="AT153" s="213" t="s">
        <v>149</v>
      </c>
      <c r="AU153" s="213" t="s">
        <v>86</v>
      </c>
      <c r="AY153" s="16" t="s">
        <v>147</v>
      </c>
      <c r="BE153" s="214">
        <f>IF(N153="základní",J153,0)</f>
        <v>0</v>
      </c>
      <c r="BF153" s="214">
        <f>IF(N153="snížená",J153,0)</f>
        <v>0</v>
      </c>
      <c r="BG153" s="214">
        <f>IF(N153="zákl. přenesená",J153,0)</f>
        <v>0</v>
      </c>
      <c r="BH153" s="214">
        <f>IF(N153="sníž. přenesená",J153,0)</f>
        <v>0</v>
      </c>
      <c r="BI153" s="214">
        <f>IF(N153="nulová",J153,0)</f>
        <v>0</v>
      </c>
      <c r="BJ153" s="16" t="s">
        <v>21</v>
      </c>
      <c r="BK153" s="214">
        <f>ROUND(I153*H153,2)</f>
        <v>0</v>
      </c>
      <c r="BL153" s="16" t="s">
        <v>154</v>
      </c>
      <c r="BM153" s="213" t="s">
        <v>162</v>
      </c>
    </row>
    <row r="154" spans="1:65" s="2" customFormat="1" ht="29.25">
      <c r="A154" s="33"/>
      <c r="B154" s="34"/>
      <c r="C154" s="35"/>
      <c r="D154" s="215" t="s">
        <v>156</v>
      </c>
      <c r="E154" s="35"/>
      <c r="F154" s="216" t="s">
        <v>163</v>
      </c>
      <c r="G154" s="35"/>
      <c r="H154" s="35"/>
      <c r="I154" s="114"/>
      <c r="J154" s="35"/>
      <c r="K154" s="35"/>
      <c r="L154" s="38"/>
      <c r="M154" s="217"/>
      <c r="N154" s="218"/>
      <c r="O154" s="70"/>
      <c r="P154" s="70"/>
      <c r="Q154" s="70"/>
      <c r="R154" s="70"/>
      <c r="S154" s="70"/>
      <c r="T154" s="71"/>
      <c r="U154" s="33"/>
      <c r="V154" s="33"/>
      <c r="W154" s="33"/>
      <c r="X154" s="33"/>
      <c r="Y154" s="33"/>
      <c r="Z154" s="33"/>
      <c r="AA154" s="33"/>
      <c r="AB154" s="33"/>
      <c r="AC154" s="33"/>
      <c r="AD154" s="33"/>
      <c r="AE154" s="33"/>
      <c r="AT154" s="16" t="s">
        <v>156</v>
      </c>
      <c r="AU154" s="16" t="s">
        <v>86</v>
      </c>
    </row>
    <row r="155" spans="1:65" s="2" customFormat="1" ht="97.5">
      <c r="A155" s="33"/>
      <c r="B155" s="34"/>
      <c r="C155" s="35"/>
      <c r="D155" s="215" t="s">
        <v>158</v>
      </c>
      <c r="E155" s="35"/>
      <c r="F155" s="219" t="s">
        <v>164</v>
      </c>
      <c r="G155" s="35"/>
      <c r="H155" s="35"/>
      <c r="I155" s="114"/>
      <c r="J155" s="35"/>
      <c r="K155" s="35"/>
      <c r="L155" s="38"/>
      <c r="M155" s="217"/>
      <c r="N155" s="218"/>
      <c r="O155" s="70"/>
      <c r="P155" s="70"/>
      <c r="Q155" s="70"/>
      <c r="R155" s="70"/>
      <c r="S155" s="70"/>
      <c r="T155" s="71"/>
      <c r="U155" s="33"/>
      <c r="V155" s="33"/>
      <c r="W155" s="33"/>
      <c r="X155" s="33"/>
      <c r="Y155" s="33"/>
      <c r="Z155" s="33"/>
      <c r="AA155" s="33"/>
      <c r="AB155" s="33"/>
      <c r="AC155" s="33"/>
      <c r="AD155" s="33"/>
      <c r="AE155" s="33"/>
      <c r="AT155" s="16" t="s">
        <v>158</v>
      </c>
      <c r="AU155" s="16" t="s">
        <v>86</v>
      </c>
    </row>
    <row r="156" spans="1:65" s="2" customFormat="1" ht="21.75" customHeight="1">
      <c r="A156" s="33"/>
      <c r="B156" s="34"/>
      <c r="C156" s="202" t="s">
        <v>165</v>
      </c>
      <c r="D156" s="202" t="s">
        <v>149</v>
      </c>
      <c r="E156" s="203" t="s">
        <v>166</v>
      </c>
      <c r="F156" s="204" t="s">
        <v>167</v>
      </c>
      <c r="G156" s="205" t="s">
        <v>152</v>
      </c>
      <c r="H156" s="206">
        <v>1</v>
      </c>
      <c r="I156" s="207"/>
      <c r="J156" s="208">
        <f>ROUND(I156*H156,2)</f>
        <v>0</v>
      </c>
      <c r="K156" s="204" t="s">
        <v>153</v>
      </c>
      <c r="L156" s="38"/>
      <c r="M156" s="209" t="s">
        <v>1</v>
      </c>
      <c r="N156" s="210" t="s">
        <v>42</v>
      </c>
      <c r="O156" s="70"/>
      <c r="P156" s="211">
        <f>O156*H156</f>
        <v>0</v>
      </c>
      <c r="Q156" s="211">
        <v>0</v>
      </c>
      <c r="R156" s="211">
        <f>Q156*H156</f>
        <v>0</v>
      </c>
      <c r="S156" s="211">
        <v>0</v>
      </c>
      <c r="T156" s="212">
        <f>S156*H156</f>
        <v>0</v>
      </c>
      <c r="U156" s="33"/>
      <c r="V156" s="33"/>
      <c r="W156" s="33"/>
      <c r="X156" s="33"/>
      <c r="Y156" s="33"/>
      <c r="Z156" s="33"/>
      <c r="AA156" s="33"/>
      <c r="AB156" s="33"/>
      <c r="AC156" s="33"/>
      <c r="AD156" s="33"/>
      <c r="AE156" s="33"/>
      <c r="AR156" s="213" t="s">
        <v>154</v>
      </c>
      <c r="AT156" s="213" t="s">
        <v>149</v>
      </c>
      <c r="AU156" s="213" t="s">
        <v>86</v>
      </c>
      <c r="AY156" s="16" t="s">
        <v>147</v>
      </c>
      <c r="BE156" s="214">
        <f>IF(N156="základní",J156,0)</f>
        <v>0</v>
      </c>
      <c r="BF156" s="214">
        <f>IF(N156="snížená",J156,0)</f>
        <v>0</v>
      </c>
      <c r="BG156" s="214">
        <f>IF(N156="zákl. přenesená",J156,0)</f>
        <v>0</v>
      </c>
      <c r="BH156" s="214">
        <f>IF(N156="sníž. přenesená",J156,0)</f>
        <v>0</v>
      </c>
      <c r="BI156" s="214">
        <f>IF(N156="nulová",J156,0)</f>
        <v>0</v>
      </c>
      <c r="BJ156" s="16" t="s">
        <v>21</v>
      </c>
      <c r="BK156" s="214">
        <f>ROUND(I156*H156,2)</f>
        <v>0</v>
      </c>
      <c r="BL156" s="16" t="s">
        <v>154</v>
      </c>
      <c r="BM156" s="213" t="s">
        <v>168</v>
      </c>
    </row>
    <row r="157" spans="1:65" s="2" customFormat="1" ht="29.25">
      <c r="A157" s="33"/>
      <c r="B157" s="34"/>
      <c r="C157" s="35"/>
      <c r="D157" s="215" t="s">
        <v>156</v>
      </c>
      <c r="E157" s="35"/>
      <c r="F157" s="216" t="s">
        <v>169</v>
      </c>
      <c r="G157" s="35"/>
      <c r="H157" s="35"/>
      <c r="I157" s="114"/>
      <c r="J157" s="35"/>
      <c r="K157" s="35"/>
      <c r="L157" s="38"/>
      <c r="M157" s="217"/>
      <c r="N157" s="218"/>
      <c r="O157" s="70"/>
      <c r="P157" s="70"/>
      <c r="Q157" s="70"/>
      <c r="R157" s="70"/>
      <c r="S157" s="70"/>
      <c r="T157" s="71"/>
      <c r="U157" s="33"/>
      <c r="V157" s="33"/>
      <c r="W157" s="33"/>
      <c r="X157" s="33"/>
      <c r="Y157" s="33"/>
      <c r="Z157" s="33"/>
      <c r="AA157" s="33"/>
      <c r="AB157" s="33"/>
      <c r="AC157" s="33"/>
      <c r="AD157" s="33"/>
      <c r="AE157" s="33"/>
      <c r="AT157" s="16" t="s">
        <v>156</v>
      </c>
      <c r="AU157" s="16" t="s">
        <v>86</v>
      </c>
    </row>
    <row r="158" spans="1:65" s="2" customFormat="1" ht="97.5">
      <c r="A158" s="33"/>
      <c r="B158" s="34"/>
      <c r="C158" s="35"/>
      <c r="D158" s="215" t="s">
        <v>158</v>
      </c>
      <c r="E158" s="35"/>
      <c r="F158" s="219" t="s">
        <v>164</v>
      </c>
      <c r="G158" s="35"/>
      <c r="H158" s="35"/>
      <c r="I158" s="114"/>
      <c r="J158" s="35"/>
      <c r="K158" s="35"/>
      <c r="L158" s="38"/>
      <c r="M158" s="217"/>
      <c r="N158" s="218"/>
      <c r="O158" s="70"/>
      <c r="P158" s="70"/>
      <c r="Q158" s="70"/>
      <c r="R158" s="70"/>
      <c r="S158" s="70"/>
      <c r="T158" s="71"/>
      <c r="U158" s="33"/>
      <c r="V158" s="33"/>
      <c r="W158" s="33"/>
      <c r="X158" s="33"/>
      <c r="Y158" s="33"/>
      <c r="Z158" s="33"/>
      <c r="AA158" s="33"/>
      <c r="AB158" s="33"/>
      <c r="AC158" s="33"/>
      <c r="AD158" s="33"/>
      <c r="AE158" s="33"/>
      <c r="AT158" s="16" t="s">
        <v>158</v>
      </c>
      <c r="AU158" s="16" t="s">
        <v>86</v>
      </c>
    </row>
    <row r="159" spans="1:65" s="2" customFormat="1" ht="33" customHeight="1">
      <c r="A159" s="33"/>
      <c r="B159" s="34"/>
      <c r="C159" s="202" t="s">
        <v>154</v>
      </c>
      <c r="D159" s="202" t="s">
        <v>149</v>
      </c>
      <c r="E159" s="203" t="s">
        <v>170</v>
      </c>
      <c r="F159" s="204" t="s">
        <v>171</v>
      </c>
      <c r="G159" s="205" t="s">
        <v>152</v>
      </c>
      <c r="H159" s="206">
        <v>1</v>
      </c>
      <c r="I159" s="207"/>
      <c r="J159" s="208">
        <f>ROUND(I159*H159,2)</f>
        <v>0</v>
      </c>
      <c r="K159" s="204" t="s">
        <v>153</v>
      </c>
      <c r="L159" s="38"/>
      <c r="M159" s="209" t="s">
        <v>1</v>
      </c>
      <c r="N159" s="210" t="s">
        <v>42</v>
      </c>
      <c r="O159" s="70"/>
      <c r="P159" s="211">
        <f>O159*H159</f>
        <v>0</v>
      </c>
      <c r="Q159" s="211">
        <v>0</v>
      </c>
      <c r="R159" s="211">
        <f>Q159*H159</f>
        <v>0</v>
      </c>
      <c r="S159" s="211">
        <v>0</v>
      </c>
      <c r="T159" s="212">
        <f>S159*H159</f>
        <v>0</v>
      </c>
      <c r="U159" s="33"/>
      <c r="V159" s="33"/>
      <c r="W159" s="33"/>
      <c r="X159" s="33"/>
      <c r="Y159" s="33"/>
      <c r="Z159" s="33"/>
      <c r="AA159" s="33"/>
      <c r="AB159" s="33"/>
      <c r="AC159" s="33"/>
      <c r="AD159" s="33"/>
      <c r="AE159" s="33"/>
      <c r="AR159" s="213" t="s">
        <v>154</v>
      </c>
      <c r="AT159" s="213" t="s">
        <v>149</v>
      </c>
      <c r="AU159" s="213" t="s">
        <v>86</v>
      </c>
      <c r="AY159" s="16" t="s">
        <v>147</v>
      </c>
      <c r="BE159" s="214">
        <f>IF(N159="základní",J159,0)</f>
        <v>0</v>
      </c>
      <c r="BF159" s="214">
        <f>IF(N159="snížená",J159,0)</f>
        <v>0</v>
      </c>
      <c r="BG159" s="214">
        <f>IF(N159="zákl. přenesená",J159,0)</f>
        <v>0</v>
      </c>
      <c r="BH159" s="214">
        <f>IF(N159="sníž. přenesená",J159,0)</f>
        <v>0</v>
      </c>
      <c r="BI159" s="214">
        <f>IF(N159="nulová",J159,0)</f>
        <v>0</v>
      </c>
      <c r="BJ159" s="16" t="s">
        <v>21</v>
      </c>
      <c r="BK159" s="214">
        <f>ROUND(I159*H159,2)</f>
        <v>0</v>
      </c>
      <c r="BL159" s="16" t="s">
        <v>154</v>
      </c>
      <c r="BM159" s="213" t="s">
        <v>172</v>
      </c>
    </row>
    <row r="160" spans="1:65" s="2" customFormat="1" ht="29.25">
      <c r="A160" s="33"/>
      <c r="B160" s="34"/>
      <c r="C160" s="35"/>
      <c r="D160" s="215" t="s">
        <v>156</v>
      </c>
      <c r="E160" s="35"/>
      <c r="F160" s="216" t="s">
        <v>173</v>
      </c>
      <c r="G160" s="35"/>
      <c r="H160" s="35"/>
      <c r="I160" s="114"/>
      <c r="J160" s="35"/>
      <c r="K160" s="35"/>
      <c r="L160" s="38"/>
      <c r="M160" s="217"/>
      <c r="N160" s="218"/>
      <c r="O160" s="70"/>
      <c r="P160" s="70"/>
      <c r="Q160" s="70"/>
      <c r="R160" s="70"/>
      <c r="S160" s="70"/>
      <c r="T160" s="71"/>
      <c r="U160" s="33"/>
      <c r="V160" s="33"/>
      <c r="W160" s="33"/>
      <c r="X160" s="33"/>
      <c r="Y160" s="33"/>
      <c r="Z160" s="33"/>
      <c r="AA160" s="33"/>
      <c r="AB160" s="33"/>
      <c r="AC160" s="33"/>
      <c r="AD160" s="33"/>
      <c r="AE160" s="33"/>
      <c r="AT160" s="16" t="s">
        <v>156</v>
      </c>
      <c r="AU160" s="16" t="s">
        <v>86</v>
      </c>
    </row>
    <row r="161" spans="1:65" s="2" customFormat="1" ht="97.5">
      <c r="A161" s="33"/>
      <c r="B161" s="34"/>
      <c r="C161" s="35"/>
      <c r="D161" s="215" t="s">
        <v>158</v>
      </c>
      <c r="E161" s="35"/>
      <c r="F161" s="219" t="s">
        <v>164</v>
      </c>
      <c r="G161" s="35"/>
      <c r="H161" s="35"/>
      <c r="I161" s="114"/>
      <c r="J161" s="35"/>
      <c r="K161" s="35"/>
      <c r="L161" s="38"/>
      <c r="M161" s="217"/>
      <c r="N161" s="218"/>
      <c r="O161" s="70"/>
      <c r="P161" s="70"/>
      <c r="Q161" s="70"/>
      <c r="R161" s="70"/>
      <c r="S161" s="70"/>
      <c r="T161" s="71"/>
      <c r="U161" s="33"/>
      <c r="V161" s="33"/>
      <c r="W161" s="33"/>
      <c r="X161" s="33"/>
      <c r="Y161" s="33"/>
      <c r="Z161" s="33"/>
      <c r="AA161" s="33"/>
      <c r="AB161" s="33"/>
      <c r="AC161" s="33"/>
      <c r="AD161" s="33"/>
      <c r="AE161" s="33"/>
      <c r="AT161" s="16" t="s">
        <v>158</v>
      </c>
      <c r="AU161" s="16" t="s">
        <v>86</v>
      </c>
    </row>
    <row r="162" spans="1:65" s="2" customFormat="1" ht="33" customHeight="1">
      <c r="A162" s="33"/>
      <c r="B162" s="34"/>
      <c r="C162" s="202" t="s">
        <v>174</v>
      </c>
      <c r="D162" s="202" t="s">
        <v>149</v>
      </c>
      <c r="E162" s="203" t="s">
        <v>175</v>
      </c>
      <c r="F162" s="204" t="s">
        <v>176</v>
      </c>
      <c r="G162" s="205" t="s">
        <v>152</v>
      </c>
      <c r="H162" s="206">
        <v>1</v>
      </c>
      <c r="I162" s="207"/>
      <c r="J162" s="208">
        <f>ROUND(I162*H162,2)</f>
        <v>0</v>
      </c>
      <c r="K162" s="204" t="s">
        <v>153</v>
      </c>
      <c r="L162" s="38"/>
      <c r="M162" s="209" t="s">
        <v>1</v>
      </c>
      <c r="N162" s="210" t="s">
        <v>42</v>
      </c>
      <c r="O162" s="70"/>
      <c r="P162" s="211">
        <f>O162*H162</f>
        <v>0</v>
      </c>
      <c r="Q162" s="211">
        <v>0</v>
      </c>
      <c r="R162" s="211">
        <f>Q162*H162</f>
        <v>0</v>
      </c>
      <c r="S162" s="211">
        <v>0</v>
      </c>
      <c r="T162" s="212">
        <f>S162*H162</f>
        <v>0</v>
      </c>
      <c r="U162" s="33"/>
      <c r="V162" s="33"/>
      <c r="W162" s="33"/>
      <c r="X162" s="33"/>
      <c r="Y162" s="33"/>
      <c r="Z162" s="33"/>
      <c r="AA162" s="33"/>
      <c r="AB162" s="33"/>
      <c r="AC162" s="33"/>
      <c r="AD162" s="33"/>
      <c r="AE162" s="33"/>
      <c r="AR162" s="213" t="s">
        <v>154</v>
      </c>
      <c r="AT162" s="213" t="s">
        <v>149</v>
      </c>
      <c r="AU162" s="213" t="s">
        <v>86</v>
      </c>
      <c r="AY162" s="16" t="s">
        <v>147</v>
      </c>
      <c r="BE162" s="214">
        <f>IF(N162="základní",J162,0)</f>
        <v>0</v>
      </c>
      <c r="BF162" s="214">
        <f>IF(N162="snížená",J162,0)</f>
        <v>0</v>
      </c>
      <c r="BG162" s="214">
        <f>IF(N162="zákl. přenesená",J162,0)</f>
        <v>0</v>
      </c>
      <c r="BH162" s="214">
        <f>IF(N162="sníž. přenesená",J162,0)</f>
        <v>0</v>
      </c>
      <c r="BI162" s="214">
        <f>IF(N162="nulová",J162,0)</f>
        <v>0</v>
      </c>
      <c r="BJ162" s="16" t="s">
        <v>21</v>
      </c>
      <c r="BK162" s="214">
        <f>ROUND(I162*H162,2)</f>
        <v>0</v>
      </c>
      <c r="BL162" s="16" t="s">
        <v>154</v>
      </c>
      <c r="BM162" s="213" t="s">
        <v>177</v>
      </c>
    </row>
    <row r="163" spans="1:65" s="2" customFormat="1" ht="29.25">
      <c r="A163" s="33"/>
      <c r="B163" s="34"/>
      <c r="C163" s="35"/>
      <c r="D163" s="215" t="s">
        <v>156</v>
      </c>
      <c r="E163" s="35"/>
      <c r="F163" s="216" t="s">
        <v>178</v>
      </c>
      <c r="G163" s="35"/>
      <c r="H163" s="35"/>
      <c r="I163" s="114"/>
      <c r="J163" s="35"/>
      <c r="K163" s="35"/>
      <c r="L163" s="38"/>
      <c r="M163" s="217"/>
      <c r="N163" s="218"/>
      <c r="O163" s="70"/>
      <c r="P163" s="70"/>
      <c r="Q163" s="70"/>
      <c r="R163" s="70"/>
      <c r="S163" s="70"/>
      <c r="T163" s="71"/>
      <c r="U163" s="33"/>
      <c r="V163" s="33"/>
      <c r="W163" s="33"/>
      <c r="X163" s="33"/>
      <c r="Y163" s="33"/>
      <c r="Z163" s="33"/>
      <c r="AA163" s="33"/>
      <c r="AB163" s="33"/>
      <c r="AC163" s="33"/>
      <c r="AD163" s="33"/>
      <c r="AE163" s="33"/>
      <c r="AT163" s="16" t="s">
        <v>156</v>
      </c>
      <c r="AU163" s="16" t="s">
        <v>86</v>
      </c>
    </row>
    <row r="164" spans="1:65" s="2" customFormat="1" ht="97.5">
      <c r="A164" s="33"/>
      <c r="B164" s="34"/>
      <c r="C164" s="35"/>
      <c r="D164" s="215" t="s">
        <v>158</v>
      </c>
      <c r="E164" s="35"/>
      <c r="F164" s="219" t="s">
        <v>164</v>
      </c>
      <c r="G164" s="35"/>
      <c r="H164" s="35"/>
      <c r="I164" s="114"/>
      <c r="J164" s="35"/>
      <c r="K164" s="35"/>
      <c r="L164" s="38"/>
      <c r="M164" s="217"/>
      <c r="N164" s="218"/>
      <c r="O164" s="70"/>
      <c r="P164" s="70"/>
      <c r="Q164" s="70"/>
      <c r="R164" s="70"/>
      <c r="S164" s="70"/>
      <c r="T164" s="71"/>
      <c r="U164" s="33"/>
      <c r="V164" s="33"/>
      <c r="W164" s="33"/>
      <c r="X164" s="33"/>
      <c r="Y164" s="33"/>
      <c r="Z164" s="33"/>
      <c r="AA164" s="33"/>
      <c r="AB164" s="33"/>
      <c r="AC164" s="33"/>
      <c r="AD164" s="33"/>
      <c r="AE164" s="33"/>
      <c r="AT164" s="16" t="s">
        <v>158</v>
      </c>
      <c r="AU164" s="16" t="s">
        <v>86</v>
      </c>
    </row>
    <row r="165" spans="1:65" s="2" customFormat="1" ht="33" customHeight="1">
      <c r="A165" s="33"/>
      <c r="B165" s="34"/>
      <c r="C165" s="202" t="s">
        <v>179</v>
      </c>
      <c r="D165" s="202" t="s">
        <v>149</v>
      </c>
      <c r="E165" s="203" t="s">
        <v>180</v>
      </c>
      <c r="F165" s="204" t="s">
        <v>181</v>
      </c>
      <c r="G165" s="205" t="s">
        <v>152</v>
      </c>
      <c r="H165" s="206">
        <v>1</v>
      </c>
      <c r="I165" s="207"/>
      <c r="J165" s="208">
        <f>ROUND(I165*H165,2)</f>
        <v>0</v>
      </c>
      <c r="K165" s="204" t="s">
        <v>153</v>
      </c>
      <c r="L165" s="38"/>
      <c r="M165" s="209" t="s">
        <v>1</v>
      </c>
      <c r="N165" s="210" t="s">
        <v>42</v>
      </c>
      <c r="O165" s="70"/>
      <c r="P165" s="211">
        <f>O165*H165</f>
        <v>0</v>
      </c>
      <c r="Q165" s="211">
        <v>0</v>
      </c>
      <c r="R165" s="211">
        <f>Q165*H165</f>
        <v>0</v>
      </c>
      <c r="S165" s="211">
        <v>0</v>
      </c>
      <c r="T165" s="212">
        <f>S165*H165</f>
        <v>0</v>
      </c>
      <c r="U165" s="33"/>
      <c r="V165" s="33"/>
      <c r="W165" s="33"/>
      <c r="X165" s="33"/>
      <c r="Y165" s="33"/>
      <c r="Z165" s="33"/>
      <c r="AA165" s="33"/>
      <c r="AB165" s="33"/>
      <c r="AC165" s="33"/>
      <c r="AD165" s="33"/>
      <c r="AE165" s="33"/>
      <c r="AR165" s="213" t="s">
        <v>154</v>
      </c>
      <c r="AT165" s="213" t="s">
        <v>149</v>
      </c>
      <c r="AU165" s="213" t="s">
        <v>86</v>
      </c>
      <c r="AY165" s="16" t="s">
        <v>147</v>
      </c>
      <c r="BE165" s="214">
        <f>IF(N165="základní",J165,0)</f>
        <v>0</v>
      </c>
      <c r="BF165" s="214">
        <f>IF(N165="snížená",J165,0)</f>
        <v>0</v>
      </c>
      <c r="BG165" s="214">
        <f>IF(N165="zákl. přenesená",J165,0)</f>
        <v>0</v>
      </c>
      <c r="BH165" s="214">
        <f>IF(N165="sníž. přenesená",J165,0)</f>
        <v>0</v>
      </c>
      <c r="BI165" s="214">
        <f>IF(N165="nulová",J165,0)</f>
        <v>0</v>
      </c>
      <c r="BJ165" s="16" t="s">
        <v>21</v>
      </c>
      <c r="BK165" s="214">
        <f>ROUND(I165*H165,2)</f>
        <v>0</v>
      </c>
      <c r="BL165" s="16" t="s">
        <v>154</v>
      </c>
      <c r="BM165" s="213" t="s">
        <v>182</v>
      </c>
    </row>
    <row r="166" spans="1:65" s="2" customFormat="1" ht="29.25">
      <c r="A166" s="33"/>
      <c r="B166" s="34"/>
      <c r="C166" s="35"/>
      <c r="D166" s="215" t="s">
        <v>156</v>
      </c>
      <c r="E166" s="35"/>
      <c r="F166" s="216" t="s">
        <v>183</v>
      </c>
      <c r="G166" s="35"/>
      <c r="H166" s="35"/>
      <c r="I166" s="114"/>
      <c r="J166" s="35"/>
      <c r="K166" s="35"/>
      <c r="L166" s="38"/>
      <c r="M166" s="217"/>
      <c r="N166" s="218"/>
      <c r="O166" s="70"/>
      <c r="P166" s="70"/>
      <c r="Q166" s="70"/>
      <c r="R166" s="70"/>
      <c r="S166" s="70"/>
      <c r="T166" s="71"/>
      <c r="U166" s="33"/>
      <c r="V166" s="33"/>
      <c r="W166" s="33"/>
      <c r="X166" s="33"/>
      <c r="Y166" s="33"/>
      <c r="Z166" s="33"/>
      <c r="AA166" s="33"/>
      <c r="AB166" s="33"/>
      <c r="AC166" s="33"/>
      <c r="AD166" s="33"/>
      <c r="AE166" s="33"/>
      <c r="AT166" s="16" t="s">
        <v>156</v>
      </c>
      <c r="AU166" s="16" t="s">
        <v>86</v>
      </c>
    </row>
    <row r="167" spans="1:65" s="2" customFormat="1" ht="97.5">
      <c r="A167" s="33"/>
      <c r="B167" s="34"/>
      <c r="C167" s="35"/>
      <c r="D167" s="215" t="s">
        <v>158</v>
      </c>
      <c r="E167" s="35"/>
      <c r="F167" s="219" t="s">
        <v>164</v>
      </c>
      <c r="G167" s="35"/>
      <c r="H167" s="35"/>
      <c r="I167" s="114"/>
      <c r="J167" s="35"/>
      <c r="K167" s="35"/>
      <c r="L167" s="38"/>
      <c r="M167" s="217"/>
      <c r="N167" s="218"/>
      <c r="O167" s="70"/>
      <c r="P167" s="70"/>
      <c r="Q167" s="70"/>
      <c r="R167" s="70"/>
      <c r="S167" s="70"/>
      <c r="T167" s="71"/>
      <c r="U167" s="33"/>
      <c r="V167" s="33"/>
      <c r="W167" s="33"/>
      <c r="X167" s="33"/>
      <c r="Y167" s="33"/>
      <c r="Z167" s="33"/>
      <c r="AA167" s="33"/>
      <c r="AB167" s="33"/>
      <c r="AC167" s="33"/>
      <c r="AD167" s="33"/>
      <c r="AE167" s="33"/>
      <c r="AT167" s="16" t="s">
        <v>158</v>
      </c>
      <c r="AU167" s="16" t="s">
        <v>86</v>
      </c>
    </row>
    <row r="168" spans="1:65" s="2" customFormat="1" ht="21.75" customHeight="1">
      <c r="A168" s="33"/>
      <c r="B168" s="34"/>
      <c r="C168" s="202" t="s">
        <v>184</v>
      </c>
      <c r="D168" s="202" t="s">
        <v>149</v>
      </c>
      <c r="E168" s="203" t="s">
        <v>185</v>
      </c>
      <c r="F168" s="204" t="s">
        <v>186</v>
      </c>
      <c r="G168" s="205" t="s">
        <v>187</v>
      </c>
      <c r="H168" s="206">
        <v>1</v>
      </c>
      <c r="I168" s="207"/>
      <c r="J168" s="208">
        <f>ROUND(I168*H168,2)</f>
        <v>0</v>
      </c>
      <c r="K168" s="204" t="s">
        <v>153</v>
      </c>
      <c r="L168" s="38"/>
      <c r="M168" s="209" t="s">
        <v>1</v>
      </c>
      <c r="N168" s="210" t="s">
        <v>42</v>
      </c>
      <c r="O168" s="70"/>
      <c r="P168" s="211">
        <f>O168*H168</f>
        <v>0</v>
      </c>
      <c r="Q168" s="211">
        <v>0</v>
      </c>
      <c r="R168" s="211">
        <f>Q168*H168</f>
        <v>0</v>
      </c>
      <c r="S168" s="211">
        <v>0</v>
      </c>
      <c r="T168" s="212">
        <f>S168*H168</f>
        <v>0</v>
      </c>
      <c r="U168" s="33"/>
      <c r="V168" s="33"/>
      <c r="W168" s="33"/>
      <c r="X168" s="33"/>
      <c r="Y168" s="33"/>
      <c r="Z168" s="33"/>
      <c r="AA168" s="33"/>
      <c r="AB168" s="33"/>
      <c r="AC168" s="33"/>
      <c r="AD168" s="33"/>
      <c r="AE168" s="33"/>
      <c r="AR168" s="213" t="s">
        <v>154</v>
      </c>
      <c r="AT168" s="213" t="s">
        <v>149</v>
      </c>
      <c r="AU168" s="213" t="s">
        <v>86</v>
      </c>
      <c r="AY168" s="16" t="s">
        <v>147</v>
      </c>
      <c r="BE168" s="214">
        <f>IF(N168="základní",J168,0)</f>
        <v>0</v>
      </c>
      <c r="BF168" s="214">
        <f>IF(N168="snížená",J168,0)</f>
        <v>0</v>
      </c>
      <c r="BG168" s="214">
        <f>IF(N168="zákl. přenesená",J168,0)</f>
        <v>0</v>
      </c>
      <c r="BH168" s="214">
        <f>IF(N168="sníž. přenesená",J168,0)</f>
        <v>0</v>
      </c>
      <c r="BI168" s="214">
        <f>IF(N168="nulová",J168,0)</f>
        <v>0</v>
      </c>
      <c r="BJ168" s="16" t="s">
        <v>21</v>
      </c>
      <c r="BK168" s="214">
        <f>ROUND(I168*H168,2)</f>
        <v>0</v>
      </c>
      <c r="BL168" s="16" t="s">
        <v>154</v>
      </c>
      <c r="BM168" s="213" t="s">
        <v>188</v>
      </c>
    </row>
    <row r="169" spans="1:65" s="2" customFormat="1" ht="29.25">
      <c r="A169" s="33"/>
      <c r="B169" s="34"/>
      <c r="C169" s="35"/>
      <c r="D169" s="215" t="s">
        <v>156</v>
      </c>
      <c r="E169" s="35"/>
      <c r="F169" s="216" t="s">
        <v>189</v>
      </c>
      <c r="G169" s="35"/>
      <c r="H169" s="35"/>
      <c r="I169" s="114"/>
      <c r="J169" s="35"/>
      <c r="K169" s="35"/>
      <c r="L169" s="38"/>
      <c r="M169" s="217"/>
      <c r="N169" s="218"/>
      <c r="O169" s="70"/>
      <c r="P169" s="70"/>
      <c r="Q169" s="70"/>
      <c r="R169" s="70"/>
      <c r="S169" s="70"/>
      <c r="T169" s="71"/>
      <c r="U169" s="33"/>
      <c r="V169" s="33"/>
      <c r="W169" s="33"/>
      <c r="X169" s="33"/>
      <c r="Y169" s="33"/>
      <c r="Z169" s="33"/>
      <c r="AA169" s="33"/>
      <c r="AB169" s="33"/>
      <c r="AC169" s="33"/>
      <c r="AD169" s="33"/>
      <c r="AE169" s="33"/>
      <c r="AT169" s="16" t="s">
        <v>156</v>
      </c>
      <c r="AU169" s="16" t="s">
        <v>86</v>
      </c>
    </row>
    <row r="170" spans="1:65" s="2" customFormat="1" ht="29.25">
      <c r="A170" s="33"/>
      <c r="B170" s="34"/>
      <c r="C170" s="35"/>
      <c r="D170" s="215" t="s">
        <v>158</v>
      </c>
      <c r="E170" s="35"/>
      <c r="F170" s="219" t="s">
        <v>190</v>
      </c>
      <c r="G170" s="35"/>
      <c r="H170" s="35"/>
      <c r="I170" s="114"/>
      <c r="J170" s="35"/>
      <c r="K170" s="35"/>
      <c r="L170" s="38"/>
      <c r="M170" s="217"/>
      <c r="N170" s="218"/>
      <c r="O170" s="70"/>
      <c r="P170" s="70"/>
      <c r="Q170" s="70"/>
      <c r="R170" s="70"/>
      <c r="S170" s="70"/>
      <c r="T170" s="71"/>
      <c r="U170" s="33"/>
      <c r="V170" s="33"/>
      <c r="W170" s="33"/>
      <c r="X170" s="33"/>
      <c r="Y170" s="33"/>
      <c r="Z170" s="33"/>
      <c r="AA170" s="33"/>
      <c r="AB170" s="33"/>
      <c r="AC170" s="33"/>
      <c r="AD170" s="33"/>
      <c r="AE170" s="33"/>
      <c r="AT170" s="16" t="s">
        <v>158</v>
      </c>
      <c r="AU170" s="16" t="s">
        <v>86</v>
      </c>
    </row>
    <row r="171" spans="1:65" s="2" customFormat="1" ht="29.25">
      <c r="A171" s="33"/>
      <c r="B171" s="34"/>
      <c r="C171" s="35"/>
      <c r="D171" s="215" t="s">
        <v>191</v>
      </c>
      <c r="E171" s="35"/>
      <c r="F171" s="219" t="s">
        <v>192</v>
      </c>
      <c r="G171" s="35"/>
      <c r="H171" s="35"/>
      <c r="I171" s="114"/>
      <c r="J171" s="35"/>
      <c r="K171" s="35"/>
      <c r="L171" s="38"/>
      <c r="M171" s="217"/>
      <c r="N171" s="218"/>
      <c r="O171" s="70"/>
      <c r="P171" s="70"/>
      <c r="Q171" s="70"/>
      <c r="R171" s="70"/>
      <c r="S171" s="70"/>
      <c r="T171" s="71"/>
      <c r="U171" s="33"/>
      <c r="V171" s="33"/>
      <c r="W171" s="33"/>
      <c r="X171" s="33"/>
      <c r="Y171" s="33"/>
      <c r="Z171" s="33"/>
      <c r="AA171" s="33"/>
      <c r="AB171" s="33"/>
      <c r="AC171" s="33"/>
      <c r="AD171" s="33"/>
      <c r="AE171" s="33"/>
      <c r="AT171" s="16" t="s">
        <v>191</v>
      </c>
      <c r="AU171" s="16" t="s">
        <v>86</v>
      </c>
    </row>
    <row r="172" spans="1:65" s="2" customFormat="1" ht="33" customHeight="1">
      <c r="A172" s="33"/>
      <c r="B172" s="34"/>
      <c r="C172" s="202" t="s">
        <v>193</v>
      </c>
      <c r="D172" s="202" t="s">
        <v>149</v>
      </c>
      <c r="E172" s="203" t="s">
        <v>194</v>
      </c>
      <c r="F172" s="204" t="s">
        <v>195</v>
      </c>
      <c r="G172" s="205" t="s">
        <v>152</v>
      </c>
      <c r="H172" s="206">
        <v>1</v>
      </c>
      <c r="I172" s="207"/>
      <c r="J172" s="208">
        <f>ROUND(I172*H172,2)</f>
        <v>0</v>
      </c>
      <c r="K172" s="204" t="s">
        <v>153</v>
      </c>
      <c r="L172" s="38"/>
      <c r="M172" s="209" t="s">
        <v>1</v>
      </c>
      <c r="N172" s="210" t="s">
        <v>42</v>
      </c>
      <c r="O172" s="70"/>
      <c r="P172" s="211">
        <f>O172*H172</f>
        <v>0</v>
      </c>
      <c r="Q172" s="211">
        <v>0</v>
      </c>
      <c r="R172" s="211">
        <f>Q172*H172</f>
        <v>0</v>
      </c>
      <c r="S172" s="211">
        <v>0</v>
      </c>
      <c r="T172" s="212">
        <f>S172*H172</f>
        <v>0</v>
      </c>
      <c r="U172" s="33"/>
      <c r="V172" s="33"/>
      <c r="W172" s="33"/>
      <c r="X172" s="33"/>
      <c r="Y172" s="33"/>
      <c r="Z172" s="33"/>
      <c r="AA172" s="33"/>
      <c r="AB172" s="33"/>
      <c r="AC172" s="33"/>
      <c r="AD172" s="33"/>
      <c r="AE172" s="33"/>
      <c r="AR172" s="213" t="s">
        <v>154</v>
      </c>
      <c r="AT172" s="213" t="s">
        <v>149</v>
      </c>
      <c r="AU172" s="213" t="s">
        <v>86</v>
      </c>
      <c r="AY172" s="16" t="s">
        <v>147</v>
      </c>
      <c r="BE172" s="214">
        <f>IF(N172="základní",J172,0)</f>
        <v>0</v>
      </c>
      <c r="BF172" s="214">
        <f>IF(N172="snížená",J172,0)</f>
        <v>0</v>
      </c>
      <c r="BG172" s="214">
        <f>IF(N172="zákl. přenesená",J172,0)</f>
        <v>0</v>
      </c>
      <c r="BH172" s="214">
        <f>IF(N172="sníž. přenesená",J172,0)</f>
        <v>0</v>
      </c>
      <c r="BI172" s="214">
        <f>IF(N172="nulová",J172,0)</f>
        <v>0</v>
      </c>
      <c r="BJ172" s="16" t="s">
        <v>21</v>
      </c>
      <c r="BK172" s="214">
        <f>ROUND(I172*H172,2)</f>
        <v>0</v>
      </c>
      <c r="BL172" s="16" t="s">
        <v>154</v>
      </c>
      <c r="BM172" s="213" t="s">
        <v>196</v>
      </c>
    </row>
    <row r="173" spans="1:65" s="2" customFormat="1" ht="29.25">
      <c r="A173" s="33"/>
      <c r="B173" s="34"/>
      <c r="C173" s="35"/>
      <c r="D173" s="215" t="s">
        <v>156</v>
      </c>
      <c r="E173" s="35"/>
      <c r="F173" s="216" t="s">
        <v>197</v>
      </c>
      <c r="G173" s="35"/>
      <c r="H173" s="35"/>
      <c r="I173" s="114"/>
      <c r="J173" s="35"/>
      <c r="K173" s="35"/>
      <c r="L173" s="38"/>
      <c r="M173" s="217"/>
      <c r="N173" s="218"/>
      <c r="O173" s="70"/>
      <c r="P173" s="70"/>
      <c r="Q173" s="70"/>
      <c r="R173" s="70"/>
      <c r="S173" s="70"/>
      <c r="T173" s="71"/>
      <c r="U173" s="33"/>
      <c r="V173" s="33"/>
      <c r="W173" s="33"/>
      <c r="X173" s="33"/>
      <c r="Y173" s="33"/>
      <c r="Z173" s="33"/>
      <c r="AA173" s="33"/>
      <c r="AB173" s="33"/>
      <c r="AC173" s="33"/>
      <c r="AD173" s="33"/>
      <c r="AE173" s="33"/>
      <c r="AT173" s="16" t="s">
        <v>156</v>
      </c>
      <c r="AU173" s="16" t="s">
        <v>86</v>
      </c>
    </row>
    <row r="174" spans="1:65" s="2" customFormat="1" ht="97.5">
      <c r="A174" s="33"/>
      <c r="B174" s="34"/>
      <c r="C174" s="35"/>
      <c r="D174" s="215" t="s">
        <v>158</v>
      </c>
      <c r="E174" s="35"/>
      <c r="F174" s="219" t="s">
        <v>164</v>
      </c>
      <c r="G174" s="35"/>
      <c r="H174" s="35"/>
      <c r="I174" s="114"/>
      <c r="J174" s="35"/>
      <c r="K174" s="35"/>
      <c r="L174" s="38"/>
      <c r="M174" s="217"/>
      <c r="N174" s="218"/>
      <c r="O174" s="70"/>
      <c r="P174" s="70"/>
      <c r="Q174" s="70"/>
      <c r="R174" s="70"/>
      <c r="S174" s="70"/>
      <c r="T174" s="71"/>
      <c r="U174" s="33"/>
      <c r="V174" s="33"/>
      <c r="W174" s="33"/>
      <c r="X174" s="33"/>
      <c r="Y174" s="33"/>
      <c r="Z174" s="33"/>
      <c r="AA174" s="33"/>
      <c r="AB174" s="33"/>
      <c r="AC174" s="33"/>
      <c r="AD174" s="33"/>
      <c r="AE174" s="33"/>
      <c r="AT174" s="16" t="s">
        <v>158</v>
      </c>
      <c r="AU174" s="16" t="s">
        <v>86</v>
      </c>
    </row>
    <row r="175" spans="1:65" s="2" customFormat="1" ht="33" customHeight="1">
      <c r="A175" s="33"/>
      <c r="B175" s="34"/>
      <c r="C175" s="202" t="s">
        <v>198</v>
      </c>
      <c r="D175" s="202" t="s">
        <v>149</v>
      </c>
      <c r="E175" s="203" t="s">
        <v>199</v>
      </c>
      <c r="F175" s="204" t="s">
        <v>200</v>
      </c>
      <c r="G175" s="205" t="s">
        <v>152</v>
      </c>
      <c r="H175" s="206">
        <v>1</v>
      </c>
      <c r="I175" s="207"/>
      <c r="J175" s="208">
        <f>ROUND(I175*H175,2)</f>
        <v>0</v>
      </c>
      <c r="K175" s="204" t="s">
        <v>153</v>
      </c>
      <c r="L175" s="38"/>
      <c r="M175" s="209" t="s">
        <v>1</v>
      </c>
      <c r="N175" s="210" t="s">
        <v>42</v>
      </c>
      <c r="O175" s="70"/>
      <c r="P175" s="211">
        <f>O175*H175</f>
        <v>0</v>
      </c>
      <c r="Q175" s="211">
        <v>0</v>
      </c>
      <c r="R175" s="211">
        <f>Q175*H175</f>
        <v>0</v>
      </c>
      <c r="S175" s="211">
        <v>0</v>
      </c>
      <c r="T175" s="212">
        <f>S175*H175</f>
        <v>0</v>
      </c>
      <c r="U175" s="33"/>
      <c r="V175" s="33"/>
      <c r="W175" s="33"/>
      <c r="X175" s="33"/>
      <c r="Y175" s="33"/>
      <c r="Z175" s="33"/>
      <c r="AA175" s="33"/>
      <c r="AB175" s="33"/>
      <c r="AC175" s="33"/>
      <c r="AD175" s="33"/>
      <c r="AE175" s="33"/>
      <c r="AR175" s="213" t="s">
        <v>154</v>
      </c>
      <c r="AT175" s="213" t="s">
        <v>149</v>
      </c>
      <c r="AU175" s="213" t="s">
        <v>86</v>
      </c>
      <c r="AY175" s="16" t="s">
        <v>147</v>
      </c>
      <c r="BE175" s="214">
        <f>IF(N175="základní",J175,0)</f>
        <v>0</v>
      </c>
      <c r="BF175" s="214">
        <f>IF(N175="snížená",J175,0)</f>
        <v>0</v>
      </c>
      <c r="BG175" s="214">
        <f>IF(N175="zákl. přenesená",J175,0)</f>
        <v>0</v>
      </c>
      <c r="BH175" s="214">
        <f>IF(N175="sníž. přenesená",J175,0)</f>
        <v>0</v>
      </c>
      <c r="BI175" s="214">
        <f>IF(N175="nulová",J175,0)</f>
        <v>0</v>
      </c>
      <c r="BJ175" s="16" t="s">
        <v>21</v>
      </c>
      <c r="BK175" s="214">
        <f>ROUND(I175*H175,2)</f>
        <v>0</v>
      </c>
      <c r="BL175" s="16" t="s">
        <v>154</v>
      </c>
      <c r="BM175" s="213" t="s">
        <v>201</v>
      </c>
    </row>
    <row r="176" spans="1:65" s="2" customFormat="1" ht="29.25">
      <c r="A176" s="33"/>
      <c r="B176" s="34"/>
      <c r="C176" s="35"/>
      <c r="D176" s="215" t="s">
        <v>156</v>
      </c>
      <c r="E176" s="35"/>
      <c r="F176" s="216" t="s">
        <v>202</v>
      </c>
      <c r="G176" s="35"/>
      <c r="H176" s="35"/>
      <c r="I176" s="114"/>
      <c r="J176" s="35"/>
      <c r="K176" s="35"/>
      <c r="L176" s="38"/>
      <c r="M176" s="217"/>
      <c r="N176" s="218"/>
      <c r="O176" s="70"/>
      <c r="P176" s="70"/>
      <c r="Q176" s="70"/>
      <c r="R176" s="70"/>
      <c r="S176" s="70"/>
      <c r="T176" s="71"/>
      <c r="U176" s="33"/>
      <c r="V176" s="33"/>
      <c r="W176" s="33"/>
      <c r="X176" s="33"/>
      <c r="Y176" s="33"/>
      <c r="Z176" s="33"/>
      <c r="AA176" s="33"/>
      <c r="AB176" s="33"/>
      <c r="AC176" s="33"/>
      <c r="AD176" s="33"/>
      <c r="AE176" s="33"/>
      <c r="AT176" s="16" t="s">
        <v>156</v>
      </c>
      <c r="AU176" s="16" t="s">
        <v>86</v>
      </c>
    </row>
    <row r="177" spans="1:65" s="2" customFormat="1" ht="97.5">
      <c r="A177" s="33"/>
      <c r="B177" s="34"/>
      <c r="C177" s="35"/>
      <c r="D177" s="215" t="s">
        <v>158</v>
      </c>
      <c r="E177" s="35"/>
      <c r="F177" s="219" t="s">
        <v>164</v>
      </c>
      <c r="G177" s="35"/>
      <c r="H177" s="35"/>
      <c r="I177" s="114"/>
      <c r="J177" s="35"/>
      <c r="K177" s="35"/>
      <c r="L177" s="38"/>
      <c r="M177" s="217"/>
      <c r="N177" s="218"/>
      <c r="O177" s="70"/>
      <c r="P177" s="70"/>
      <c r="Q177" s="70"/>
      <c r="R177" s="70"/>
      <c r="S177" s="70"/>
      <c r="T177" s="71"/>
      <c r="U177" s="33"/>
      <c r="V177" s="33"/>
      <c r="W177" s="33"/>
      <c r="X177" s="33"/>
      <c r="Y177" s="33"/>
      <c r="Z177" s="33"/>
      <c r="AA177" s="33"/>
      <c r="AB177" s="33"/>
      <c r="AC177" s="33"/>
      <c r="AD177" s="33"/>
      <c r="AE177" s="33"/>
      <c r="AT177" s="16" t="s">
        <v>158</v>
      </c>
      <c r="AU177" s="16" t="s">
        <v>86</v>
      </c>
    </row>
    <row r="178" spans="1:65" s="2" customFormat="1" ht="33" customHeight="1">
      <c r="A178" s="33"/>
      <c r="B178" s="34"/>
      <c r="C178" s="202" t="s">
        <v>26</v>
      </c>
      <c r="D178" s="202" t="s">
        <v>149</v>
      </c>
      <c r="E178" s="203" t="s">
        <v>203</v>
      </c>
      <c r="F178" s="204" t="s">
        <v>204</v>
      </c>
      <c r="G178" s="205" t="s">
        <v>152</v>
      </c>
      <c r="H178" s="206">
        <v>1</v>
      </c>
      <c r="I178" s="207"/>
      <c r="J178" s="208">
        <f>ROUND(I178*H178,2)</f>
        <v>0</v>
      </c>
      <c r="K178" s="204" t="s">
        <v>153</v>
      </c>
      <c r="L178" s="38"/>
      <c r="M178" s="209" t="s">
        <v>1</v>
      </c>
      <c r="N178" s="210" t="s">
        <v>42</v>
      </c>
      <c r="O178" s="70"/>
      <c r="P178" s="211">
        <f>O178*H178</f>
        <v>0</v>
      </c>
      <c r="Q178" s="211">
        <v>0</v>
      </c>
      <c r="R178" s="211">
        <f>Q178*H178</f>
        <v>0</v>
      </c>
      <c r="S178" s="211">
        <v>0</v>
      </c>
      <c r="T178" s="212">
        <f>S178*H178</f>
        <v>0</v>
      </c>
      <c r="U178" s="33"/>
      <c r="V178" s="33"/>
      <c r="W178" s="33"/>
      <c r="X178" s="33"/>
      <c r="Y178" s="33"/>
      <c r="Z178" s="33"/>
      <c r="AA178" s="33"/>
      <c r="AB178" s="33"/>
      <c r="AC178" s="33"/>
      <c r="AD178" s="33"/>
      <c r="AE178" s="33"/>
      <c r="AR178" s="213" t="s">
        <v>154</v>
      </c>
      <c r="AT178" s="213" t="s">
        <v>149</v>
      </c>
      <c r="AU178" s="213" t="s">
        <v>86</v>
      </c>
      <c r="AY178" s="16" t="s">
        <v>147</v>
      </c>
      <c r="BE178" s="214">
        <f>IF(N178="základní",J178,0)</f>
        <v>0</v>
      </c>
      <c r="BF178" s="214">
        <f>IF(N178="snížená",J178,0)</f>
        <v>0</v>
      </c>
      <c r="BG178" s="214">
        <f>IF(N178="zákl. přenesená",J178,0)</f>
        <v>0</v>
      </c>
      <c r="BH178" s="214">
        <f>IF(N178="sníž. přenesená",J178,0)</f>
        <v>0</v>
      </c>
      <c r="BI178" s="214">
        <f>IF(N178="nulová",J178,0)</f>
        <v>0</v>
      </c>
      <c r="BJ178" s="16" t="s">
        <v>21</v>
      </c>
      <c r="BK178" s="214">
        <f>ROUND(I178*H178,2)</f>
        <v>0</v>
      </c>
      <c r="BL178" s="16" t="s">
        <v>154</v>
      </c>
      <c r="BM178" s="213" t="s">
        <v>205</v>
      </c>
    </row>
    <row r="179" spans="1:65" s="2" customFormat="1" ht="29.25">
      <c r="A179" s="33"/>
      <c r="B179" s="34"/>
      <c r="C179" s="35"/>
      <c r="D179" s="215" t="s">
        <v>156</v>
      </c>
      <c r="E179" s="35"/>
      <c r="F179" s="216" t="s">
        <v>206</v>
      </c>
      <c r="G179" s="35"/>
      <c r="H179" s="35"/>
      <c r="I179" s="114"/>
      <c r="J179" s="35"/>
      <c r="K179" s="35"/>
      <c r="L179" s="38"/>
      <c r="M179" s="217"/>
      <c r="N179" s="218"/>
      <c r="O179" s="70"/>
      <c r="P179" s="70"/>
      <c r="Q179" s="70"/>
      <c r="R179" s="70"/>
      <c r="S179" s="70"/>
      <c r="T179" s="71"/>
      <c r="U179" s="33"/>
      <c r="V179" s="33"/>
      <c r="W179" s="33"/>
      <c r="X179" s="33"/>
      <c r="Y179" s="33"/>
      <c r="Z179" s="33"/>
      <c r="AA179" s="33"/>
      <c r="AB179" s="33"/>
      <c r="AC179" s="33"/>
      <c r="AD179" s="33"/>
      <c r="AE179" s="33"/>
      <c r="AT179" s="16" t="s">
        <v>156</v>
      </c>
      <c r="AU179" s="16" t="s">
        <v>86</v>
      </c>
    </row>
    <row r="180" spans="1:65" s="2" customFormat="1" ht="97.5">
      <c r="A180" s="33"/>
      <c r="B180" s="34"/>
      <c r="C180" s="35"/>
      <c r="D180" s="215" t="s">
        <v>158</v>
      </c>
      <c r="E180" s="35"/>
      <c r="F180" s="219" t="s">
        <v>164</v>
      </c>
      <c r="G180" s="35"/>
      <c r="H180" s="35"/>
      <c r="I180" s="114"/>
      <c r="J180" s="35"/>
      <c r="K180" s="35"/>
      <c r="L180" s="38"/>
      <c r="M180" s="217"/>
      <c r="N180" s="218"/>
      <c r="O180" s="70"/>
      <c r="P180" s="70"/>
      <c r="Q180" s="70"/>
      <c r="R180" s="70"/>
      <c r="S180" s="70"/>
      <c r="T180" s="71"/>
      <c r="U180" s="33"/>
      <c r="V180" s="33"/>
      <c r="W180" s="33"/>
      <c r="X180" s="33"/>
      <c r="Y180" s="33"/>
      <c r="Z180" s="33"/>
      <c r="AA180" s="33"/>
      <c r="AB180" s="33"/>
      <c r="AC180" s="33"/>
      <c r="AD180" s="33"/>
      <c r="AE180" s="33"/>
      <c r="AT180" s="16" t="s">
        <v>158</v>
      </c>
      <c r="AU180" s="16" t="s">
        <v>86</v>
      </c>
    </row>
    <row r="181" spans="1:65" s="2" customFormat="1" ht="21.75" customHeight="1">
      <c r="A181" s="33"/>
      <c r="B181" s="34"/>
      <c r="C181" s="202" t="s">
        <v>207</v>
      </c>
      <c r="D181" s="202" t="s">
        <v>149</v>
      </c>
      <c r="E181" s="203" t="s">
        <v>208</v>
      </c>
      <c r="F181" s="204" t="s">
        <v>209</v>
      </c>
      <c r="G181" s="205" t="s">
        <v>210</v>
      </c>
      <c r="H181" s="206">
        <v>1</v>
      </c>
      <c r="I181" s="207"/>
      <c r="J181" s="208">
        <f>ROUND(I181*H181,2)</f>
        <v>0</v>
      </c>
      <c r="K181" s="204" t="s">
        <v>153</v>
      </c>
      <c r="L181" s="38"/>
      <c r="M181" s="209" t="s">
        <v>1</v>
      </c>
      <c r="N181" s="210" t="s">
        <v>42</v>
      </c>
      <c r="O181" s="70"/>
      <c r="P181" s="211">
        <f>O181*H181</f>
        <v>0</v>
      </c>
      <c r="Q181" s="211">
        <v>0</v>
      </c>
      <c r="R181" s="211">
        <f>Q181*H181</f>
        <v>0</v>
      </c>
      <c r="S181" s="211">
        <v>0</v>
      </c>
      <c r="T181" s="212">
        <f>S181*H181</f>
        <v>0</v>
      </c>
      <c r="U181" s="33"/>
      <c r="V181" s="33"/>
      <c r="W181" s="33"/>
      <c r="X181" s="33"/>
      <c r="Y181" s="33"/>
      <c r="Z181" s="33"/>
      <c r="AA181" s="33"/>
      <c r="AB181" s="33"/>
      <c r="AC181" s="33"/>
      <c r="AD181" s="33"/>
      <c r="AE181" s="33"/>
      <c r="AR181" s="213" t="s">
        <v>154</v>
      </c>
      <c r="AT181" s="213" t="s">
        <v>149</v>
      </c>
      <c r="AU181" s="213" t="s">
        <v>86</v>
      </c>
      <c r="AY181" s="16" t="s">
        <v>147</v>
      </c>
      <c r="BE181" s="214">
        <f>IF(N181="základní",J181,0)</f>
        <v>0</v>
      </c>
      <c r="BF181" s="214">
        <f>IF(N181="snížená",J181,0)</f>
        <v>0</v>
      </c>
      <c r="BG181" s="214">
        <f>IF(N181="zákl. přenesená",J181,0)</f>
        <v>0</v>
      </c>
      <c r="BH181" s="214">
        <f>IF(N181="sníž. přenesená",J181,0)</f>
        <v>0</v>
      </c>
      <c r="BI181" s="214">
        <f>IF(N181="nulová",J181,0)</f>
        <v>0</v>
      </c>
      <c r="BJ181" s="16" t="s">
        <v>21</v>
      </c>
      <c r="BK181" s="214">
        <f>ROUND(I181*H181,2)</f>
        <v>0</v>
      </c>
      <c r="BL181" s="16" t="s">
        <v>154</v>
      </c>
      <c r="BM181" s="213" t="s">
        <v>211</v>
      </c>
    </row>
    <row r="182" spans="1:65" s="2" customFormat="1" ht="19.5">
      <c r="A182" s="33"/>
      <c r="B182" s="34"/>
      <c r="C182" s="35"/>
      <c r="D182" s="215" t="s">
        <v>156</v>
      </c>
      <c r="E182" s="35"/>
      <c r="F182" s="216" t="s">
        <v>212</v>
      </c>
      <c r="G182" s="35"/>
      <c r="H182" s="35"/>
      <c r="I182" s="114"/>
      <c r="J182" s="35"/>
      <c r="K182" s="35"/>
      <c r="L182" s="38"/>
      <c r="M182" s="217"/>
      <c r="N182" s="218"/>
      <c r="O182" s="70"/>
      <c r="P182" s="70"/>
      <c r="Q182" s="70"/>
      <c r="R182" s="70"/>
      <c r="S182" s="70"/>
      <c r="T182" s="71"/>
      <c r="U182" s="33"/>
      <c r="V182" s="33"/>
      <c r="W182" s="33"/>
      <c r="X182" s="33"/>
      <c r="Y182" s="33"/>
      <c r="Z182" s="33"/>
      <c r="AA182" s="33"/>
      <c r="AB182" s="33"/>
      <c r="AC182" s="33"/>
      <c r="AD182" s="33"/>
      <c r="AE182" s="33"/>
      <c r="AT182" s="16" t="s">
        <v>156</v>
      </c>
      <c r="AU182" s="16" t="s">
        <v>86</v>
      </c>
    </row>
    <row r="183" spans="1:65" s="2" customFormat="1" ht="126.75">
      <c r="A183" s="33"/>
      <c r="B183" s="34"/>
      <c r="C183" s="35"/>
      <c r="D183" s="215" t="s">
        <v>158</v>
      </c>
      <c r="E183" s="35"/>
      <c r="F183" s="219" t="s">
        <v>213</v>
      </c>
      <c r="G183" s="35"/>
      <c r="H183" s="35"/>
      <c r="I183" s="114"/>
      <c r="J183" s="35"/>
      <c r="K183" s="35"/>
      <c r="L183" s="38"/>
      <c r="M183" s="217"/>
      <c r="N183" s="218"/>
      <c r="O183" s="70"/>
      <c r="P183" s="70"/>
      <c r="Q183" s="70"/>
      <c r="R183" s="70"/>
      <c r="S183" s="70"/>
      <c r="T183" s="71"/>
      <c r="U183" s="33"/>
      <c r="V183" s="33"/>
      <c r="W183" s="33"/>
      <c r="X183" s="33"/>
      <c r="Y183" s="33"/>
      <c r="Z183" s="33"/>
      <c r="AA183" s="33"/>
      <c r="AB183" s="33"/>
      <c r="AC183" s="33"/>
      <c r="AD183" s="33"/>
      <c r="AE183" s="33"/>
      <c r="AT183" s="16" t="s">
        <v>158</v>
      </c>
      <c r="AU183" s="16" t="s">
        <v>86</v>
      </c>
    </row>
    <row r="184" spans="1:65" s="2" customFormat="1" ht="21.75" customHeight="1">
      <c r="A184" s="33"/>
      <c r="B184" s="34"/>
      <c r="C184" s="202" t="s">
        <v>214</v>
      </c>
      <c r="D184" s="202" t="s">
        <v>149</v>
      </c>
      <c r="E184" s="203" t="s">
        <v>215</v>
      </c>
      <c r="F184" s="204" t="s">
        <v>216</v>
      </c>
      <c r="G184" s="205" t="s">
        <v>210</v>
      </c>
      <c r="H184" s="206">
        <v>1</v>
      </c>
      <c r="I184" s="207"/>
      <c r="J184" s="208">
        <f>ROUND(I184*H184,2)</f>
        <v>0</v>
      </c>
      <c r="K184" s="204" t="s">
        <v>153</v>
      </c>
      <c r="L184" s="38"/>
      <c r="M184" s="209" t="s">
        <v>1</v>
      </c>
      <c r="N184" s="210" t="s">
        <v>42</v>
      </c>
      <c r="O184" s="70"/>
      <c r="P184" s="211">
        <f>O184*H184</f>
        <v>0</v>
      </c>
      <c r="Q184" s="211">
        <v>0</v>
      </c>
      <c r="R184" s="211">
        <f>Q184*H184</f>
        <v>0</v>
      </c>
      <c r="S184" s="211">
        <v>0</v>
      </c>
      <c r="T184" s="212">
        <f>S184*H184</f>
        <v>0</v>
      </c>
      <c r="U184" s="33"/>
      <c r="V184" s="33"/>
      <c r="W184" s="33"/>
      <c r="X184" s="33"/>
      <c r="Y184" s="33"/>
      <c r="Z184" s="33"/>
      <c r="AA184" s="33"/>
      <c r="AB184" s="33"/>
      <c r="AC184" s="33"/>
      <c r="AD184" s="33"/>
      <c r="AE184" s="33"/>
      <c r="AR184" s="213" t="s">
        <v>154</v>
      </c>
      <c r="AT184" s="213" t="s">
        <v>149</v>
      </c>
      <c r="AU184" s="213" t="s">
        <v>86</v>
      </c>
      <c r="AY184" s="16" t="s">
        <v>147</v>
      </c>
      <c r="BE184" s="214">
        <f>IF(N184="základní",J184,0)</f>
        <v>0</v>
      </c>
      <c r="BF184" s="214">
        <f>IF(N184="snížená",J184,0)</f>
        <v>0</v>
      </c>
      <c r="BG184" s="214">
        <f>IF(N184="zákl. přenesená",J184,0)</f>
        <v>0</v>
      </c>
      <c r="BH184" s="214">
        <f>IF(N184="sníž. přenesená",J184,0)</f>
        <v>0</v>
      </c>
      <c r="BI184" s="214">
        <f>IF(N184="nulová",J184,0)</f>
        <v>0</v>
      </c>
      <c r="BJ184" s="16" t="s">
        <v>21</v>
      </c>
      <c r="BK184" s="214">
        <f>ROUND(I184*H184,2)</f>
        <v>0</v>
      </c>
      <c r="BL184" s="16" t="s">
        <v>154</v>
      </c>
      <c r="BM184" s="213" t="s">
        <v>217</v>
      </c>
    </row>
    <row r="185" spans="1:65" s="2" customFormat="1" ht="19.5">
      <c r="A185" s="33"/>
      <c r="B185" s="34"/>
      <c r="C185" s="35"/>
      <c r="D185" s="215" t="s">
        <v>156</v>
      </c>
      <c r="E185" s="35"/>
      <c r="F185" s="216" t="s">
        <v>218</v>
      </c>
      <c r="G185" s="35"/>
      <c r="H185" s="35"/>
      <c r="I185" s="114"/>
      <c r="J185" s="35"/>
      <c r="K185" s="35"/>
      <c r="L185" s="38"/>
      <c r="M185" s="217"/>
      <c r="N185" s="218"/>
      <c r="O185" s="70"/>
      <c r="P185" s="70"/>
      <c r="Q185" s="70"/>
      <c r="R185" s="70"/>
      <c r="S185" s="70"/>
      <c r="T185" s="71"/>
      <c r="U185" s="33"/>
      <c r="V185" s="33"/>
      <c r="W185" s="33"/>
      <c r="X185" s="33"/>
      <c r="Y185" s="33"/>
      <c r="Z185" s="33"/>
      <c r="AA185" s="33"/>
      <c r="AB185" s="33"/>
      <c r="AC185" s="33"/>
      <c r="AD185" s="33"/>
      <c r="AE185" s="33"/>
      <c r="AT185" s="16" t="s">
        <v>156</v>
      </c>
      <c r="AU185" s="16" t="s">
        <v>86</v>
      </c>
    </row>
    <row r="186" spans="1:65" s="2" customFormat="1" ht="126.75">
      <c r="A186" s="33"/>
      <c r="B186" s="34"/>
      <c r="C186" s="35"/>
      <c r="D186" s="215" t="s">
        <v>158</v>
      </c>
      <c r="E186" s="35"/>
      <c r="F186" s="219" t="s">
        <v>213</v>
      </c>
      <c r="G186" s="35"/>
      <c r="H186" s="35"/>
      <c r="I186" s="114"/>
      <c r="J186" s="35"/>
      <c r="K186" s="35"/>
      <c r="L186" s="38"/>
      <c r="M186" s="217"/>
      <c r="N186" s="218"/>
      <c r="O186" s="70"/>
      <c r="P186" s="70"/>
      <c r="Q186" s="70"/>
      <c r="R186" s="70"/>
      <c r="S186" s="70"/>
      <c r="T186" s="71"/>
      <c r="U186" s="33"/>
      <c r="V186" s="33"/>
      <c r="W186" s="33"/>
      <c r="X186" s="33"/>
      <c r="Y186" s="33"/>
      <c r="Z186" s="33"/>
      <c r="AA186" s="33"/>
      <c r="AB186" s="33"/>
      <c r="AC186" s="33"/>
      <c r="AD186" s="33"/>
      <c r="AE186" s="33"/>
      <c r="AT186" s="16" t="s">
        <v>158</v>
      </c>
      <c r="AU186" s="16" t="s">
        <v>86</v>
      </c>
    </row>
    <row r="187" spans="1:65" s="2" customFormat="1" ht="21.75" customHeight="1">
      <c r="A187" s="33"/>
      <c r="B187" s="34"/>
      <c r="C187" s="202" t="s">
        <v>219</v>
      </c>
      <c r="D187" s="202" t="s">
        <v>149</v>
      </c>
      <c r="E187" s="203" t="s">
        <v>220</v>
      </c>
      <c r="F187" s="204" t="s">
        <v>221</v>
      </c>
      <c r="G187" s="205" t="s">
        <v>210</v>
      </c>
      <c r="H187" s="206">
        <v>1</v>
      </c>
      <c r="I187" s="207"/>
      <c r="J187" s="208">
        <f>ROUND(I187*H187,2)</f>
        <v>0</v>
      </c>
      <c r="K187" s="204" t="s">
        <v>153</v>
      </c>
      <c r="L187" s="38"/>
      <c r="M187" s="209" t="s">
        <v>1</v>
      </c>
      <c r="N187" s="210" t="s">
        <v>42</v>
      </c>
      <c r="O187" s="70"/>
      <c r="P187" s="211">
        <f>O187*H187</f>
        <v>0</v>
      </c>
      <c r="Q187" s="211">
        <v>0</v>
      </c>
      <c r="R187" s="211">
        <f>Q187*H187</f>
        <v>0</v>
      </c>
      <c r="S187" s="211">
        <v>0</v>
      </c>
      <c r="T187" s="212">
        <f>S187*H187</f>
        <v>0</v>
      </c>
      <c r="U187" s="33"/>
      <c r="V187" s="33"/>
      <c r="W187" s="33"/>
      <c r="X187" s="33"/>
      <c r="Y187" s="33"/>
      <c r="Z187" s="33"/>
      <c r="AA187" s="33"/>
      <c r="AB187" s="33"/>
      <c r="AC187" s="33"/>
      <c r="AD187" s="33"/>
      <c r="AE187" s="33"/>
      <c r="AR187" s="213" t="s">
        <v>154</v>
      </c>
      <c r="AT187" s="213" t="s">
        <v>149</v>
      </c>
      <c r="AU187" s="213" t="s">
        <v>86</v>
      </c>
      <c r="AY187" s="16" t="s">
        <v>147</v>
      </c>
      <c r="BE187" s="214">
        <f>IF(N187="základní",J187,0)</f>
        <v>0</v>
      </c>
      <c r="BF187" s="214">
        <f>IF(N187="snížená",J187,0)</f>
        <v>0</v>
      </c>
      <c r="BG187" s="214">
        <f>IF(N187="zákl. přenesená",J187,0)</f>
        <v>0</v>
      </c>
      <c r="BH187" s="214">
        <f>IF(N187="sníž. přenesená",J187,0)</f>
        <v>0</v>
      </c>
      <c r="BI187" s="214">
        <f>IF(N187="nulová",J187,0)</f>
        <v>0</v>
      </c>
      <c r="BJ187" s="16" t="s">
        <v>21</v>
      </c>
      <c r="BK187" s="214">
        <f>ROUND(I187*H187,2)</f>
        <v>0</v>
      </c>
      <c r="BL187" s="16" t="s">
        <v>154</v>
      </c>
      <c r="BM187" s="213" t="s">
        <v>222</v>
      </c>
    </row>
    <row r="188" spans="1:65" s="2" customFormat="1" ht="19.5">
      <c r="A188" s="33"/>
      <c r="B188" s="34"/>
      <c r="C188" s="35"/>
      <c r="D188" s="215" t="s">
        <v>156</v>
      </c>
      <c r="E188" s="35"/>
      <c r="F188" s="216" t="s">
        <v>223</v>
      </c>
      <c r="G188" s="35"/>
      <c r="H188" s="35"/>
      <c r="I188" s="114"/>
      <c r="J188" s="35"/>
      <c r="K188" s="35"/>
      <c r="L188" s="38"/>
      <c r="M188" s="217"/>
      <c r="N188" s="218"/>
      <c r="O188" s="70"/>
      <c r="P188" s="70"/>
      <c r="Q188" s="70"/>
      <c r="R188" s="70"/>
      <c r="S188" s="70"/>
      <c r="T188" s="71"/>
      <c r="U188" s="33"/>
      <c r="V188" s="33"/>
      <c r="W188" s="33"/>
      <c r="X188" s="33"/>
      <c r="Y188" s="33"/>
      <c r="Z188" s="33"/>
      <c r="AA188" s="33"/>
      <c r="AB188" s="33"/>
      <c r="AC188" s="33"/>
      <c r="AD188" s="33"/>
      <c r="AE188" s="33"/>
      <c r="AT188" s="16" t="s">
        <v>156</v>
      </c>
      <c r="AU188" s="16" t="s">
        <v>86</v>
      </c>
    </row>
    <row r="189" spans="1:65" s="2" customFormat="1" ht="126.75">
      <c r="A189" s="33"/>
      <c r="B189" s="34"/>
      <c r="C189" s="35"/>
      <c r="D189" s="215" t="s">
        <v>158</v>
      </c>
      <c r="E189" s="35"/>
      <c r="F189" s="219" t="s">
        <v>213</v>
      </c>
      <c r="G189" s="35"/>
      <c r="H189" s="35"/>
      <c r="I189" s="114"/>
      <c r="J189" s="35"/>
      <c r="K189" s="35"/>
      <c r="L189" s="38"/>
      <c r="M189" s="217"/>
      <c r="N189" s="218"/>
      <c r="O189" s="70"/>
      <c r="P189" s="70"/>
      <c r="Q189" s="70"/>
      <c r="R189" s="70"/>
      <c r="S189" s="70"/>
      <c r="T189" s="71"/>
      <c r="U189" s="33"/>
      <c r="V189" s="33"/>
      <c r="W189" s="33"/>
      <c r="X189" s="33"/>
      <c r="Y189" s="33"/>
      <c r="Z189" s="33"/>
      <c r="AA189" s="33"/>
      <c r="AB189" s="33"/>
      <c r="AC189" s="33"/>
      <c r="AD189" s="33"/>
      <c r="AE189" s="33"/>
      <c r="AT189" s="16" t="s">
        <v>158</v>
      </c>
      <c r="AU189" s="16" t="s">
        <v>86</v>
      </c>
    </row>
    <row r="190" spans="1:65" s="2" customFormat="1" ht="16.5" customHeight="1">
      <c r="A190" s="33"/>
      <c r="B190" s="34"/>
      <c r="C190" s="202" t="s">
        <v>224</v>
      </c>
      <c r="D190" s="202" t="s">
        <v>149</v>
      </c>
      <c r="E190" s="203" t="s">
        <v>225</v>
      </c>
      <c r="F190" s="204" t="s">
        <v>226</v>
      </c>
      <c r="G190" s="205" t="s">
        <v>210</v>
      </c>
      <c r="H190" s="206">
        <v>1</v>
      </c>
      <c r="I190" s="207"/>
      <c r="J190" s="208">
        <f>ROUND(I190*H190,2)</f>
        <v>0</v>
      </c>
      <c r="K190" s="204" t="s">
        <v>153</v>
      </c>
      <c r="L190" s="38"/>
      <c r="M190" s="209" t="s">
        <v>1</v>
      </c>
      <c r="N190" s="210" t="s">
        <v>42</v>
      </c>
      <c r="O190" s="70"/>
      <c r="P190" s="211">
        <f>O190*H190</f>
        <v>0</v>
      </c>
      <c r="Q190" s="211">
        <v>0</v>
      </c>
      <c r="R190" s="211">
        <f>Q190*H190</f>
        <v>0</v>
      </c>
      <c r="S190" s="211">
        <v>0</v>
      </c>
      <c r="T190" s="212">
        <f>S190*H190</f>
        <v>0</v>
      </c>
      <c r="U190" s="33"/>
      <c r="V190" s="33"/>
      <c r="W190" s="33"/>
      <c r="X190" s="33"/>
      <c r="Y190" s="33"/>
      <c r="Z190" s="33"/>
      <c r="AA190" s="33"/>
      <c r="AB190" s="33"/>
      <c r="AC190" s="33"/>
      <c r="AD190" s="33"/>
      <c r="AE190" s="33"/>
      <c r="AR190" s="213" t="s">
        <v>154</v>
      </c>
      <c r="AT190" s="213" t="s">
        <v>149</v>
      </c>
      <c r="AU190" s="213" t="s">
        <v>86</v>
      </c>
      <c r="AY190" s="16" t="s">
        <v>147</v>
      </c>
      <c r="BE190" s="214">
        <f>IF(N190="základní",J190,0)</f>
        <v>0</v>
      </c>
      <c r="BF190" s="214">
        <f>IF(N190="snížená",J190,0)</f>
        <v>0</v>
      </c>
      <c r="BG190" s="214">
        <f>IF(N190="zákl. přenesená",J190,0)</f>
        <v>0</v>
      </c>
      <c r="BH190" s="214">
        <f>IF(N190="sníž. přenesená",J190,0)</f>
        <v>0</v>
      </c>
      <c r="BI190" s="214">
        <f>IF(N190="nulová",J190,0)</f>
        <v>0</v>
      </c>
      <c r="BJ190" s="16" t="s">
        <v>21</v>
      </c>
      <c r="BK190" s="214">
        <f>ROUND(I190*H190,2)</f>
        <v>0</v>
      </c>
      <c r="BL190" s="16" t="s">
        <v>154</v>
      </c>
      <c r="BM190" s="213" t="s">
        <v>227</v>
      </c>
    </row>
    <row r="191" spans="1:65" s="2" customFormat="1" ht="19.5">
      <c r="A191" s="33"/>
      <c r="B191" s="34"/>
      <c r="C191" s="35"/>
      <c r="D191" s="215" t="s">
        <v>156</v>
      </c>
      <c r="E191" s="35"/>
      <c r="F191" s="216" t="s">
        <v>228</v>
      </c>
      <c r="G191" s="35"/>
      <c r="H191" s="35"/>
      <c r="I191" s="114"/>
      <c r="J191" s="35"/>
      <c r="K191" s="35"/>
      <c r="L191" s="38"/>
      <c r="M191" s="217"/>
      <c r="N191" s="218"/>
      <c r="O191" s="70"/>
      <c r="P191" s="70"/>
      <c r="Q191" s="70"/>
      <c r="R191" s="70"/>
      <c r="S191" s="70"/>
      <c r="T191" s="71"/>
      <c r="U191" s="33"/>
      <c r="V191" s="33"/>
      <c r="W191" s="33"/>
      <c r="X191" s="33"/>
      <c r="Y191" s="33"/>
      <c r="Z191" s="33"/>
      <c r="AA191" s="33"/>
      <c r="AB191" s="33"/>
      <c r="AC191" s="33"/>
      <c r="AD191" s="33"/>
      <c r="AE191" s="33"/>
      <c r="AT191" s="16" t="s">
        <v>156</v>
      </c>
      <c r="AU191" s="16" t="s">
        <v>86</v>
      </c>
    </row>
    <row r="192" spans="1:65" s="2" customFormat="1" ht="97.5">
      <c r="A192" s="33"/>
      <c r="B192" s="34"/>
      <c r="C192" s="35"/>
      <c r="D192" s="215" t="s">
        <v>158</v>
      </c>
      <c r="E192" s="35"/>
      <c r="F192" s="219" t="s">
        <v>229</v>
      </c>
      <c r="G192" s="35"/>
      <c r="H192" s="35"/>
      <c r="I192" s="114"/>
      <c r="J192" s="35"/>
      <c r="K192" s="35"/>
      <c r="L192" s="38"/>
      <c r="M192" s="217"/>
      <c r="N192" s="218"/>
      <c r="O192" s="70"/>
      <c r="P192" s="70"/>
      <c r="Q192" s="70"/>
      <c r="R192" s="70"/>
      <c r="S192" s="70"/>
      <c r="T192" s="71"/>
      <c r="U192" s="33"/>
      <c r="V192" s="33"/>
      <c r="W192" s="33"/>
      <c r="X192" s="33"/>
      <c r="Y192" s="33"/>
      <c r="Z192" s="33"/>
      <c r="AA192" s="33"/>
      <c r="AB192" s="33"/>
      <c r="AC192" s="33"/>
      <c r="AD192" s="33"/>
      <c r="AE192" s="33"/>
      <c r="AT192" s="16" t="s">
        <v>158</v>
      </c>
      <c r="AU192" s="16" t="s">
        <v>86</v>
      </c>
    </row>
    <row r="193" spans="1:65" s="2" customFormat="1" ht="16.5" customHeight="1">
      <c r="A193" s="33"/>
      <c r="B193" s="34"/>
      <c r="C193" s="202" t="s">
        <v>8</v>
      </c>
      <c r="D193" s="202" t="s">
        <v>149</v>
      </c>
      <c r="E193" s="203" t="s">
        <v>230</v>
      </c>
      <c r="F193" s="204" t="s">
        <v>231</v>
      </c>
      <c r="G193" s="205" t="s">
        <v>210</v>
      </c>
      <c r="H193" s="206">
        <v>1</v>
      </c>
      <c r="I193" s="207"/>
      <c r="J193" s="208">
        <f>ROUND(I193*H193,2)</f>
        <v>0</v>
      </c>
      <c r="K193" s="204" t="s">
        <v>153</v>
      </c>
      <c r="L193" s="38"/>
      <c r="M193" s="209" t="s">
        <v>1</v>
      </c>
      <c r="N193" s="210" t="s">
        <v>42</v>
      </c>
      <c r="O193" s="70"/>
      <c r="P193" s="211">
        <f>O193*H193</f>
        <v>0</v>
      </c>
      <c r="Q193" s="211">
        <v>0</v>
      </c>
      <c r="R193" s="211">
        <f>Q193*H193</f>
        <v>0</v>
      </c>
      <c r="S193" s="211">
        <v>0</v>
      </c>
      <c r="T193" s="212">
        <f>S193*H193</f>
        <v>0</v>
      </c>
      <c r="U193" s="33"/>
      <c r="V193" s="33"/>
      <c r="W193" s="33"/>
      <c r="X193" s="33"/>
      <c r="Y193" s="33"/>
      <c r="Z193" s="33"/>
      <c r="AA193" s="33"/>
      <c r="AB193" s="33"/>
      <c r="AC193" s="33"/>
      <c r="AD193" s="33"/>
      <c r="AE193" s="33"/>
      <c r="AR193" s="213" t="s">
        <v>154</v>
      </c>
      <c r="AT193" s="213" t="s">
        <v>149</v>
      </c>
      <c r="AU193" s="213" t="s">
        <v>86</v>
      </c>
      <c r="AY193" s="16" t="s">
        <v>147</v>
      </c>
      <c r="BE193" s="214">
        <f>IF(N193="základní",J193,0)</f>
        <v>0</v>
      </c>
      <c r="BF193" s="214">
        <f>IF(N193="snížená",J193,0)</f>
        <v>0</v>
      </c>
      <c r="BG193" s="214">
        <f>IF(N193="zákl. přenesená",J193,0)</f>
        <v>0</v>
      </c>
      <c r="BH193" s="214">
        <f>IF(N193="sníž. přenesená",J193,0)</f>
        <v>0</v>
      </c>
      <c r="BI193" s="214">
        <f>IF(N193="nulová",J193,0)</f>
        <v>0</v>
      </c>
      <c r="BJ193" s="16" t="s">
        <v>21</v>
      </c>
      <c r="BK193" s="214">
        <f>ROUND(I193*H193,2)</f>
        <v>0</v>
      </c>
      <c r="BL193" s="16" t="s">
        <v>154</v>
      </c>
      <c r="BM193" s="213" t="s">
        <v>232</v>
      </c>
    </row>
    <row r="194" spans="1:65" s="2" customFormat="1" ht="19.5">
      <c r="A194" s="33"/>
      <c r="B194" s="34"/>
      <c r="C194" s="35"/>
      <c r="D194" s="215" t="s">
        <v>156</v>
      </c>
      <c r="E194" s="35"/>
      <c r="F194" s="216" t="s">
        <v>233</v>
      </c>
      <c r="G194" s="35"/>
      <c r="H194" s="35"/>
      <c r="I194" s="114"/>
      <c r="J194" s="35"/>
      <c r="K194" s="35"/>
      <c r="L194" s="38"/>
      <c r="M194" s="217"/>
      <c r="N194" s="218"/>
      <c r="O194" s="70"/>
      <c r="P194" s="70"/>
      <c r="Q194" s="70"/>
      <c r="R194" s="70"/>
      <c r="S194" s="70"/>
      <c r="T194" s="71"/>
      <c r="U194" s="33"/>
      <c r="V194" s="33"/>
      <c r="W194" s="33"/>
      <c r="X194" s="33"/>
      <c r="Y194" s="33"/>
      <c r="Z194" s="33"/>
      <c r="AA194" s="33"/>
      <c r="AB194" s="33"/>
      <c r="AC194" s="33"/>
      <c r="AD194" s="33"/>
      <c r="AE194" s="33"/>
      <c r="AT194" s="16" t="s">
        <v>156</v>
      </c>
      <c r="AU194" s="16" t="s">
        <v>86</v>
      </c>
    </row>
    <row r="195" spans="1:65" s="2" customFormat="1" ht="97.5">
      <c r="A195" s="33"/>
      <c r="B195" s="34"/>
      <c r="C195" s="35"/>
      <c r="D195" s="215" t="s">
        <v>158</v>
      </c>
      <c r="E195" s="35"/>
      <c r="F195" s="219" t="s">
        <v>229</v>
      </c>
      <c r="G195" s="35"/>
      <c r="H195" s="35"/>
      <c r="I195" s="114"/>
      <c r="J195" s="35"/>
      <c r="K195" s="35"/>
      <c r="L195" s="38"/>
      <c r="M195" s="217"/>
      <c r="N195" s="218"/>
      <c r="O195" s="70"/>
      <c r="P195" s="70"/>
      <c r="Q195" s="70"/>
      <c r="R195" s="70"/>
      <c r="S195" s="70"/>
      <c r="T195" s="71"/>
      <c r="U195" s="33"/>
      <c r="V195" s="33"/>
      <c r="W195" s="33"/>
      <c r="X195" s="33"/>
      <c r="Y195" s="33"/>
      <c r="Z195" s="33"/>
      <c r="AA195" s="33"/>
      <c r="AB195" s="33"/>
      <c r="AC195" s="33"/>
      <c r="AD195" s="33"/>
      <c r="AE195" s="33"/>
      <c r="AT195" s="16" t="s">
        <v>158</v>
      </c>
      <c r="AU195" s="16" t="s">
        <v>86</v>
      </c>
    </row>
    <row r="196" spans="1:65" s="2" customFormat="1" ht="16.5" customHeight="1">
      <c r="A196" s="33"/>
      <c r="B196" s="34"/>
      <c r="C196" s="202" t="s">
        <v>234</v>
      </c>
      <c r="D196" s="202" t="s">
        <v>149</v>
      </c>
      <c r="E196" s="203" t="s">
        <v>235</v>
      </c>
      <c r="F196" s="204" t="s">
        <v>236</v>
      </c>
      <c r="G196" s="205" t="s">
        <v>210</v>
      </c>
      <c r="H196" s="206">
        <v>1</v>
      </c>
      <c r="I196" s="207"/>
      <c r="J196" s="208">
        <f>ROUND(I196*H196,2)</f>
        <v>0</v>
      </c>
      <c r="K196" s="204" t="s">
        <v>153</v>
      </c>
      <c r="L196" s="38"/>
      <c r="M196" s="209" t="s">
        <v>1</v>
      </c>
      <c r="N196" s="210" t="s">
        <v>42</v>
      </c>
      <c r="O196" s="70"/>
      <c r="P196" s="211">
        <f>O196*H196</f>
        <v>0</v>
      </c>
      <c r="Q196" s="211">
        <v>0</v>
      </c>
      <c r="R196" s="211">
        <f>Q196*H196</f>
        <v>0</v>
      </c>
      <c r="S196" s="211">
        <v>0</v>
      </c>
      <c r="T196" s="212">
        <f>S196*H196</f>
        <v>0</v>
      </c>
      <c r="U196" s="33"/>
      <c r="V196" s="33"/>
      <c r="W196" s="33"/>
      <c r="X196" s="33"/>
      <c r="Y196" s="33"/>
      <c r="Z196" s="33"/>
      <c r="AA196" s="33"/>
      <c r="AB196" s="33"/>
      <c r="AC196" s="33"/>
      <c r="AD196" s="33"/>
      <c r="AE196" s="33"/>
      <c r="AR196" s="213" t="s">
        <v>154</v>
      </c>
      <c r="AT196" s="213" t="s">
        <v>149</v>
      </c>
      <c r="AU196" s="213" t="s">
        <v>86</v>
      </c>
      <c r="AY196" s="16" t="s">
        <v>147</v>
      </c>
      <c r="BE196" s="214">
        <f>IF(N196="základní",J196,0)</f>
        <v>0</v>
      </c>
      <c r="BF196" s="214">
        <f>IF(N196="snížená",J196,0)</f>
        <v>0</v>
      </c>
      <c r="BG196" s="214">
        <f>IF(N196="zákl. přenesená",J196,0)</f>
        <v>0</v>
      </c>
      <c r="BH196" s="214">
        <f>IF(N196="sníž. přenesená",J196,0)</f>
        <v>0</v>
      </c>
      <c r="BI196" s="214">
        <f>IF(N196="nulová",J196,0)</f>
        <v>0</v>
      </c>
      <c r="BJ196" s="16" t="s">
        <v>21</v>
      </c>
      <c r="BK196" s="214">
        <f>ROUND(I196*H196,2)</f>
        <v>0</v>
      </c>
      <c r="BL196" s="16" t="s">
        <v>154</v>
      </c>
      <c r="BM196" s="213" t="s">
        <v>237</v>
      </c>
    </row>
    <row r="197" spans="1:65" s="2" customFormat="1" ht="19.5">
      <c r="A197" s="33"/>
      <c r="B197" s="34"/>
      <c r="C197" s="35"/>
      <c r="D197" s="215" t="s">
        <v>156</v>
      </c>
      <c r="E197" s="35"/>
      <c r="F197" s="216" t="s">
        <v>238</v>
      </c>
      <c r="G197" s="35"/>
      <c r="H197" s="35"/>
      <c r="I197" s="114"/>
      <c r="J197" s="35"/>
      <c r="K197" s="35"/>
      <c r="L197" s="38"/>
      <c r="M197" s="217"/>
      <c r="N197" s="218"/>
      <c r="O197" s="70"/>
      <c r="P197" s="70"/>
      <c r="Q197" s="70"/>
      <c r="R197" s="70"/>
      <c r="S197" s="70"/>
      <c r="T197" s="71"/>
      <c r="U197" s="33"/>
      <c r="V197" s="33"/>
      <c r="W197" s="33"/>
      <c r="X197" s="33"/>
      <c r="Y197" s="33"/>
      <c r="Z197" s="33"/>
      <c r="AA197" s="33"/>
      <c r="AB197" s="33"/>
      <c r="AC197" s="33"/>
      <c r="AD197" s="33"/>
      <c r="AE197" s="33"/>
      <c r="AT197" s="16" t="s">
        <v>156</v>
      </c>
      <c r="AU197" s="16" t="s">
        <v>86</v>
      </c>
    </row>
    <row r="198" spans="1:65" s="2" customFormat="1" ht="97.5">
      <c r="A198" s="33"/>
      <c r="B198" s="34"/>
      <c r="C198" s="35"/>
      <c r="D198" s="215" t="s">
        <v>158</v>
      </c>
      <c r="E198" s="35"/>
      <c r="F198" s="219" t="s">
        <v>229</v>
      </c>
      <c r="G198" s="35"/>
      <c r="H198" s="35"/>
      <c r="I198" s="114"/>
      <c r="J198" s="35"/>
      <c r="K198" s="35"/>
      <c r="L198" s="38"/>
      <c r="M198" s="217"/>
      <c r="N198" s="218"/>
      <c r="O198" s="70"/>
      <c r="P198" s="70"/>
      <c r="Q198" s="70"/>
      <c r="R198" s="70"/>
      <c r="S198" s="70"/>
      <c r="T198" s="71"/>
      <c r="U198" s="33"/>
      <c r="V198" s="33"/>
      <c r="W198" s="33"/>
      <c r="X198" s="33"/>
      <c r="Y198" s="33"/>
      <c r="Z198" s="33"/>
      <c r="AA198" s="33"/>
      <c r="AB198" s="33"/>
      <c r="AC198" s="33"/>
      <c r="AD198" s="33"/>
      <c r="AE198" s="33"/>
      <c r="AT198" s="16" t="s">
        <v>158</v>
      </c>
      <c r="AU198" s="16" t="s">
        <v>86</v>
      </c>
    </row>
    <row r="199" spans="1:65" s="2" customFormat="1" ht="21.75" customHeight="1">
      <c r="A199" s="33"/>
      <c r="B199" s="34"/>
      <c r="C199" s="202" t="s">
        <v>239</v>
      </c>
      <c r="D199" s="202" t="s">
        <v>149</v>
      </c>
      <c r="E199" s="203" t="s">
        <v>240</v>
      </c>
      <c r="F199" s="204" t="s">
        <v>241</v>
      </c>
      <c r="G199" s="205" t="s">
        <v>152</v>
      </c>
      <c r="H199" s="206">
        <v>1</v>
      </c>
      <c r="I199" s="207"/>
      <c r="J199" s="208">
        <f>ROUND(I199*H199,2)</f>
        <v>0</v>
      </c>
      <c r="K199" s="204" t="s">
        <v>153</v>
      </c>
      <c r="L199" s="38"/>
      <c r="M199" s="209" t="s">
        <v>1</v>
      </c>
      <c r="N199" s="210" t="s">
        <v>42</v>
      </c>
      <c r="O199" s="70"/>
      <c r="P199" s="211">
        <f>O199*H199</f>
        <v>0</v>
      </c>
      <c r="Q199" s="211">
        <v>0</v>
      </c>
      <c r="R199" s="211">
        <f>Q199*H199</f>
        <v>0</v>
      </c>
      <c r="S199" s="211">
        <v>0.48</v>
      </c>
      <c r="T199" s="212">
        <f>S199*H199</f>
        <v>0.48</v>
      </c>
      <c r="U199" s="33"/>
      <c r="V199" s="33"/>
      <c r="W199" s="33"/>
      <c r="X199" s="33"/>
      <c r="Y199" s="33"/>
      <c r="Z199" s="33"/>
      <c r="AA199" s="33"/>
      <c r="AB199" s="33"/>
      <c r="AC199" s="33"/>
      <c r="AD199" s="33"/>
      <c r="AE199" s="33"/>
      <c r="AR199" s="213" t="s">
        <v>154</v>
      </c>
      <c r="AT199" s="213" t="s">
        <v>149</v>
      </c>
      <c r="AU199" s="213" t="s">
        <v>86</v>
      </c>
      <c r="AY199" s="16" t="s">
        <v>147</v>
      </c>
      <c r="BE199" s="214">
        <f>IF(N199="základní",J199,0)</f>
        <v>0</v>
      </c>
      <c r="BF199" s="214">
        <f>IF(N199="snížená",J199,0)</f>
        <v>0</v>
      </c>
      <c r="BG199" s="214">
        <f>IF(N199="zákl. přenesená",J199,0)</f>
        <v>0</v>
      </c>
      <c r="BH199" s="214">
        <f>IF(N199="sníž. přenesená",J199,0)</f>
        <v>0</v>
      </c>
      <c r="BI199" s="214">
        <f>IF(N199="nulová",J199,0)</f>
        <v>0</v>
      </c>
      <c r="BJ199" s="16" t="s">
        <v>21</v>
      </c>
      <c r="BK199" s="214">
        <f>ROUND(I199*H199,2)</f>
        <v>0</v>
      </c>
      <c r="BL199" s="16" t="s">
        <v>154</v>
      </c>
      <c r="BM199" s="213" t="s">
        <v>242</v>
      </c>
    </row>
    <row r="200" spans="1:65" s="2" customFormat="1" ht="29.25">
      <c r="A200" s="33"/>
      <c r="B200" s="34"/>
      <c r="C200" s="35"/>
      <c r="D200" s="215" t="s">
        <v>156</v>
      </c>
      <c r="E200" s="35"/>
      <c r="F200" s="216" t="s">
        <v>243</v>
      </c>
      <c r="G200" s="35"/>
      <c r="H200" s="35"/>
      <c r="I200" s="114"/>
      <c r="J200" s="35"/>
      <c r="K200" s="35"/>
      <c r="L200" s="38"/>
      <c r="M200" s="217"/>
      <c r="N200" s="218"/>
      <c r="O200" s="70"/>
      <c r="P200" s="70"/>
      <c r="Q200" s="70"/>
      <c r="R200" s="70"/>
      <c r="S200" s="70"/>
      <c r="T200" s="71"/>
      <c r="U200" s="33"/>
      <c r="V200" s="33"/>
      <c r="W200" s="33"/>
      <c r="X200" s="33"/>
      <c r="Y200" s="33"/>
      <c r="Z200" s="33"/>
      <c r="AA200" s="33"/>
      <c r="AB200" s="33"/>
      <c r="AC200" s="33"/>
      <c r="AD200" s="33"/>
      <c r="AE200" s="33"/>
      <c r="AT200" s="16" t="s">
        <v>156</v>
      </c>
      <c r="AU200" s="16" t="s">
        <v>86</v>
      </c>
    </row>
    <row r="201" spans="1:65" s="2" customFormat="1" ht="78">
      <c r="A201" s="33"/>
      <c r="B201" s="34"/>
      <c r="C201" s="35"/>
      <c r="D201" s="215" t="s">
        <v>158</v>
      </c>
      <c r="E201" s="35"/>
      <c r="F201" s="219" t="s">
        <v>244</v>
      </c>
      <c r="G201" s="35"/>
      <c r="H201" s="35"/>
      <c r="I201" s="114"/>
      <c r="J201" s="35"/>
      <c r="K201" s="35"/>
      <c r="L201" s="38"/>
      <c r="M201" s="217"/>
      <c r="N201" s="218"/>
      <c r="O201" s="70"/>
      <c r="P201" s="70"/>
      <c r="Q201" s="70"/>
      <c r="R201" s="70"/>
      <c r="S201" s="70"/>
      <c r="T201" s="71"/>
      <c r="U201" s="33"/>
      <c r="V201" s="33"/>
      <c r="W201" s="33"/>
      <c r="X201" s="33"/>
      <c r="Y201" s="33"/>
      <c r="Z201" s="33"/>
      <c r="AA201" s="33"/>
      <c r="AB201" s="33"/>
      <c r="AC201" s="33"/>
      <c r="AD201" s="33"/>
      <c r="AE201" s="33"/>
      <c r="AT201" s="16" t="s">
        <v>158</v>
      </c>
      <c r="AU201" s="16" t="s">
        <v>86</v>
      </c>
    </row>
    <row r="202" spans="1:65" s="2" customFormat="1" ht="21.75" customHeight="1">
      <c r="A202" s="33"/>
      <c r="B202" s="34"/>
      <c r="C202" s="202" t="s">
        <v>245</v>
      </c>
      <c r="D202" s="202" t="s">
        <v>149</v>
      </c>
      <c r="E202" s="203" t="s">
        <v>246</v>
      </c>
      <c r="F202" s="204" t="s">
        <v>247</v>
      </c>
      <c r="G202" s="205" t="s">
        <v>152</v>
      </c>
      <c r="H202" s="206">
        <v>1</v>
      </c>
      <c r="I202" s="207"/>
      <c r="J202" s="208">
        <f>ROUND(I202*H202,2)</f>
        <v>0</v>
      </c>
      <c r="K202" s="204" t="s">
        <v>153</v>
      </c>
      <c r="L202" s="38"/>
      <c r="M202" s="209" t="s">
        <v>1</v>
      </c>
      <c r="N202" s="210" t="s">
        <v>42</v>
      </c>
      <c r="O202" s="70"/>
      <c r="P202" s="211">
        <f>O202*H202</f>
        <v>0</v>
      </c>
      <c r="Q202" s="211">
        <v>0</v>
      </c>
      <c r="R202" s="211">
        <f>Q202*H202</f>
        <v>0</v>
      </c>
      <c r="S202" s="211">
        <v>0.48</v>
      </c>
      <c r="T202" s="212">
        <f>S202*H202</f>
        <v>0.48</v>
      </c>
      <c r="U202" s="33"/>
      <c r="V202" s="33"/>
      <c r="W202" s="33"/>
      <c r="X202" s="33"/>
      <c r="Y202" s="33"/>
      <c r="Z202" s="33"/>
      <c r="AA202" s="33"/>
      <c r="AB202" s="33"/>
      <c r="AC202" s="33"/>
      <c r="AD202" s="33"/>
      <c r="AE202" s="33"/>
      <c r="AR202" s="213" t="s">
        <v>154</v>
      </c>
      <c r="AT202" s="213" t="s">
        <v>149</v>
      </c>
      <c r="AU202" s="213" t="s">
        <v>86</v>
      </c>
      <c r="AY202" s="16" t="s">
        <v>147</v>
      </c>
      <c r="BE202" s="214">
        <f>IF(N202="základní",J202,0)</f>
        <v>0</v>
      </c>
      <c r="BF202" s="214">
        <f>IF(N202="snížená",J202,0)</f>
        <v>0</v>
      </c>
      <c r="BG202" s="214">
        <f>IF(N202="zákl. přenesená",J202,0)</f>
        <v>0</v>
      </c>
      <c r="BH202" s="214">
        <f>IF(N202="sníž. přenesená",J202,0)</f>
        <v>0</v>
      </c>
      <c r="BI202" s="214">
        <f>IF(N202="nulová",J202,0)</f>
        <v>0</v>
      </c>
      <c r="BJ202" s="16" t="s">
        <v>21</v>
      </c>
      <c r="BK202" s="214">
        <f>ROUND(I202*H202,2)</f>
        <v>0</v>
      </c>
      <c r="BL202" s="16" t="s">
        <v>154</v>
      </c>
      <c r="BM202" s="213" t="s">
        <v>248</v>
      </c>
    </row>
    <row r="203" spans="1:65" s="2" customFormat="1" ht="39">
      <c r="A203" s="33"/>
      <c r="B203" s="34"/>
      <c r="C203" s="35"/>
      <c r="D203" s="215" t="s">
        <v>156</v>
      </c>
      <c r="E203" s="35"/>
      <c r="F203" s="216" t="s">
        <v>249</v>
      </c>
      <c r="G203" s="35"/>
      <c r="H203" s="35"/>
      <c r="I203" s="114"/>
      <c r="J203" s="35"/>
      <c r="K203" s="35"/>
      <c r="L203" s="38"/>
      <c r="M203" s="217"/>
      <c r="N203" s="218"/>
      <c r="O203" s="70"/>
      <c r="P203" s="70"/>
      <c r="Q203" s="70"/>
      <c r="R203" s="70"/>
      <c r="S203" s="70"/>
      <c r="T203" s="71"/>
      <c r="U203" s="33"/>
      <c r="V203" s="33"/>
      <c r="W203" s="33"/>
      <c r="X203" s="33"/>
      <c r="Y203" s="33"/>
      <c r="Z203" s="33"/>
      <c r="AA203" s="33"/>
      <c r="AB203" s="33"/>
      <c r="AC203" s="33"/>
      <c r="AD203" s="33"/>
      <c r="AE203" s="33"/>
      <c r="AT203" s="16" t="s">
        <v>156</v>
      </c>
      <c r="AU203" s="16" t="s">
        <v>86</v>
      </c>
    </row>
    <row r="204" spans="1:65" s="2" customFormat="1" ht="78">
      <c r="A204" s="33"/>
      <c r="B204" s="34"/>
      <c r="C204" s="35"/>
      <c r="D204" s="215" t="s">
        <v>158</v>
      </c>
      <c r="E204" s="35"/>
      <c r="F204" s="219" t="s">
        <v>244</v>
      </c>
      <c r="G204" s="35"/>
      <c r="H204" s="35"/>
      <c r="I204" s="114"/>
      <c r="J204" s="35"/>
      <c r="K204" s="35"/>
      <c r="L204" s="38"/>
      <c r="M204" s="217"/>
      <c r="N204" s="218"/>
      <c r="O204" s="70"/>
      <c r="P204" s="70"/>
      <c r="Q204" s="70"/>
      <c r="R204" s="70"/>
      <c r="S204" s="70"/>
      <c r="T204" s="71"/>
      <c r="U204" s="33"/>
      <c r="V204" s="33"/>
      <c r="W204" s="33"/>
      <c r="X204" s="33"/>
      <c r="Y204" s="33"/>
      <c r="Z204" s="33"/>
      <c r="AA204" s="33"/>
      <c r="AB204" s="33"/>
      <c r="AC204" s="33"/>
      <c r="AD204" s="33"/>
      <c r="AE204" s="33"/>
      <c r="AT204" s="16" t="s">
        <v>158</v>
      </c>
      <c r="AU204" s="16" t="s">
        <v>86</v>
      </c>
    </row>
    <row r="205" spans="1:65" s="2" customFormat="1" ht="21.75" customHeight="1">
      <c r="A205" s="33"/>
      <c r="B205" s="34"/>
      <c r="C205" s="202" t="s">
        <v>250</v>
      </c>
      <c r="D205" s="202" t="s">
        <v>149</v>
      </c>
      <c r="E205" s="203" t="s">
        <v>251</v>
      </c>
      <c r="F205" s="204" t="s">
        <v>252</v>
      </c>
      <c r="G205" s="205" t="s">
        <v>152</v>
      </c>
      <c r="H205" s="206">
        <v>1</v>
      </c>
      <c r="I205" s="207"/>
      <c r="J205" s="208">
        <f>ROUND(I205*H205,2)</f>
        <v>0</v>
      </c>
      <c r="K205" s="204" t="s">
        <v>153</v>
      </c>
      <c r="L205" s="38"/>
      <c r="M205" s="209" t="s">
        <v>1</v>
      </c>
      <c r="N205" s="210" t="s">
        <v>42</v>
      </c>
      <c r="O205" s="70"/>
      <c r="P205" s="211">
        <f>O205*H205</f>
        <v>0</v>
      </c>
      <c r="Q205" s="211">
        <v>0</v>
      </c>
      <c r="R205" s="211">
        <f>Q205*H205</f>
        <v>0</v>
      </c>
      <c r="S205" s="211">
        <v>0.58599999999999997</v>
      </c>
      <c r="T205" s="212">
        <f>S205*H205</f>
        <v>0.58599999999999997</v>
      </c>
      <c r="U205" s="33"/>
      <c r="V205" s="33"/>
      <c r="W205" s="33"/>
      <c r="X205" s="33"/>
      <c r="Y205" s="33"/>
      <c r="Z205" s="33"/>
      <c r="AA205" s="33"/>
      <c r="AB205" s="33"/>
      <c r="AC205" s="33"/>
      <c r="AD205" s="33"/>
      <c r="AE205" s="33"/>
      <c r="AR205" s="213" t="s">
        <v>154</v>
      </c>
      <c r="AT205" s="213" t="s">
        <v>149</v>
      </c>
      <c r="AU205" s="213" t="s">
        <v>86</v>
      </c>
      <c r="AY205" s="16" t="s">
        <v>147</v>
      </c>
      <c r="BE205" s="214">
        <f>IF(N205="základní",J205,0)</f>
        <v>0</v>
      </c>
      <c r="BF205" s="214">
        <f>IF(N205="snížená",J205,0)</f>
        <v>0</v>
      </c>
      <c r="BG205" s="214">
        <f>IF(N205="zákl. přenesená",J205,0)</f>
        <v>0</v>
      </c>
      <c r="BH205" s="214">
        <f>IF(N205="sníž. přenesená",J205,0)</f>
        <v>0</v>
      </c>
      <c r="BI205" s="214">
        <f>IF(N205="nulová",J205,0)</f>
        <v>0</v>
      </c>
      <c r="BJ205" s="16" t="s">
        <v>21</v>
      </c>
      <c r="BK205" s="214">
        <f>ROUND(I205*H205,2)</f>
        <v>0</v>
      </c>
      <c r="BL205" s="16" t="s">
        <v>154</v>
      </c>
      <c r="BM205" s="213" t="s">
        <v>253</v>
      </c>
    </row>
    <row r="206" spans="1:65" s="2" customFormat="1" ht="39">
      <c r="A206" s="33"/>
      <c r="B206" s="34"/>
      <c r="C206" s="35"/>
      <c r="D206" s="215" t="s">
        <v>156</v>
      </c>
      <c r="E206" s="35"/>
      <c r="F206" s="216" t="s">
        <v>254</v>
      </c>
      <c r="G206" s="35"/>
      <c r="H206" s="35"/>
      <c r="I206" s="114"/>
      <c r="J206" s="35"/>
      <c r="K206" s="35"/>
      <c r="L206" s="38"/>
      <c r="M206" s="217"/>
      <c r="N206" s="218"/>
      <c r="O206" s="70"/>
      <c r="P206" s="70"/>
      <c r="Q206" s="70"/>
      <c r="R206" s="70"/>
      <c r="S206" s="70"/>
      <c r="T206" s="71"/>
      <c r="U206" s="33"/>
      <c r="V206" s="33"/>
      <c r="W206" s="33"/>
      <c r="X206" s="33"/>
      <c r="Y206" s="33"/>
      <c r="Z206" s="33"/>
      <c r="AA206" s="33"/>
      <c r="AB206" s="33"/>
      <c r="AC206" s="33"/>
      <c r="AD206" s="33"/>
      <c r="AE206" s="33"/>
      <c r="AT206" s="16" t="s">
        <v>156</v>
      </c>
      <c r="AU206" s="16" t="s">
        <v>86</v>
      </c>
    </row>
    <row r="207" spans="1:65" s="2" customFormat="1" ht="78">
      <c r="A207" s="33"/>
      <c r="B207" s="34"/>
      <c r="C207" s="35"/>
      <c r="D207" s="215" t="s">
        <v>158</v>
      </c>
      <c r="E207" s="35"/>
      <c r="F207" s="219" t="s">
        <v>244</v>
      </c>
      <c r="G207" s="35"/>
      <c r="H207" s="35"/>
      <c r="I207" s="114"/>
      <c r="J207" s="35"/>
      <c r="K207" s="35"/>
      <c r="L207" s="38"/>
      <c r="M207" s="217"/>
      <c r="N207" s="218"/>
      <c r="O207" s="70"/>
      <c r="P207" s="70"/>
      <c r="Q207" s="70"/>
      <c r="R207" s="70"/>
      <c r="S207" s="70"/>
      <c r="T207" s="71"/>
      <c r="U207" s="33"/>
      <c r="V207" s="33"/>
      <c r="W207" s="33"/>
      <c r="X207" s="33"/>
      <c r="Y207" s="33"/>
      <c r="Z207" s="33"/>
      <c r="AA207" s="33"/>
      <c r="AB207" s="33"/>
      <c r="AC207" s="33"/>
      <c r="AD207" s="33"/>
      <c r="AE207" s="33"/>
      <c r="AT207" s="16" t="s">
        <v>158</v>
      </c>
      <c r="AU207" s="16" t="s">
        <v>86</v>
      </c>
    </row>
    <row r="208" spans="1:65" s="2" customFormat="1" ht="21.75" customHeight="1">
      <c r="A208" s="33"/>
      <c r="B208" s="34"/>
      <c r="C208" s="202" t="s">
        <v>255</v>
      </c>
      <c r="D208" s="202" t="s">
        <v>149</v>
      </c>
      <c r="E208" s="203" t="s">
        <v>256</v>
      </c>
      <c r="F208" s="204" t="s">
        <v>257</v>
      </c>
      <c r="G208" s="205" t="s">
        <v>152</v>
      </c>
      <c r="H208" s="206">
        <v>1</v>
      </c>
      <c r="I208" s="207"/>
      <c r="J208" s="208">
        <f>ROUND(I208*H208,2)</f>
        <v>0</v>
      </c>
      <c r="K208" s="204" t="s">
        <v>153</v>
      </c>
      <c r="L208" s="38"/>
      <c r="M208" s="209" t="s">
        <v>1</v>
      </c>
      <c r="N208" s="210" t="s">
        <v>42</v>
      </c>
      <c r="O208" s="70"/>
      <c r="P208" s="211">
        <f>O208*H208</f>
        <v>0</v>
      </c>
      <c r="Q208" s="211">
        <v>0</v>
      </c>
      <c r="R208" s="211">
        <f>Q208*H208</f>
        <v>0</v>
      </c>
      <c r="S208" s="211">
        <v>0.255</v>
      </c>
      <c r="T208" s="212">
        <f>S208*H208</f>
        <v>0.255</v>
      </c>
      <c r="U208" s="33"/>
      <c r="V208" s="33"/>
      <c r="W208" s="33"/>
      <c r="X208" s="33"/>
      <c r="Y208" s="33"/>
      <c r="Z208" s="33"/>
      <c r="AA208" s="33"/>
      <c r="AB208" s="33"/>
      <c r="AC208" s="33"/>
      <c r="AD208" s="33"/>
      <c r="AE208" s="33"/>
      <c r="AR208" s="213" t="s">
        <v>154</v>
      </c>
      <c r="AT208" s="213" t="s">
        <v>149</v>
      </c>
      <c r="AU208" s="213" t="s">
        <v>86</v>
      </c>
      <c r="AY208" s="16" t="s">
        <v>147</v>
      </c>
      <c r="BE208" s="214">
        <f>IF(N208="základní",J208,0)</f>
        <v>0</v>
      </c>
      <c r="BF208" s="214">
        <f>IF(N208="snížená",J208,0)</f>
        <v>0</v>
      </c>
      <c r="BG208" s="214">
        <f>IF(N208="zákl. přenesená",J208,0)</f>
        <v>0</v>
      </c>
      <c r="BH208" s="214">
        <f>IF(N208="sníž. přenesená",J208,0)</f>
        <v>0</v>
      </c>
      <c r="BI208" s="214">
        <f>IF(N208="nulová",J208,0)</f>
        <v>0</v>
      </c>
      <c r="BJ208" s="16" t="s">
        <v>21</v>
      </c>
      <c r="BK208" s="214">
        <f>ROUND(I208*H208,2)</f>
        <v>0</v>
      </c>
      <c r="BL208" s="16" t="s">
        <v>154</v>
      </c>
      <c r="BM208" s="213" t="s">
        <v>258</v>
      </c>
    </row>
    <row r="209" spans="1:65" s="2" customFormat="1" ht="48.75">
      <c r="A209" s="33"/>
      <c r="B209" s="34"/>
      <c r="C209" s="35"/>
      <c r="D209" s="215" t="s">
        <v>156</v>
      </c>
      <c r="E209" s="35"/>
      <c r="F209" s="216" t="s">
        <v>259</v>
      </c>
      <c r="G209" s="35"/>
      <c r="H209" s="35"/>
      <c r="I209" s="114"/>
      <c r="J209" s="35"/>
      <c r="K209" s="35"/>
      <c r="L209" s="38"/>
      <c r="M209" s="217"/>
      <c r="N209" s="218"/>
      <c r="O209" s="70"/>
      <c r="P209" s="70"/>
      <c r="Q209" s="70"/>
      <c r="R209" s="70"/>
      <c r="S209" s="70"/>
      <c r="T209" s="71"/>
      <c r="U209" s="33"/>
      <c r="V209" s="33"/>
      <c r="W209" s="33"/>
      <c r="X209" s="33"/>
      <c r="Y209" s="33"/>
      <c r="Z209" s="33"/>
      <c r="AA209" s="33"/>
      <c r="AB209" s="33"/>
      <c r="AC209" s="33"/>
      <c r="AD209" s="33"/>
      <c r="AE209" s="33"/>
      <c r="AT209" s="16" t="s">
        <v>156</v>
      </c>
      <c r="AU209" s="16" t="s">
        <v>86</v>
      </c>
    </row>
    <row r="210" spans="1:65" s="2" customFormat="1" ht="146.25">
      <c r="A210" s="33"/>
      <c r="B210" s="34"/>
      <c r="C210" s="35"/>
      <c r="D210" s="215" t="s">
        <v>158</v>
      </c>
      <c r="E210" s="35"/>
      <c r="F210" s="219" t="s">
        <v>260</v>
      </c>
      <c r="G210" s="35"/>
      <c r="H210" s="35"/>
      <c r="I210" s="114"/>
      <c r="J210" s="35"/>
      <c r="K210" s="35"/>
      <c r="L210" s="38"/>
      <c r="M210" s="217"/>
      <c r="N210" s="218"/>
      <c r="O210" s="70"/>
      <c r="P210" s="70"/>
      <c r="Q210" s="70"/>
      <c r="R210" s="70"/>
      <c r="S210" s="70"/>
      <c r="T210" s="71"/>
      <c r="U210" s="33"/>
      <c r="V210" s="33"/>
      <c r="W210" s="33"/>
      <c r="X210" s="33"/>
      <c r="Y210" s="33"/>
      <c r="Z210" s="33"/>
      <c r="AA210" s="33"/>
      <c r="AB210" s="33"/>
      <c r="AC210" s="33"/>
      <c r="AD210" s="33"/>
      <c r="AE210" s="33"/>
      <c r="AT210" s="16" t="s">
        <v>158</v>
      </c>
      <c r="AU210" s="16" t="s">
        <v>86</v>
      </c>
    </row>
    <row r="211" spans="1:65" s="2" customFormat="1" ht="21.75" customHeight="1">
      <c r="A211" s="33"/>
      <c r="B211" s="34"/>
      <c r="C211" s="202" t="s">
        <v>7</v>
      </c>
      <c r="D211" s="202" t="s">
        <v>149</v>
      </c>
      <c r="E211" s="203" t="s">
        <v>261</v>
      </c>
      <c r="F211" s="204" t="s">
        <v>262</v>
      </c>
      <c r="G211" s="205" t="s">
        <v>187</v>
      </c>
      <c r="H211" s="206">
        <v>1</v>
      </c>
      <c r="I211" s="207"/>
      <c r="J211" s="208">
        <f>ROUND(I211*H211,2)</f>
        <v>0</v>
      </c>
      <c r="K211" s="204" t="s">
        <v>153</v>
      </c>
      <c r="L211" s="38"/>
      <c r="M211" s="209" t="s">
        <v>1</v>
      </c>
      <c r="N211" s="210" t="s">
        <v>42</v>
      </c>
      <c r="O211" s="70"/>
      <c r="P211" s="211">
        <f>O211*H211</f>
        <v>0</v>
      </c>
      <c r="Q211" s="211">
        <v>0</v>
      </c>
      <c r="R211" s="211">
        <f>Q211*H211</f>
        <v>0</v>
      </c>
      <c r="S211" s="211">
        <v>1.8</v>
      </c>
      <c r="T211" s="212">
        <f>S211*H211</f>
        <v>1.8</v>
      </c>
      <c r="U211" s="33"/>
      <c r="V211" s="33"/>
      <c r="W211" s="33"/>
      <c r="X211" s="33"/>
      <c r="Y211" s="33"/>
      <c r="Z211" s="33"/>
      <c r="AA211" s="33"/>
      <c r="AB211" s="33"/>
      <c r="AC211" s="33"/>
      <c r="AD211" s="33"/>
      <c r="AE211" s="33"/>
      <c r="AR211" s="213" t="s">
        <v>154</v>
      </c>
      <c r="AT211" s="213" t="s">
        <v>149</v>
      </c>
      <c r="AU211" s="213" t="s">
        <v>86</v>
      </c>
      <c r="AY211" s="16" t="s">
        <v>147</v>
      </c>
      <c r="BE211" s="214">
        <f>IF(N211="základní",J211,0)</f>
        <v>0</v>
      </c>
      <c r="BF211" s="214">
        <f>IF(N211="snížená",J211,0)</f>
        <v>0</v>
      </c>
      <c r="BG211" s="214">
        <f>IF(N211="zákl. přenesená",J211,0)</f>
        <v>0</v>
      </c>
      <c r="BH211" s="214">
        <f>IF(N211="sníž. přenesená",J211,0)</f>
        <v>0</v>
      </c>
      <c r="BI211" s="214">
        <f>IF(N211="nulová",J211,0)</f>
        <v>0</v>
      </c>
      <c r="BJ211" s="16" t="s">
        <v>21</v>
      </c>
      <c r="BK211" s="214">
        <f>ROUND(I211*H211,2)</f>
        <v>0</v>
      </c>
      <c r="BL211" s="16" t="s">
        <v>154</v>
      </c>
      <c r="BM211" s="213" t="s">
        <v>263</v>
      </c>
    </row>
    <row r="212" spans="1:65" s="2" customFormat="1" ht="29.25">
      <c r="A212" s="33"/>
      <c r="B212" s="34"/>
      <c r="C212" s="35"/>
      <c r="D212" s="215" t="s">
        <v>156</v>
      </c>
      <c r="E212" s="35"/>
      <c r="F212" s="216" t="s">
        <v>264</v>
      </c>
      <c r="G212" s="35"/>
      <c r="H212" s="35"/>
      <c r="I212" s="114"/>
      <c r="J212" s="35"/>
      <c r="K212" s="35"/>
      <c r="L212" s="38"/>
      <c r="M212" s="217"/>
      <c r="N212" s="218"/>
      <c r="O212" s="70"/>
      <c r="P212" s="70"/>
      <c r="Q212" s="70"/>
      <c r="R212" s="70"/>
      <c r="S212" s="70"/>
      <c r="T212" s="71"/>
      <c r="U212" s="33"/>
      <c r="V212" s="33"/>
      <c r="W212" s="33"/>
      <c r="X212" s="33"/>
      <c r="Y212" s="33"/>
      <c r="Z212" s="33"/>
      <c r="AA212" s="33"/>
      <c r="AB212" s="33"/>
      <c r="AC212" s="33"/>
      <c r="AD212" s="33"/>
      <c r="AE212" s="33"/>
      <c r="AT212" s="16" t="s">
        <v>156</v>
      </c>
      <c r="AU212" s="16" t="s">
        <v>86</v>
      </c>
    </row>
    <row r="213" spans="1:65" s="2" customFormat="1" ht="331.5">
      <c r="A213" s="33"/>
      <c r="B213" s="34"/>
      <c r="C213" s="35"/>
      <c r="D213" s="215" t="s">
        <v>158</v>
      </c>
      <c r="E213" s="35"/>
      <c r="F213" s="219" t="s">
        <v>265</v>
      </c>
      <c r="G213" s="35"/>
      <c r="H213" s="35"/>
      <c r="I213" s="114"/>
      <c r="J213" s="35"/>
      <c r="K213" s="35"/>
      <c r="L213" s="38"/>
      <c r="M213" s="217"/>
      <c r="N213" s="218"/>
      <c r="O213" s="70"/>
      <c r="P213" s="70"/>
      <c r="Q213" s="70"/>
      <c r="R213" s="70"/>
      <c r="S213" s="70"/>
      <c r="T213" s="71"/>
      <c r="U213" s="33"/>
      <c r="V213" s="33"/>
      <c r="W213" s="33"/>
      <c r="X213" s="33"/>
      <c r="Y213" s="33"/>
      <c r="Z213" s="33"/>
      <c r="AA213" s="33"/>
      <c r="AB213" s="33"/>
      <c r="AC213" s="33"/>
      <c r="AD213" s="33"/>
      <c r="AE213" s="33"/>
      <c r="AT213" s="16" t="s">
        <v>158</v>
      </c>
      <c r="AU213" s="16" t="s">
        <v>86</v>
      </c>
    </row>
    <row r="214" spans="1:65" s="2" customFormat="1" ht="21.75" customHeight="1">
      <c r="A214" s="33"/>
      <c r="B214" s="34"/>
      <c r="C214" s="202" t="s">
        <v>266</v>
      </c>
      <c r="D214" s="202" t="s">
        <v>149</v>
      </c>
      <c r="E214" s="203" t="s">
        <v>267</v>
      </c>
      <c r="F214" s="204" t="s">
        <v>268</v>
      </c>
      <c r="G214" s="205" t="s">
        <v>187</v>
      </c>
      <c r="H214" s="206">
        <v>1</v>
      </c>
      <c r="I214" s="207"/>
      <c r="J214" s="208">
        <f>ROUND(I214*H214,2)</f>
        <v>0</v>
      </c>
      <c r="K214" s="204" t="s">
        <v>153</v>
      </c>
      <c r="L214" s="38"/>
      <c r="M214" s="209" t="s">
        <v>1</v>
      </c>
      <c r="N214" s="210" t="s">
        <v>42</v>
      </c>
      <c r="O214" s="70"/>
      <c r="P214" s="211">
        <f>O214*H214</f>
        <v>0</v>
      </c>
      <c r="Q214" s="211">
        <v>0</v>
      </c>
      <c r="R214" s="211">
        <f>Q214*H214</f>
        <v>0</v>
      </c>
      <c r="S214" s="211">
        <v>1.9</v>
      </c>
      <c r="T214" s="212">
        <f>S214*H214</f>
        <v>1.9</v>
      </c>
      <c r="U214" s="33"/>
      <c r="V214" s="33"/>
      <c r="W214" s="33"/>
      <c r="X214" s="33"/>
      <c r="Y214" s="33"/>
      <c r="Z214" s="33"/>
      <c r="AA214" s="33"/>
      <c r="AB214" s="33"/>
      <c r="AC214" s="33"/>
      <c r="AD214" s="33"/>
      <c r="AE214" s="33"/>
      <c r="AR214" s="213" t="s">
        <v>154</v>
      </c>
      <c r="AT214" s="213" t="s">
        <v>149</v>
      </c>
      <c r="AU214" s="213" t="s">
        <v>86</v>
      </c>
      <c r="AY214" s="16" t="s">
        <v>147</v>
      </c>
      <c r="BE214" s="214">
        <f>IF(N214="základní",J214,0)</f>
        <v>0</v>
      </c>
      <c r="BF214" s="214">
        <f>IF(N214="snížená",J214,0)</f>
        <v>0</v>
      </c>
      <c r="BG214" s="214">
        <f>IF(N214="zákl. přenesená",J214,0)</f>
        <v>0</v>
      </c>
      <c r="BH214" s="214">
        <f>IF(N214="sníž. přenesená",J214,0)</f>
        <v>0</v>
      </c>
      <c r="BI214" s="214">
        <f>IF(N214="nulová",J214,0)</f>
        <v>0</v>
      </c>
      <c r="BJ214" s="16" t="s">
        <v>21</v>
      </c>
      <c r="BK214" s="214">
        <f>ROUND(I214*H214,2)</f>
        <v>0</v>
      </c>
      <c r="BL214" s="16" t="s">
        <v>154</v>
      </c>
      <c r="BM214" s="213" t="s">
        <v>269</v>
      </c>
    </row>
    <row r="215" spans="1:65" s="2" customFormat="1" ht="29.25">
      <c r="A215" s="33"/>
      <c r="B215" s="34"/>
      <c r="C215" s="35"/>
      <c r="D215" s="215" t="s">
        <v>156</v>
      </c>
      <c r="E215" s="35"/>
      <c r="F215" s="216" t="s">
        <v>270</v>
      </c>
      <c r="G215" s="35"/>
      <c r="H215" s="35"/>
      <c r="I215" s="114"/>
      <c r="J215" s="35"/>
      <c r="K215" s="35"/>
      <c r="L215" s="38"/>
      <c r="M215" s="217"/>
      <c r="N215" s="218"/>
      <c r="O215" s="70"/>
      <c r="P215" s="70"/>
      <c r="Q215" s="70"/>
      <c r="R215" s="70"/>
      <c r="S215" s="70"/>
      <c r="T215" s="71"/>
      <c r="U215" s="33"/>
      <c r="V215" s="33"/>
      <c r="W215" s="33"/>
      <c r="X215" s="33"/>
      <c r="Y215" s="33"/>
      <c r="Z215" s="33"/>
      <c r="AA215" s="33"/>
      <c r="AB215" s="33"/>
      <c r="AC215" s="33"/>
      <c r="AD215" s="33"/>
      <c r="AE215" s="33"/>
      <c r="AT215" s="16" t="s">
        <v>156</v>
      </c>
      <c r="AU215" s="16" t="s">
        <v>86</v>
      </c>
    </row>
    <row r="216" spans="1:65" s="2" customFormat="1" ht="331.5">
      <c r="A216" s="33"/>
      <c r="B216" s="34"/>
      <c r="C216" s="35"/>
      <c r="D216" s="215" t="s">
        <v>158</v>
      </c>
      <c r="E216" s="35"/>
      <c r="F216" s="219" t="s">
        <v>265</v>
      </c>
      <c r="G216" s="35"/>
      <c r="H216" s="35"/>
      <c r="I216" s="114"/>
      <c r="J216" s="35"/>
      <c r="K216" s="35"/>
      <c r="L216" s="38"/>
      <c r="M216" s="217"/>
      <c r="N216" s="218"/>
      <c r="O216" s="70"/>
      <c r="P216" s="70"/>
      <c r="Q216" s="70"/>
      <c r="R216" s="70"/>
      <c r="S216" s="70"/>
      <c r="T216" s="71"/>
      <c r="U216" s="33"/>
      <c r="V216" s="33"/>
      <c r="W216" s="33"/>
      <c r="X216" s="33"/>
      <c r="Y216" s="33"/>
      <c r="Z216" s="33"/>
      <c r="AA216" s="33"/>
      <c r="AB216" s="33"/>
      <c r="AC216" s="33"/>
      <c r="AD216" s="33"/>
      <c r="AE216" s="33"/>
      <c r="AT216" s="16" t="s">
        <v>158</v>
      </c>
      <c r="AU216" s="16" t="s">
        <v>86</v>
      </c>
    </row>
    <row r="217" spans="1:65" s="2" customFormat="1" ht="16.5" customHeight="1">
      <c r="A217" s="33"/>
      <c r="B217" s="34"/>
      <c r="C217" s="202" t="s">
        <v>271</v>
      </c>
      <c r="D217" s="202" t="s">
        <v>149</v>
      </c>
      <c r="E217" s="203" t="s">
        <v>272</v>
      </c>
      <c r="F217" s="204" t="s">
        <v>273</v>
      </c>
      <c r="G217" s="205" t="s">
        <v>187</v>
      </c>
      <c r="H217" s="206">
        <v>1</v>
      </c>
      <c r="I217" s="207"/>
      <c r="J217" s="208">
        <f>ROUND(I217*H217,2)</f>
        <v>0</v>
      </c>
      <c r="K217" s="204" t="s">
        <v>153</v>
      </c>
      <c r="L217" s="38"/>
      <c r="M217" s="209" t="s">
        <v>1</v>
      </c>
      <c r="N217" s="210" t="s">
        <v>42</v>
      </c>
      <c r="O217" s="70"/>
      <c r="P217" s="211">
        <f>O217*H217</f>
        <v>0</v>
      </c>
      <c r="Q217" s="211">
        <v>0</v>
      </c>
      <c r="R217" s="211">
        <f>Q217*H217</f>
        <v>0</v>
      </c>
      <c r="S217" s="211">
        <v>1.82</v>
      </c>
      <c r="T217" s="212">
        <f>S217*H217</f>
        <v>1.82</v>
      </c>
      <c r="U217" s="33"/>
      <c r="V217" s="33"/>
      <c r="W217" s="33"/>
      <c r="X217" s="33"/>
      <c r="Y217" s="33"/>
      <c r="Z217" s="33"/>
      <c r="AA217" s="33"/>
      <c r="AB217" s="33"/>
      <c r="AC217" s="33"/>
      <c r="AD217" s="33"/>
      <c r="AE217" s="33"/>
      <c r="AR217" s="213" t="s">
        <v>154</v>
      </c>
      <c r="AT217" s="213" t="s">
        <v>149</v>
      </c>
      <c r="AU217" s="213" t="s">
        <v>86</v>
      </c>
      <c r="AY217" s="16" t="s">
        <v>147</v>
      </c>
      <c r="BE217" s="214">
        <f>IF(N217="základní",J217,0)</f>
        <v>0</v>
      </c>
      <c r="BF217" s="214">
        <f>IF(N217="snížená",J217,0)</f>
        <v>0</v>
      </c>
      <c r="BG217" s="214">
        <f>IF(N217="zákl. přenesená",J217,0)</f>
        <v>0</v>
      </c>
      <c r="BH217" s="214">
        <f>IF(N217="sníž. přenesená",J217,0)</f>
        <v>0</v>
      </c>
      <c r="BI217" s="214">
        <f>IF(N217="nulová",J217,0)</f>
        <v>0</v>
      </c>
      <c r="BJ217" s="16" t="s">
        <v>21</v>
      </c>
      <c r="BK217" s="214">
        <f>ROUND(I217*H217,2)</f>
        <v>0</v>
      </c>
      <c r="BL217" s="16" t="s">
        <v>154</v>
      </c>
      <c r="BM217" s="213" t="s">
        <v>274</v>
      </c>
    </row>
    <row r="218" spans="1:65" s="2" customFormat="1" ht="19.5">
      <c r="A218" s="33"/>
      <c r="B218" s="34"/>
      <c r="C218" s="35"/>
      <c r="D218" s="215" t="s">
        <v>156</v>
      </c>
      <c r="E218" s="35"/>
      <c r="F218" s="216" t="s">
        <v>275</v>
      </c>
      <c r="G218" s="35"/>
      <c r="H218" s="35"/>
      <c r="I218" s="114"/>
      <c r="J218" s="35"/>
      <c r="K218" s="35"/>
      <c r="L218" s="38"/>
      <c r="M218" s="217"/>
      <c r="N218" s="218"/>
      <c r="O218" s="70"/>
      <c r="P218" s="70"/>
      <c r="Q218" s="70"/>
      <c r="R218" s="70"/>
      <c r="S218" s="70"/>
      <c r="T218" s="71"/>
      <c r="U218" s="33"/>
      <c r="V218" s="33"/>
      <c r="W218" s="33"/>
      <c r="X218" s="33"/>
      <c r="Y218" s="33"/>
      <c r="Z218" s="33"/>
      <c r="AA218" s="33"/>
      <c r="AB218" s="33"/>
      <c r="AC218" s="33"/>
      <c r="AD218" s="33"/>
      <c r="AE218" s="33"/>
      <c r="AT218" s="16" t="s">
        <v>156</v>
      </c>
      <c r="AU218" s="16" t="s">
        <v>86</v>
      </c>
    </row>
    <row r="219" spans="1:65" s="2" customFormat="1" ht="331.5">
      <c r="A219" s="33"/>
      <c r="B219" s="34"/>
      <c r="C219" s="35"/>
      <c r="D219" s="215" t="s">
        <v>158</v>
      </c>
      <c r="E219" s="35"/>
      <c r="F219" s="219" t="s">
        <v>265</v>
      </c>
      <c r="G219" s="35"/>
      <c r="H219" s="35"/>
      <c r="I219" s="114"/>
      <c r="J219" s="35"/>
      <c r="K219" s="35"/>
      <c r="L219" s="38"/>
      <c r="M219" s="217"/>
      <c r="N219" s="218"/>
      <c r="O219" s="70"/>
      <c r="P219" s="70"/>
      <c r="Q219" s="70"/>
      <c r="R219" s="70"/>
      <c r="S219" s="70"/>
      <c r="T219" s="71"/>
      <c r="U219" s="33"/>
      <c r="V219" s="33"/>
      <c r="W219" s="33"/>
      <c r="X219" s="33"/>
      <c r="Y219" s="33"/>
      <c r="Z219" s="33"/>
      <c r="AA219" s="33"/>
      <c r="AB219" s="33"/>
      <c r="AC219" s="33"/>
      <c r="AD219" s="33"/>
      <c r="AE219" s="33"/>
      <c r="AT219" s="16" t="s">
        <v>158</v>
      </c>
      <c r="AU219" s="16" t="s">
        <v>86</v>
      </c>
    </row>
    <row r="220" spans="1:65" s="2" customFormat="1" ht="21.75" customHeight="1">
      <c r="A220" s="33"/>
      <c r="B220" s="34"/>
      <c r="C220" s="202" t="s">
        <v>276</v>
      </c>
      <c r="D220" s="202" t="s">
        <v>149</v>
      </c>
      <c r="E220" s="203" t="s">
        <v>277</v>
      </c>
      <c r="F220" s="204" t="s">
        <v>278</v>
      </c>
      <c r="G220" s="205" t="s">
        <v>187</v>
      </c>
      <c r="H220" s="206">
        <v>1</v>
      </c>
      <c r="I220" s="207"/>
      <c r="J220" s="208">
        <f>ROUND(I220*H220,2)</f>
        <v>0</v>
      </c>
      <c r="K220" s="204" t="s">
        <v>153</v>
      </c>
      <c r="L220" s="38"/>
      <c r="M220" s="209" t="s">
        <v>1</v>
      </c>
      <c r="N220" s="210" t="s">
        <v>42</v>
      </c>
      <c r="O220" s="70"/>
      <c r="P220" s="211">
        <f>O220*H220</f>
        <v>0</v>
      </c>
      <c r="Q220" s="211">
        <v>0</v>
      </c>
      <c r="R220" s="211">
        <f>Q220*H220</f>
        <v>0</v>
      </c>
      <c r="S220" s="211">
        <v>0</v>
      </c>
      <c r="T220" s="212">
        <f>S220*H220</f>
        <v>0</v>
      </c>
      <c r="U220" s="33"/>
      <c r="V220" s="33"/>
      <c r="W220" s="33"/>
      <c r="X220" s="33"/>
      <c r="Y220" s="33"/>
      <c r="Z220" s="33"/>
      <c r="AA220" s="33"/>
      <c r="AB220" s="33"/>
      <c r="AC220" s="33"/>
      <c r="AD220" s="33"/>
      <c r="AE220" s="33"/>
      <c r="AR220" s="213" t="s">
        <v>154</v>
      </c>
      <c r="AT220" s="213" t="s">
        <v>149</v>
      </c>
      <c r="AU220" s="213" t="s">
        <v>86</v>
      </c>
      <c r="AY220" s="16" t="s">
        <v>147</v>
      </c>
      <c r="BE220" s="214">
        <f>IF(N220="základní",J220,0)</f>
        <v>0</v>
      </c>
      <c r="BF220" s="214">
        <f>IF(N220="snížená",J220,0)</f>
        <v>0</v>
      </c>
      <c r="BG220" s="214">
        <f>IF(N220="zákl. přenesená",J220,0)</f>
        <v>0</v>
      </c>
      <c r="BH220" s="214">
        <f>IF(N220="sníž. přenesená",J220,0)</f>
        <v>0</v>
      </c>
      <c r="BI220" s="214">
        <f>IF(N220="nulová",J220,0)</f>
        <v>0</v>
      </c>
      <c r="BJ220" s="16" t="s">
        <v>21</v>
      </c>
      <c r="BK220" s="214">
        <f>ROUND(I220*H220,2)</f>
        <v>0</v>
      </c>
      <c r="BL220" s="16" t="s">
        <v>154</v>
      </c>
      <c r="BM220" s="213" t="s">
        <v>279</v>
      </c>
    </row>
    <row r="221" spans="1:65" s="2" customFormat="1" ht="29.25">
      <c r="A221" s="33"/>
      <c r="B221" s="34"/>
      <c r="C221" s="35"/>
      <c r="D221" s="215" t="s">
        <v>156</v>
      </c>
      <c r="E221" s="35"/>
      <c r="F221" s="216" t="s">
        <v>280</v>
      </c>
      <c r="G221" s="35"/>
      <c r="H221" s="35"/>
      <c r="I221" s="114"/>
      <c r="J221" s="35"/>
      <c r="K221" s="35"/>
      <c r="L221" s="38"/>
      <c r="M221" s="217"/>
      <c r="N221" s="218"/>
      <c r="O221" s="70"/>
      <c r="P221" s="70"/>
      <c r="Q221" s="70"/>
      <c r="R221" s="70"/>
      <c r="S221" s="70"/>
      <c r="T221" s="71"/>
      <c r="U221" s="33"/>
      <c r="V221" s="33"/>
      <c r="W221" s="33"/>
      <c r="X221" s="33"/>
      <c r="Y221" s="33"/>
      <c r="Z221" s="33"/>
      <c r="AA221" s="33"/>
      <c r="AB221" s="33"/>
      <c r="AC221" s="33"/>
      <c r="AD221" s="33"/>
      <c r="AE221" s="33"/>
      <c r="AT221" s="16" t="s">
        <v>156</v>
      </c>
      <c r="AU221" s="16" t="s">
        <v>86</v>
      </c>
    </row>
    <row r="222" spans="1:65" s="2" customFormat="1" ht="117">
      <c r="A222" s="33"/>
      <c r="B222" s="34"/>
      <c r="C222" s="35"/>
      <c r="D222" s="215" t="s">
        <v>158</v>
      </c>
      <c r="E222" s="35"/>
      <c r="F222" s="219" t="s">
        <v>281</v>
      </c>
      <c r="G222" s="35"/>
      <c r="H222" s="35"/>
      <c r="I222" s="114"/>
      <c r="J222" s="35"/>
      <c r="K222" s="35"/>
      <c r="L222" s="38"/>
      <c r="M222" s="217"/>
      <c r="N222" s="218"/>
      <c r="O222" s="70"/>
      <c r="P222" s="70"/>
      <c r="Q222" s="70"/>
      <c r="R222" s="70"/>
      <c r="S222" s="70"/>
      <c r="T222" s="71"/>
      <c r="U222" s="33"/>
      <c r="V222" s="33"/>
      <c r="W222" s="33"/>
      <c r="X222" s="33"/>
      <c r="Y222" s="33"/>
      <c r="Z222" s="33"/>
      <c r="AA222" s="33"/>
      <c r="AB222" s="33"/>
      <c r="AC222" s="33"/>
      <c r="AD222" s="33"/>
      <c r="AE222" s="33"/>
      <c r="AT222" s="16" t="s">
        <v>158</v>
      </c>
      <c r="AU222" s="16" t="s">
        <v>86</v>
      </c>
    </row>
    <row r="223" spans="1:65" s="2" customFormat="1" ht="16.5" customHeight="1">
      <c r="A223" s="33"/>
      <c r="B223" s="34"/>
      <c r="C223" s="202" t="s">
        <v>282</v>
      </c>
      <c r="D223" s="202" t="s">
        <v>149</v>
      </c>
      <c r="E223" s="203" t="s">
        <v>283</v>
      </c>
      <c r="F223" s="204" t="s">
        <v>284</v>
      </c>
      <c r="G223" s="205" t="s">
        <v>285</v>
      </c>
      <c r="H223" s="206">
        <v>1</v>
      </c>
      <c r="I223" s="207"/>
      <c r="J223" s="208">
        <f>ROUND(I223*H223,2)</f>
        <v>0</v>
      </c>
      <c r="K223" s="204" t="s">
        <v>153</v>
      </c>
      <c r="L223" s="38"/>
      <c r="M223" s="209" t="s">
        <v>1</v>
      </c>
      <c r="N223" s="210" t="s">
        <v>42</v>
      </c>
      <c r="O223" s="70"/>
      <c r="P223" s="211">
        <f>O223*H223</f>
        <v>0</v>
      </c>
      <c r="Q223" s="211">
        <v>1.00433238E-2</v>
      </c>
      <c r="R223" s="211">
        <f>Q223*H223</f>
        <v>1.00433238E-2</v>
      </c>
      <c r="S223" s="211">
        <v>0</v>
      </c>
      <c r="T223" s="212">
        <f>S223*H223</f>
        <v>0</v>
      </c>
      <c r="U223" s="33"/>
      <c r="V223" s="33"/>
      <c r="W223" s="33"/>
      <c r="X223" s="33"/>
      <c r="Y223" s="33"/>
      <c r="Z223" s="33"/>
      <c r="AA223" s="33"/>
      <c r="AB223" s="33"/>
      <c r="AC223" s="33"/>
      <c r="AD223" s="33"/>
      <c r="AE223" s="33"/>
      <c r="AR223" s="213" t="s">
        <v>154</v>
      </c>
      <c r="AT223" s="213" t="s">
        <v>149</v>
      </c>
      <c r="AU223" s="213" t="s">
        <v>86</v>
      </c>
      <c r="AY223" s="16" t="s">
        <v>147</v>
      </c>
      <c r="BE223" s="214">
        <f>IF(N223="základní",J223,0)</f>
        <v>0</v>
      </c>
      <c r="BF223" s="214">
        <f>IF(N223="snížená",J223,0)</f>
        <v>0</v>
      </c>
      <c r="BG223" s="214">
        <f>IF(N223="zákl. přenesená",J223,0)</f>
        <v>0</v>
      </c>
      <c r="BH223" s="214">
        <f>IF(N223="sníž. přenesená",J223,0)</f>
        <v>0</v>
      </c>
      <c r="BI223" s="214">
        <f>IF(N223="nulová",J223,0)</f>
        <v>0</v>
      </c>
      <c r="BJ223" s="16" t="s">
        <v>21</v>
      </c>
      <c r="BK223" s="214">
        <f>ROUND(I223*H223,2)</f>
        <v>0</v>
      </c>
      <c r="BL223" s="16" t="s">
        <v>154</v>
      </c>
      <c r="BM223" s="213" t="s">
        <v>286</v>
      </c>
    </row>
    <row r="224" spans="1:65" s="2" customFormat="1" ht="11.25">
      <c r="A224" s="33"/>
      <c r="B224" s="34"/>
      <c r="C224" s="35"/>
      <c r="D224" s="215" t="s">
        <v>156</v>
      </c>
      <c r="E224" s="35"/>
      <c r="F224" s="216" t="s">
        <v>287</v>
      </c>
      <c r="G224" s="35"/>
      <c r="H224" s="35"/>
      <c r="I224" s="114"/>
      <c r="J224" s="35"/>
      <c r="K224" s="35"/>
      <c r="L224" s="38"/>
      <c r="M224" s="217"/>
      <c r="N224" s="218"/>
      <c r="O224" s="70"/>
      <c r="P224" s="70"/>
      <c r="Q224" s="70"/>
      <c r="R224" s="70"/>
      <c r="S224" s="70"/>
      <c r="T224" s="71"/>
      <c r="U224" s="33"/>
      <c r="V224" s="33"/>
      <c r="W224" s="33"/>
      <c r="X224" s="33"/>
      <c r="Y224" s="33"/>
      <c r="Z224" s="33"/>
      <c r="AA224" s="33"/>
      <c r="AB224" s="33"/>
      <c r="AC224" s="33"/>
      <c r="AD224" s="33"/>
      <c r="AE224" s="33"/>
      <c r="AT224" s="16" t="s">
        <v>156</v>
      </c>
      <c r="AU224" s="16" t="s">
        <v>86</v>
      </c>
    </row>
    <row r="225" spans="1:65" s="2" customFormat="1" ht="146.25">
      <c r="A225" s="33"/>
      <c r="B225" s="34"/>
      <c r="C225" s="35"/>
      <c r="D225" s="215" t="s">
        <v>158</v>
      </c>
      <c r="E225" s="35"/>
      <c r="F225" s="219" t="s">
        <v>288</v>
      </c>
      <c r="G225" s="35"/>
      <c r="H225" s="35"/>
      <c r="I225" s="114"/>
      <c r="J225" s="35"/>
      <c r="K225" s="35"/>
      <c r="L225" s="38"/>
      <c r="M225" s="217"/>
      <c r="N225" s="218"/>
      <c r="O225" s="70"/>
      <c r="P225" s="70"/>
      <c r="Q225" s="70"/>
      <c r="R225" s="70"/>
      <c r="S225" s="70"/>
      <c r="T225" s="71"/>
      <c r="U225" s="33"/>
      <c r="V225" s="33"/>
      <c r="W225" s="33"/>
      <c r="X225" s="33"/>
      <c r="Y225" s="33"/>
      <c r="Z225" s="33"/>
      <c r="AA225" s="33"/>
      <c r="AB225" s="33"/>
      <c r="AC225" s="33"/>
      <c r="AD225" s="33"/>
      <c r="AE225" s="33"/>
      <c r="AT225" s="16" t="s">
        <v>158</v>
      </c>
      <c r="AU225" s="16" t="s">
        <v>86</v>
      </c>
    </row>
    <row r="226" spans="1:65" s="2" customFormat="1" ht="16.5" customHeight="1">
      <c r="A226" s="33"/>
      <c r="B226" s="34"/>
      <c r="C226" s="220" t="s">
        <v>289</v>
      </c>
      <c r="D226" s="220" t="s">
        <v>290</v>
      </c>
      <c r="E226" s="221" t="s">
        <v>291</v>
      </c>
      <c r="F226" s="222" t="s">
        <v>292</v>
      </c>
      <c r="G226" s="223" t="s">
        <v>210</v>
      </c>
      <c r="H226" s="224">
        <v>1</v>
      </c>
      <c r="I226" s="225"/>
      <c r="J226" s="226">
        <f>ROUND(I226*H226,2)</f>
        <v>0</v>
      </c>
      <c r="K226" s="222" t="s">
        <v>1</v>
      </c>
      <c r="L226" s="227"/>
      <c r="M226" s="228" t="s">
        <v>1</v>
      </c>
      <c r="N226" s="229" t="s">
        <v>42</v>
      </c>
      <c r="O226" s="70"/>
      <c r="P226" s="211">
        <f>O226*H226</f>
        <v>0</v>
      </c>
      <c r="Q226" s="211">
        <v>2.5999999999999999E-3</v>
      </c>
      <c r="R226" s="211">
        <f>Q226*H226</f>
        <v>2.5999999999999999E-3</v>
      </c>
      <c r="S226" s="211">
        <v>0</v>
      </c>
      <c r="T226" s="212">
        <f>S226*H226</f>
        <v>0</v>
      </c>
      <c r="U226" s="33"/>
      <c r="V226" s="33"/>
      <c r="W226" s="33"/>
      <c r="X226" s="33"/>
      <c r="Y226" s="33"/>
      <c r="Z226" s="33"/>
      <c r="AA226" s="33"/>
      <c r="AB226" s="33"/>
      <c r="AC226" s="33"/>
      <c r="AD226" s="33"/>
      <c r="AE226" s="33"/>
      <c r="AR226" s="213" t="s">
        <v>193</v>
      </c>
      <c r="AT226" s="213" t="s">
        <v>290</v>
      </c>
      <c r="AU226" s="213" t="s">
        <v>86</v>
      </c>
      <c r="AY226" s="16" t="s">
        <v>147</v>
      </c>
      <c r="BE226" s="214">
        <f>IF(N226="základní",J226,0)</f>
        <v>0</v>
      </c>
      <c r="BF226" s="214">
        <f>IF(N226="snížená",J226,0)</f>
        <v>0</v>
      </c>
      <c r="BG226" s="214">
        <f>IF(N226="zákl. přenesená",J226,0)</f>
        <v>0</v>
      </c>
      <c r="BH226" s="214">
        <f>IF(N226="sníž. přenesená",J226,0)</f>
        <v>0</v>
      </c>
      <c r="BI226" s="214">
        <f>IF(N226="nulová",J226,0)</f>
        <v>0</v>
      </c>
      <c r="BJ226" s="16" t="s">
        <v>21</v>
      </c>
      <c r="BK226" s="214">
        <f>ROUND(I226*H226,2)</f>
        <v>0</v>
      </c>
      <c r="BL226" s="16" t="s">
        <v>154</v>
      </c>
      <c r="BM226" s="213" t="s">
        <v>293</v>
      </c>
    </row>
    <row r="227" spans="1:65" s="2" customFormat="1" ht="11.25">
      <c r="A227" s="33"/>
      <c r="B227" s="34"/>
      <c r="C227" s="35"/>
      <c r="D227" s="215" t="s">
        <v>156</v>
      </c>
      <c r="E227" s="35"/>
      <c r="F227" s="216" t="s">
        <v>292</v>
      </c>
      <c r="G227" s="35"/>
      <c r="H227" s="35"/>
      <c r="I227" s="114"/>
      <c r="J227" s="35"/>
      <c r="K227" s="35"/>
      <c r="L227" s="38"/>
      <c r="M227" s="217"/>
      <c r="N227" s="218"/>
      <c r="O227" s="70"/>
      <c r="P227" s="70"/>
      <c r="Q227" s="70"/>
      <c r="R227" s="70"/>
      <c r="S227" s="70"/>
      <c r="T227" s="71"/>
      <c r="U227" s="33"/>
      <c r="V227" s="33"/>
      <c r="W227" s="33"/>
      <c r="X227" s="33"/>
      <c r="Y227" s="33"/>
      <c r="Z227" s="33"/>
      <c r="AA227" s="33"/>
      <c r="AB227" s="33"/>
      <c r="AC227" s="33"/>
      <c r="AD227" s="33"/>
      <c r="AE227" s="33"/>
      <c r="AT227" s="16" t="s">
        <v>156</v>
      </c>
      <c r="AU227" s="16" t="s">
        <v>86</v>
      </c>
    </row>
    <row r="228" spans="1:65" s="2" customFormat="1" ht="29.25">
      <c r="A228" s="33"/>
      <c r="B228" s="34"/>
      <c r="C228" s="35"/>
      <c r="D228" s="215" t="s">
        <v>191</v>
      </c>
      <c r="E228" s="35"/>
      <c r="F228" s="219" t="s">
        <v>294</v>
      </c>
      <c r="G228" s="35"/>
      <c r="H228" s="35"/>
      <c r="I228" s="114"/>
      <c r="J228" s="35"/>
      <c r="K228" s="35"/>
      <c r="L228" s="38"/>
      <c r="M228" s="217"/>
      <c r="N228" s="218"/>
      <c r="O228" s="70"/>
      <c r="P228" s="70"/>
      <c r="Q228" s="70"/>
      <c r="R228" s="70"/>
      <c r="S228" s="70"/>
      <c r="T228" s="71"/>
      <c r="U228" s="33"/>
      <c r="V228" s="33"/>
      <c r="W228" s="33"/>
      <c r="X228" s="33"/>
      <c r="Y228" s="33"/>
      <c r="Z228" s="33"/>
      <c r="AA228" s="33"/>
      <c r="AB228" s="33"/>
      <c r="AC228" s="33"/>
      <c r="AD228" s="33"/>
      <c r="AE228" s="33"/>
      <c r="AT228" s="16" t="s">
        <v>191</v>
      </c>
      <c r="AU228" s="16" t="s">
        <v>86</v>
      </c>
    </row>
    <row r="229" spans="1:65" s="2" customFormat="1" ht="16.5" customHeight="1">
      <c r="A229" s="33"/>
      <c r="B229" s="34"/>
      <c r="C229" s="220" t="s">
        <v>295</v>
      </c>
      <c r="D229" s="220" t="s">
        <v>290</v>
      </c>
      <c r="E229" s="221" t="s">
        <v>296</v>
      </c>
      <c r="F229" s="222" t="s">
        <v>297</v>
      </c>
      <c r="G229" s="223" t="s">
        <v>210</v>
      </c>
      <c r="H229" s="224">
        <v>1</v>
      </c>
      <c r="I229" s="225"/>
      <c r="J229" s="226">
        <f>ROUND(I229*H229,2)</f>
        <v>0</v>
      </c>
      <c r="K229" s="222" t="s">
        <v>1</v>
      </c>
      <c r="L229" s="227"/>
      <c r="M229" s="228" t="s">
        <v>1</v>
      </c>
      <c r="N229" s="229" t="s">
        <v>42</v>
      </c>
      <c r="O229" s="70"/>
      <c r="P229" s="211">
        <f>O229*H229</f>
        <v>0</v>
      </c>
      <c r="Q229" s="211">
        <v>4.7000000000000002E-3</v>
      </c>
      <c r="R229" s="211">
        <f>Q229*H229</f>
        <v>4.7000000000000002E-3</v>
      </c>
      <c r="S229" s="211">
        <v>0</v>
      </c>
      <c r="T229" s="212">
        <f>S229*H229</f>
        <v>0</v>
      </c>
      <c r="U229" s="33"/>
      <c r="V229" s="33"/>
      <c r="W229" s="33"/>
      <c r="X229" s="33"/>
      <c r="Y229" s="33"/>
      <c r="Z229" s="33"/>
      <c r="AA229" s="33"/>
      <c r="AB229" s="33"/>
      <c r="AC229" s="33"/>
      <c r="AD229" s="33"/>
      <c r="AE229" s="33"/>
      <c r="AR229" s="213" t="s">
        <v>193</v>
      </c>
      <c r="AT229" s="213" t="s">
        <v>290</v>
      </c>
      <c r="AU229" s="213" t="s">
        <v>86</v>
      </c>
      <c r="AY229" s="16" t="s">
        <v>147</v>
      </c>
      <c r="BE229" s="214">
        <f>IF(N229="základní",J229,0)</f>
        <v>0</v>
      </c>
      <c r="BF229" s="214">
        <f>IF(N229="snížená",J229,0)</f>
        <v>0</v>
      </c>
      <c r="BG229" s="214">
        <f>IF(N229="zákl. přenesená",J229,0)</f>
        <v>0</v>
      </c>
      <c r="BH229" s="214">
        <f>IF(N229="sníž. přenesená",J229,0)</f>
        <v>0</v>
      </c>
      <c r="BI229" s="214">
        <f>IF(N229="nulová",J229,0)</f>
        <v>0</v>
      </c>
      <c r="BJ229" s="16" t="s">
        <v>21</v>
      </c>
      <c r="BK229" s="214">
        <f>ROUND(I229*H229,2)</f>
        <v>0</v>
      </c>
      <c r="BL229" s="16" t="s">
        <v>154</v>
      </c>
      <c r="BM229" s="213" t="s">
        <v>298</v>
      </c>
    </row>
    <row r="230" spans="1:65" s="2" customFormat="1" ht="11.25">
      <c r="A230" s="33"/>
      <c r="B230" s="34"/>
      <c r="C230" s="35"/>
      <c r="D230" s="215" t="s">
        <v>156</v>
      </c>
      <c r="E230" s="35"/>
      <c r="F230" s="216" t="s">
        <v>297</v>
      </c>
      <c r="G230" s="35"/>
      <c r="H230" s="35"/>
      <c r="I230" s="114"/>
      <c r="J230" s="35"/>
      <c r="K230" s="35"/>
      <c r="L230" s="38"/>
      <c r="M230" s="217"/>
      <c r="N230" s="218"/>
      <c r="O230" s="70"/>
      <c r="P230" s="70"/>
      <c r="Q230" s="70"/>
      <c r="R230" s="70"/>
      <c r="S230" s="70"/>
      <c r="T230" s="71"/>
      <c r="U230" s="33"/>
      <c r="V230" s="33"/>
      <c r="W230" s="33"/>
      <c r="X230" s="33"/>
      <c r="Y230" s="33"/>
      <c r="Z230" s="33"/>
      <c r="AA230" s="33"/>
      <c r="AB230" s="33"/>
      <c r="AC230" s="33"/>
      <c r="AD230" s="33"/>
      <c r="AE230" s="33"/>
      <c r="AT230" s="16" t="s">
        <v>156</v>
      </c>
      <c r="AU230" s="16" t="s">
        <v>86</v>
      </c>
    </row>
    <row r="231" spans="1:65" s="2" customFormat="1" ht="29.25">
      <c r="A231" s="33"/>
      <c r="B231" s="34"/>
      <c r="C231" s="35"/>
      <c r="D231" s="215" t="s">
        <v>191</v>
      </c>
      <c r="E231" s="35"/>
      <c r="F231" s="219" t="s">
        <v>294</v>
      </c>
      <c r="G231" s="35"/>
      <c r="H231" s="35"/>
      <c r="I231" s="114"/>
      <c r="J231" s="35"/>
      <c r="K231" s="35"/>
      <c r="L231" s="38"/>
      <c r="M231" s="217"/>
      <c r="N231" s="218"/>
      <c r="O231" s="70"/>
      <c r="P231" s="70"/>
      <c r="Q231" s="70"/>
      <c r="R231" s="70"/>
      <c r="S231" s="70"/>
      <c r="T231" s="71"/>
      <c r="U231" s="33"/>
      <c r="V231" s="33"/>
      <c r="W231" s="33"/>
      <c r="X231" s="33"/>
      <c r="Y231" s="33"/>
      <c r="Z231" s="33"/>
      <c r="AA231" s="33"/>
      <c r="AB231" s="33"/>
      <c r="AC231" s="33"/>
      <c r="AD231" s="33"/>
      <c r="AE231" s="33"/>
      <c r="AT231" s="16" t="s">
        <v>191</v>
      </c>
      <c r="AU231" s="16" t="s">
        <v>86</v>
      </c>
    </row>
    <row r="232" spans="1:65" s="2" customFormat="1" ht="16.5" customHeight="1">
      <c r="A232" s="33"/>
      <c r="B232" s="34"/>
      <c r="C232" s="202" t="s">
        <v>299</v>
      </c>
      <c r="D232" s="202" t="s">
        <v>149</v>
      </c>
      <c r="E232" s="203" t="s">
        <v>300</v>
      </c>
      <c r="F232" s="204" t="s">
        <v>301</v>
      </c>
      <c r="G232" s="205" t="s">
        <v>285</v>
      </c>
      <c r="H232" s="206">
        <v>1</v>
      </c>
      <c r="I232" s="207"/>
      <c r="J232" s="208">
        <f>ROUND(I232*H232,2)</f>
        <v>0</v>
      </c>
      <c r="K232" s="204" t="s">
        <v>153</v>
      </c>
      <c r="L232" s="38"/>
      <c r="M232" s="209" t="s">
        <v>1</v>
      </c>
      <c r="N232" s="210" t="s">
        <v>42</v>
      </c>
      <c r="O232" s="70"/>
      <c r="P232" s="211">
        <f>O232*H232</f>
        <v>0</v>
      </c>
      <c r="Q232" s="211">
        <v>1.7500247399999998E-2</v>
      </c>
      <c r="R232" s="211">
        <f>Q232*H232</f>
        <v>1.7500247399999998E-2</v>
      </c>
      <c r="S232" s="211">
        <v>0</v>
      </c>
      <c r="T232" s="212">
        <f>S232*H232</f>
        <v>0</v>
      </c>
      <c r="U232" s="33"/>
      <c r="V232" s="33"/>
      <c r="W232" s="33"/>
      <c r="X232" s="33"/>
      <c r="Y232" s="33"/>
      <c r="Z232" s="33"/>
      <c r="AA232" s="33"/>
      <c r="AB232" s="33"/>
      <c r="AC232" s="33"/>
      <c r="AD232" s="33"/>
      <c r="AE232" s="33"/>
      <c r="AR232" s="213" t="s">
        <v>154</v>
      </c>
      <c r="AT232" s="213" t="s">
        <v>149</v>
      </c>
      <c r="AU232" s="213" t="s">
        <v>86</v>
      </c>
      <c r="AY232" s="16" t="s">
        <v>147</v>
      </c>
      <c r="BE232" s="214">
        <f>IF(N232="základní",J232,0)</f>
        <v>0</v>
      </c>
      <c r="BF232" s="214">
        <f>IF(N232="snížená",J232,0)</f>
        <v>0</v>
      </c>
      <c r="BG232" s="214">
        <f>IF(N232="zákl. přenesená",J232,0)</f>
        <v>0</v>
      </c>
      <c r="BH232" s="214">
        <f>IF(N232="sníž. přenesená",J232,0)</f>
        <v>0</v>
      </c>
      <c r="BI232" s="214">
        <f>IF(N232="nulová",J232,0)</f>
        <v>0</v>
      </c>
      <c r="BJ232" s="16" t="s">
        <v>21</v>
      </c>
      <c r="BK232" s="214">
        <f>ROUND(I232*H232,2)</f>
        <v>0</v>
      </c>
      <c r="BL232" s="16" t="s">
        <v>154</v>
      </c>
      <c r="BM232" s="213" t="s">
        <v>302</v>
      </c>
    </row>
    <row r="233" spans="1:65" s="2" customFormat="1" ht="11.25">
      <c r="A233" s="33"/>
      <c r="B233" s="34"/>
      <c r="C233" s="35"/>
      <c r="D233" s="215" t="s">
        <v>156</v>
      </c>
      <c r="E233" s="35"/>
      <c r="F233" s="216" t="s">
        <v>303</v>
      </c>
      <c r="G233" s="35"/>
      <c r="H233" s="35"/>
      <c r="I233" s="114"/>
      <c r="J233" s="35"/>
      <c r="K233" s="35"/>
      <c r="L233" s="38"/>
      <c r="M233" s="217"/>
      <c r="N233" s="218"/>
      <c r="O233" s="70"/>
      <c r="P233" s="70"/>
      <c r="Q233" s="70"/>
      <c r="R233" s="70"/>
      <c r="S233" s="70"/>
      <c r="T233" s="71"/>
      <c r="U233" s="33"/>
      <c r="V233" s="33"/>
      <c r="W233" s="33"/>
      <c r="X233" s="33"/>
      <c r="Y233" s="33"/>
      <c r="Z233" s="33"/>
      <c r="AA233" s="33"/>
      <c r="AB233" s="33"/>
      <c r="AC233" s="33"/>
      <c r="AD233" s="33"/>
      <c r="AE233" s="33"/>
      <c r="AT233" s="16" t="s">
        <v>156</v>
      </c>
      <c r="AU233" s="16" t="s">
        <v>86</v>
      </c>
    </row>
    <row r="234" spans="1:65" s="2" customFormat="1" ht="146.25">
      <c r="A234" s="33"/>
      <c r="B234" s="34"/>
      <c r="C234" s="35"/>
      <c r="D234" s="215" t="s">
        <v>158</v>
      </c>
      <c r="E234" s="35"/>
      <c r="F234" s="219" t="s">
        <v>288</v>
      </c>
      <c r="G234" s="35"/>
      <c r="H234" s="35"/>
      <c r="I234" s="114"/>
      <c r="J234" s="35"/>
      <c r="K234" s="35"/>
      <c r="L234" s="38"/>
      <c r="M234" s="217"/>
      <c r="N234" s="218"/>
      <c r="O234" s="70"/>
      <c r="P234" s="70"/>
      <c r="Q234" s="70"/>
      <c r="R234" s="70"/>
      <c r="S234" s="70"/>
      <c r="T234" s="71"/>
      <c r="U234" s="33"/>
      <c r="V234" s="33"/>
      <c r="W234" s="33"/>
      <c r="X234" s="33"/>
      <c r="Y234" s="33"/>
      <c r="Z234" s="33"/>
      <c r="AA234" s="33"/>
      <c r="AB234" s="33"/>
      <c r="AC234" s="33"/>
      <c r="AD234" s="33"/>
      <c r="AE234" s="33"/>
      <c r="AT234" s="16" t="s">
        <v>158</v>
      </c>
      <c r="AU234" s="16" t="s">
        <v>86</v>
      </c>
    </row>
    <row r="235" spans="1:65" s="2" customFormat="1" ht="21.75" customHeight="1">
      <c r="A235" s="33"/>
      <c r="B235" s="34"/>
      <c r="C235" s="202" t="s">
        <v>304</v>
      </c>
      <c r="D235" s="202" t="s">
        <v>149</v>
      </c>
      <c r="E235" s="203" t="s">
        <v>305</v>
      </c>
      <c r="F235" s="204" t="s">
        <v>306</v>
      </c>
      <c r="G235" s="205" t="s">
        <v>307</v>
      </c>
      <c r="H235" s="206">
        <v>1</v>
      </c>
      <c r="I235" s="207"/>
      <c r="J235" s="208">
        <f>ROUND(I235*H235,2)</f>
        <v>0</v>
      </c>
      <c r="K235" s="204" t="s">
        <v>153</v>
      </c>
      <c r="L235" s="38"/>
      <c r="M235" s="209" t="s">
        <v>1</v>
      </c>
      <c r="N235" s="210" t="s">
        <v>42</v>
      </c>
      <c r="O235" s="70"/>
      <c r="P235" s="211">
        <f>O235*H235</f>
        <v>0</v>
      </c>
      <c r="Q235" s="211">
        <v>3.2634E-5</v>
      </c>
      <c r="R235" s="211">
        <f>Q235*H235</f>
        <v>3.2634E-5</v>
      </c>
      <c r="S235" s="211">
        <v>0</v>
      </c>
      <c r="T235" s="212">
        <f>S235*H235</f>
        <v>0</v>
      </c>
      <c r="U235" s="33"/>
      <c r="V235" s="33"/>
      <c r="W235" s="33"/>
      <c r="X235" s="33"/>
      <c r="Y235" s="33"/>
      <c r="Z235" s="33"/>
      <c r="AA235" s="33"/>
      <c r="AB235" s="33"/>
      <c r="AC235" s="33"/>
      <c r="AD235" s="33"/>
      <c r="AE235" s="33"/>
      <c r="AR235" s="213" t="s">
        <v>154</v>
      </c>
      <c r="AT235" s="213" t="s">
        <v>149</v>
      </c>
      <c r="AU235" s="213" t="s">
        <v>86</v>
      </c>
      <c r="AY235" s="16" t="s">
        <v>147</v>
      </c>
      <c r="BE235" s="214">
        <f>IF(N235="základní",J235,0)</f>
        <v>0</v>
      </c>
      <c r="BF235" s="214">
        <f>IF(N235="snížená",J235,0)</f>
        <v>0</v>
      </c>
      <c r="BG235" s="214">
        <f>IF(N235="zákl. přenesená",J235,0)</f>
        <v>0</v>
      </c>
      <c r="BH235" s="214">
        <f>IF(N235="sníž. přenesená",J235,0)</f>
        <v>0</v>
      </c>
      <c r="BI235" s="214">
        <f>IF(N235="nulová",J235,0)</f>
        <v>0</v>
      </c>
      <c r="BJ235" s="16" t="s">
        <v>21</v>
      </c>
      <c r="BK235" s="214">
        <f>ROUND(I235*H235,2)</f>
        <v>0</v>
      </c>
      <c r="BL235" s="16" t="s">
        <v>154</v>
      </c>
      <c r="BM235" s="213" t="s">
        <v>308</v>
      </c>
    </row>
    <row r="236" spans="1:65" s="2" customFormat="1" ht="19.5">
      <c r="A236" s="33"/>
      <c r="B236" s="34"/>
      <c r="C236" s="35"/>
      <c r="D236" s="215" t="s">
        <v>156</v>
      </c>
      <c r="E236" s="35"/>
      <c r="F236" s="216" t="s">
        <v>309</v>
      </c>
      <c r="G236" s="35"/>
      <c r="H236" s="35"/>
      <c r="I236" s="114"/>
      <c r="J236" s="35"/>
      <c r="K236" s="35"/>
      <c r="L236" s="38"/>
      <c r="M236" s="217"/>
      <c r="N236" s="218"/>
      <c r="O236" s="70"/>
      <c r="P236" s="70"/>
      <c r="Q236" s="70"/>
      <c r="R236" s="70"/>
      <c r="S236" s="70"/>
      <c r="T236" s="71"/>
      <c r="U236" s="33"/>
      <c r="V236" s="33"/>
      <c r="W236" s="33"/>
      <c r="X236" s="33"/>
      <c r="Y236" s="33"/>
      <c r="Z236" s="33"/>
      <c r="AA236" s="33"/>
      <c r="AB236" s="33"/>
      <c r="AC236" s="33"/>
      <c r="AD236" s="33"/>
      <c r="AE236" s="33"/>
      <c r="AT236" s="16" t="s">
        <v>156</v>
      </c>
      <c r="AU236" s="16" t="s">
        <v>86</v>
      </c>
    </row>
    <row r="237" spans="1:65" s="2" customFormat="1" ht="234">
      <c r="A237" s="33"/>
      <c r="B237" s="34"/>
      <c r="C237" s="35"/>
      <c r="D237" s="215" t="s">
        <v>158</v>
      </c>
      <c r="E237" s="35"/>
      <c r="F237" s="219" t="s">
        <v>310</v>
      </c>
      <c r="G237" s="35"/>
      <c r="H237" s="35"/>
      <c r="I237" s="114"/>
      <c r="J237" s="35"/>
      <c r="K237" s="35"/>
      <c r="L237" s="38"/>
      <c r="M237" s="217"/>
      <c r="N237" s="218"/>
      <c r="O237" s="70"/>
      <c r="P237" s="70"/>
      <c r="Q237" s="70"/>
      <c r="R237" s="70"/>
      <c r="S237" s="70"/>
      <c r="T237" s="71"/>
      <c r="U237" s="33"/>
      <c r="V237" s="33"/>
      <c r="W237" s="33"/>
      <c r="X237" s="33"/>
      <c r="Y237" s="33"/>
      <c r="Z237" s="33"/>
      <c r="AA237" s="33"/>
      <c r="AB237" s="33"/>
      <c r="AC237" s="33"/>
      <c r="AD237" s="33"/>
      <c r="AE237" s="33"/>
      <c r="AT237" s="16" t="s">
        <v>158</v>
      </c>
      <c r="AU237" s="16" t="s">
        <v>86</v>
      </c>
    </row>
    <row r="238" spans="1:65" s="2" customFormat="1" ht="16.5" customHeight="1">
      <c r="A238" s="33"/>
      <c r="B238" s="34"/>
      <c r="C238" s="202" t="s">
        <v>311</v>
      </c>
      <c r="D238" s="202" t="s">
        <v>149</v>
      </c>
      <c r="E238" s="203" t="s">
        <v>312</v>
      </c>
      <c r="F238" s="204" t="s">
        <v>313</v>
      </c>
      <c r="G238" s="205" t="s">
        <v>285</v>
      </c>
      <c r="H238" s="206">
        <v>1</v>
      </c>
      <c r="I238" s="207"/>
      <c r="J238" s="208">
        <f>ROUND(I238*H238,2)</f>
        <v>0</v>
      </c>
      <c r="K238" s="204" t="s">
        <v>153</v>
      </c>
      <c r="L238" s="38"/>
      <c r="M238" s="209" t="s">
        <v>1</v>
      </c>
      <c r="N238" s="210" t="s">
        <v>42</v>
      </c>
      <c r="O238" s="70"/>
      <c r="P238" s="211">
        <f>O238*H238</f>
        <v>0</v>
      </c>
      <c r="Q238" s="211">
        <v>1.10845449E-2</v>
      </c>
      <c r="R238" s="211">
        <f>Q238*H238</f>
        <v>1.10845449E-2</v>
      </c>
      <c r="S238" s="211">
        <v>0</v>
      </c>
      <c r="T238" s="212">
        <f>S238*H238</f>
        <v>0</v>
      </c>
      <c r="U238" s="33"/>
      <c r="V238" s="33"/>
      <c r="W238" s="33"/>
      <c r="X238" s="33"/>
      <c r="Y238" s="33"/>
      <c r="Z238" s="33"/>
      <c r="AA238" s="33"/>
      <c r="AB238" s="33"/>
      <c r="AC238" s="33"/>
      <c r="AD238" s="33"/>
      <c r="AE238" s="33"/>
      <c r="AR238" s="213" t="s">
        <v>154</v>
      </c>
      <c r="AT238" s="213" t="s">
        <v>149</v>
      </c>
      <c r="AU238" s="213" t="s">
        <v>86</v>
      </c>
      <c r="AY238" s="16" t="s">
        <v>147</v>
      </c>
      <c r="BE238" s="214">
        <f>IF(N238="základní",J238,0)</f>
        <v>0</v>
      </c>
      <c r="BF238" s="214">
        <f>IF(N238="snížená",J238,0)</f>
        <v>0</v>
      </c>
      <c r="BG238" s="214">
        <f>IF(N238="zákl. přenesená",J238,0)</f>
        <v>0</v>
      </c>
      <c r="BH238" s="214">
        <f>IF(N238="sníž. přenesená",J238,0)</f>
        <v>0</v>
      </c>
      <c r="BI238" s="214">
        <f>IF(N238="nulová",J238,0)</f>
        <v>0</v>
      </c>
      <c r="BJ238" s="16" t="s">
        <v>21</v>
      </c>
      <c r="BK238" s="214">
        <f>ROUND(I238*H238,2)</f>
        <v>0</v>
      </c>
      <c r="BL238" s="16" t="s">
        <v>154</v>
      </c>
      <c r="BM238" s="213" t="s">
        <v>314</v>
      </c>
    </row>
    <row r="239" spans="1:65" s="2" customFormat="1" ht="39">
      <c r="A239" s="33"/>
      <c r="B239" s="34"/>
      <c r="C239" s="35"/>
      <c r="D239" s="215" t="s">
        <v>156</v>
      </c>
      <c r="E239" s="35"/>
      <c r="F239" s="216" t="s">
        <v>315</v>
      </c>
      <c r="G239" s="35"/>
      <c r="H239" s="35"/>
      <c r="I239" s="114"/>
      <c r="J239" s="35"/>
      <c r="K239" s="35"/>
      <c r="L239" s="38"/>
      <c r="M239" s="217"/>
      <c r="N239" s="218"/>
      <c r="O239" s="70"/>
      <c r="P239" s="70"/>
      <c r="Q239" s="70"/>
      <c r="R239" s="70"/>
      <c r="S239" s="70"/>
      <c r="T239" s="71"/>
      <c r="U239" s="33"/>
      <c r="V239" s="33"/>
      <c r="W239" s="33"/>
      <c r="X239" s="33"/>
      <c r="Y239" s="33"/>
      <c r="Z239" s="33"/>
      <c r="AA239" s="33"/>
      <c r="AB239" s="33"/>
      <c r="AC239" s="33"/>
      <c r="AD239" s="33"/>
      <c r="AE239" s="33"/>
      <c r="AT239" s="16" t="s">
        <v>156</v>
      </c>
      <c r="AU239" s="16" t="s">
        <v>86</v>
      </c>
    </row>
    <row r="240" spans="1:65" s="2" customFormat="1" ht="107.25">
      <c r="A240" s="33"/>
      <c r="B240" s="34"/>
      <c r="C240" s="35"/>
      <c r="D240" s="215" t="s">
        <v>158</v>
      </c>
      <c r="E240" s="35"/>
      <c r="F240" s="219" t="s">
        <v>316</v>
      </c>
      <c r="G240" s="35"/>
      <c r="H240" s="35"/>
      <c r="I240" s="114"/>
      <c r="J240" s="35"/>
      <c r="K240" s="35"/>
      <c r="L240" s="38"/>
      <c r="M240" s="217"/>
      <c r="N240" s="218"/>
      <c r="O240" s="70"/>
      <c r="P240" s="70"/>
      <c r="Q240" s="70"/>
      <c r="R240" s="70"/>
      <c r="S240" s="70"/>
      <c r="T240" s="71"/>
      <c r="U240" s="33"/>
      <c r="V240" s="33"/>
      <c r="W240" s="33"/>
      <c r="X240" s="33"/>
      <c r="Y240" s="33"/>
      <c r="Z240" s="33"/>
      <c r="AA240" s="33"/>
      <c r="AB240" s="33"/>
      <c r="AC240" s="33"/>
      <c r="AD240" s="33"/>
      <c r="AE240" s="33"/>
      <c r="AT240" s="16" t="s">
        <v>158</v>
      </c>
      <c r="AU240" s="16" t="s">
        <v>86</v>
      </c>
    </row>
    <row r="241" spans="1:65" s="2" customFormat="1" ht="29.25">
      <c r="A241" s="33"/>
      <c r="B241" s="34"/>
      <c r="C241" s="35"/>
      <c r="D241" s="215" t="s">
        <v>191</v>
      </c>
      <c r="E241" s="35"/>
      <c r="F241" s="219" t="s">
        <v>317</v>
      </c>
      <c r="G241" s="35"/>
      <c r="H241" s="35"/>
      <c r="I241" s="114"/>
      <c r="J241" s="35"/>
      <c r="K241" s="35"/>
      <c r="L241" s="38"/>
      <c r="M241" s="217"/>
      <c r="N241" s="218"/>
      <c r="O241" s="70"/>
      <c r="P241" s="70"/>
      <c r="Q241" s="70"/>
      <c r="R241" s="70"/>
      <c r="S241" s="70"/>
      <c r="T241" s="71"/>
      <c r="U241" s="33"/>
      <c r="V241" s="33"/>
      <c r="W241" s="33"/>
      <c r="X241" s="33"/>
      <c r="Y241" s="33"/>
      <c r="Z241" s="33"/>
      <c r="AA241" s="33"/>
      <c r="AB241" s="33"/>
      <c r="AC241" s="33"/>
      <c r="AD241" s="33"/>
      <c r="AE241" s="33"/>
      <c r="AT241" s="16" t="s">
        <v>191</v>
      </c>
      <c r="AU241" s="16" t="s">
        <v>86</v>
      </c>
    </row>
    <row r="242" spans="1:65" s="2" customFormat="1" ht="16.5" customHeight="1">
      <c r="A242" s="33"/>
      <c r="B242" s="34"/>
      <c r="C242" s="202" t="s">
        <v>318</v>
      </c>
      <c r="D242" s="202" t="s">
        <v>149</v>
      </c>
      <c r="E242" s="203" t="s">
        <v>319</v>
      </c>
      <c r="F242" s="204" t="s">
        <v>320</v>
      </c>
      <c r="G242" s="205" t="s">
        <v>285</v>
      </c>
      <c r="H242" s="206">
        <v>1</v>
      </c>
      <c r="I242" s="207"/>
      <c r="J242" s="208">
        <f>ROUND(I242*H242,2)</f>
        <v>0</v>
      </c>
      <c r="K242" s="204" t="s">
        <v>153</v>
      </c>
      <c r="L242" s="38"/>
      <c r="M242" s="209" t="s">
        <v>1</v>
      </c>
      <c r="N242" s="210" t="s">
        <v>42</v>
      </c>
      <c r="O242" s="70"/>
      <c r="P242" s="211">
        <f>O242*H242</f>
        <v>0</v>
      </c>
      <c r="Q242" s="211">
        <v>0</v>
      </c>
      <c r="R242" s="211">
        <f>Q242*H242</f>
        <v>0</v>
      </c>
      <c r="S242" s="211">
        <v>0</v>
      </c>
      <c r="T242" s="212">
        <f>S242*H242</f>
        <v>0</v>
      </c>
      <c r="U242" s="33"/>
      <c r="V242" s="33"/>
      <c r="W242" s="33"/>
      <c r="X242" s="33"/>
      <c r="Y242" s="33"/>
      <c r="Z242" s="33"/>
      <c r="AA242" s="33"/>
      <c r="AB242" s="33"/>
      <c r="AC242" s="33"/>
      <c r="AD242" s="33"/>
      <c r="AE242" s="33"/>
      <c r="AR242" s="213" t="s">
        <v>154</v>
      </c>
      <c r="AT242" s="213" t="s">
        <v>149</v>
      </c>
      <c r="AU242" s="213" t="s">
        <v>86</v>
      </c>
      <c r="AY242" s="16" t="s">
        <v>147</v>
      </c>
      <c r="BE242" s="214">
        <f>IF(N242="základní",J242,0)</f>
        <v>0</v>
      </c>
      <c r="BF242" s="214">
        <f>IF(N242="snížená",J242,0)</f>
        <v>0</v>
      </c>
      <c r="BG242" s="214">
        <f>IF(N242="zákl. přenesená",J242,0)</f>
        <v>0</v>
      </c>
      <c r="BH242" s="214">
        <f>IF(N242="sníž. přenesená",J242,0)</f>
        <v>0</v>
      </c>
      <c r="BI242" s="214">
        <f>IF(N242="nulová",J242,0)</f>
        <v>0</v>
      </c>
      <c r="BJ242" s="16" t="s">
        <v>21</v>
      </c>
      <c r="BK242" s="214">
        <f>ROUND(I242*H242,2)</f>
        <v>0</v>
      </c>
      <c r="BL242" s="16" t="s">
        <v>154</v>
      </c>
      <c r="BM242" s="213" t="s">
        <v>321</v>
      </c>
    </row>
    <row r="243" spans="1:65" s="2" customFormat="1" ht="39">
      <c r="A243" s="33"/>
      <c r="B243" s="34"/>
      <c r="C243" s="35"/>
      <c r="D243" s="215" t="s">
        <v>156</v>
      </c>
      <c r="E243" s="35"/>
      <c r="F243" s="216" t="s">
        <v>322</v>
      </c>
      <c r="G243" s="35"/>
      <c r="H243" s="35"/>
      <c r="I243" s="114"/>
      <c r="J243" s="35"/>
      <c r="K243" s="35"/>
      <c r="L243" s="38"/>
      <c r="M243" s="217"/>
      <c r="N243" s="218"/>
      <c r="O243" s="70"/>
      <c r="P243" s="70"/>
      <c r="Q243" s="70"/>
      <c r="R243" s="70"/>
      <c r="S243" s="70"/>
      <c r="T243" s="71"/>
      <c r="U243" s="33"/>
      <c r="V243" s="33"/>
      <c r="W243" s="33"/>
      <c r="X243" s="33"/>
      <c r="Y243" s="33"/>
      <c r="Z243" s="33"/>
      <c r="AA243" s="33"/>
      <c r="AB243" s="33"/>
      <c r="AC243" s="33"/>
      <c r="AD243" s="33"/>
      <c r="AE243" s="33"/>
      <c r="AT243" s="16" t="s">
        <v>156</v>
      </c>
      <c r="AU243" s="16" t="s">
        <v>86</v>
      </c>
    </row>
    <row r="244" spans="1:65" s="2" customFormat="1" ht="107.25">
      <c r="A244" s="33"/>
      <c r="B244" s="34"/>
      <c r="C244" s="35"/>
      <c r="D244" s="215" t="s">
        <v>158</v>
      </c>
      <c r="E244" s="35"/>
      <c r="F244" s="219" t="s">
        <v>316</v>
      </c>
      <c r="G244" s="35"/>
      <c r="H244" s="35"/>
      <c r="I244" s="114"/>
      <c r="J244" s="35"/>
      <c r="K244" s="35"/>
      <c r="L244" s="38"/>
      <c r="M244" s="217"/>
      <c r="N244" s="218"/>
      <c r="O244" s="70"/>
      <c r="P244" s="70"/>
      <c r="Q244" s="70"/>
      <c r="R244" s="70"/>
      <c r="S244" s="70"/>
      <c r="T244" s="71"/>
      <c r="U244" s="33"/>
      <c r="V244" s="33"/>
      <c r="W244" s="33"/>
      <c r="X244" s="33"/>
      <c r="Y244" s="33"/>
      <c r="Z244" s="33"/>
      <c r="AA244" s="33"/>
      <c r="AB244" s="33"/>
      <c r="AC244" s="33"/>
      <c r="AD244" s="33"/>
      <c r="AE244" s="33"/>
      <c r="AT244" s="16" t="s">
        <v>158</v>
      </c>
      <c r="AU244" s="16" t="s">
        <v>86</v>
      </c>
    </row>
    <row r="245" spans="1:65" s="2" customFormat="1" ht="29.25">
      <c r="A245" s="33"/>
      <c r="B245" s="34"/>
      <c r="C245" s="35"/>
      <c r="D245" s="215" t="s">
        <v>191</v>
      </c>
      <c r="E245" s="35"/>
      <c r="F245" s="219" t="s">
        <v>323</v>
      </c>
      <c r="G245" s="35"/>
      <c r="H245" s="35"/>
      <c r="I245" s="114"/>
      <c r="J245" s="35"/>
      <c r="K245" s="35"/>
      <c r="L245" s="38"/>
      <c r="M245" s="217"/>
      <c r="N245" s="218"/>
      <c r="O245" s="70"/>
      <c r="P245" s="70"/>
      <c r="Q245" s="70"/>
      <c r="R245" s="70"/>
      <c r="S245" s="70"/>
      <c r="T245" s="71"/>
      <c r="U245" s="33"/>
      <c r="V245" s="33"/>
      <c r="W245" s="33"/>
      <c r="X245" s="33"/>
      <c r="Y245" s="33"/>
      <c r="Z245" s="33"/>
      <c r="AA245" s="33"/>
      <c r="AB245" s="33"/>
      <c r="AC245" s="33"/>
      <c r="AD245" s="33"/>
      <c r="AE245" s="33"/>
      <c r="AT245" s="16" t="s">
        <v>191</v>
      </c>
      <c r="AU245" s="16" t="s">
        <v>86</v>
      </c>
    </row>
    <row r="246" spans="1:65" s="2" customFormat="1" ht="16.5" customHeight="1">
      <c r="A246" s="33"/>
      <c r="B246" s="34"/>
      <c r="C246" s="202" t="s">
        <v>324</v>
      </c>
      <c r="D246" s="202" t="s">
        <v>149</v>
      </c>
      <c r="E246" s="203" t="s">
        <v>325</v>
      </c>
      <c r="F246" s="204" t="s">
        <v>326</v>
      </c>
      <c r="G246" s="205" t="s">
        <v>285</v>
      </c>
      <c r="H246" s="206">
        <v>1</v>
      </c>
      <c r="I246" s="207"/>
      <c r="J246" s="208">
        <f>ROUND(I246*H246,2)</f>
        <v>0</v>
      </c>
      <c r="K246" s="204" t="s">
        <v>153</v>
      </c>
      <c r="L246" s="38"/>
      <c r="M246" s="209" t="s">
        <v>1</v>
      </c>
      <c r="N246" s="210" t="s">
        <v>42</v>
      </c>
      <c r="O246" s="70"/>
      <c r="P246" s="211">
        <f>O246*H246</f>
        <v>0</v>
      </c>
      <c r="Q246" s="211">
        <v>0</v>
      </c>
      <c r="R246" s="211">
        <f>Q246*H246</f>
        <v>0</v>
      </c>
      <c r="S246" s="211">
        <v>0</v>
      </c>
      <c r="T246" s="212">
        <f>S246*H246</f>
        <v>0</v>
      </c>
      <c r="U246" s="33"/>
      <c r="V246" s="33"/>
      <c r="W246" s="33"/>
      <c r="X246" s="33"/>
      <c r="Y246" s="33"/>
      <c r="Z246" s="33"/>
      <c r="AA246" s="33"/>
      <c r="AB246" s="33"/>
      <c r="AC246" s="33"/>
      <c r="AD246" s="33"/>
      <c r="AE246" s="33"/>
      <c r="AR246" s="213" t="s">
        <v>154</v>
      </c>
      <c r="AT246" s="213" t="s">
        <v>149</v>
      </c>
      <c r="AU246" s="213" t="s">
        <v>86</v>
      </c>
      <c r="AY246" s="16" t="s">
        <v>147</v>
      </c>
      <c r="BE246" s="214">
        <f>IF(N246="základní",J246,0)</f>
        <v>0</v>
      </c>
      <c r="BF246" s="214">
        <f>IF(N246="snížená",J246,0)</f>
        <v>0</v>
      </c>
      <c r="BG246" s="214">
        <f>IF(N246="zákl. přenesená",J246,0)</f>
        <v>0</v>
      </c>
      <c r="BH246" s="214">
        <f>IF(N246="sníž. přenesená",J246,0)</f>
        <v>0</v>
      </c>
      <c r="BI246" s="214">
        <f>IF(N246="nulová",J246,0)</f>
        <v>0</v>
      </c>
      <c r="BJ246" s="16" t="s">
        <v>21</v>
      </c>
      <c r="BK246" s="214">
        <f>ROUND(I246*H246,2)</f>
        <v>0</v>
      </c>
      <c r="BL246" s="16" t="s">
        <v>154</v>
      </c>
      <c r="BM246" s="213" t="s">
        <v>327</v>
      </c>
    </row>
    <row r="247" spans="1:65" s="2" customFormat="1" ht="39">
      <c r="A247" s="33"/>
      <c r="B247" s="34"/>
      <c r="C247" s="35"/>
      <c r="D247" s="215" t="s">
        <v>156</v>
      </c>
      <c r="E247" s="35"/>
      <c r="F247" s="216" t="s">
        <v>328</v>
      </c>
      <c r="G247" s="35"/>
      <c r="H247" s="35"/>
      <c r="I247" s="114"/>
      <c r="J247" s="35"/>
      <c r="K247" s="35"/>
      <c r="L247" s="38"/>
      <c r="M247" s="217"/>
      <c r="N247" s="218"/>
      <c r="O247" s="70"/>
      <c r="P247" s="70"/>
      <c r="Q247" s="70"/>
      <c r="R247" s="70"/>
      <c r="S247" s="70"/>
      <c r="T247" s="71"/>
      <c r="U247" s="33"/>
      <c r="V247" s="33"/>
      <c r="W247" s="33"/>
      <c r="X247" s="33"/>
      <c r="Y247" s="33"/>
      <c r="Z247" s="33"/>
      <c r="AA247" s="33"/>
      <c r="AB247" s="33"/>
      <c r="AC247" s="33"/>
      <c r="AD247" s="33"/>
      <c r="AE247" s="33"/>
      <c r="AT247" s="16" t="s">
        <v>156</v>
      </c>
      <c r="AU247" s="16" t="s">
        <v>86</v>
      </c>
    </row>
    <row r="248" spans="1:65" s="2" customFormat="1" ht="107.25">
      <c r="A248" s="33"/>
      <c r="B248" s="34"/>
      <c r="C248" s="35"/>
      <c r="D248" s="215" t="s">
        <v>158</v>
      </c>
      <c r="E248" s="35"/>
      <c r="F248" s="219" t="s">
        <v>316</v>
      </c>
      <c r="G248" s="35"/>
      <c r="H248" s="35"/>
      <c r="I248" s="114"/>
      <c r="J248" s="35"/>
      <c r="K248" s="35"/>
      <c r="L248" s="38"/>
      <c r="M248" s="217"/>
      <c r="N248" s="218"/>
      <c r="O248" s="70"/>
      <c r="P248" s="70"/>
      <c r="Q248" s="70"/>
      <c r="R248" s="70"/>
      <c r="S248" s="70"/>
      <c r="T248" s="71"/>
      <c r="U248" s="33"/>
      <c r="V248" s="33"/>
      <c r="W248" s="33"/>
      <c r="X248" s="33"/>
      <c r="Y248" s="33"/>
      <c r="Z248" s="33"/>
      <c r="AA248" s="33"/>
      <c r="AB248" s="33"/>
      <c r="AC248" s="33"/>
      <c r="AD248" s="33"/>
      <c r="AE248" s="33"/>
      <c r="AT248" s="16" t="s">
        <v>158</v>
      </c>
      <c r="AU248" s="16" t="s">
        <v>86</v>
      </c>
    </row>
    <row r="249" spans="1:65" s="2" customFormat="1" ht="19.5">
      <c r="A249" s="33"/>
      <c r="B249" s="34"/>
      <c r="C249" s="35"/>
      <c r="D249" s="215" t="s">
        <v>191</v>
      </c>
      <c r="E249" s="35"/>
      <c r="F249" s="219" t="s">
        <v>329</v>
      </c>
      <c r="G249" s="35"/>
      <c r="H249" s="35"/>
      <c r="I249" s="114"/>
      <c r="J249" s="35"/>
      <c r="K249" s="35"/>
      <c r="L249" s="38"/>
      <c r="M249" s="217"/>
      <c r="N249" s="218"/>
      <c r="O249" s="70"/>
      <c r="P249" s="70"/>
      <c r="Q249" s="70"/>
      <c r="R249" s="70"/>
      <c r="S249" s="70"/>
      <c r="T249" s="71"/>
      <c r="U249" s="33"/>
      <c r="V249" s="33"/>
      <c r="W249" s="33"/>
      <c r="X249" s="33"/>
      <c r="Y249" s="33"/>
      <c r="Z249" s="33"/>
      <c r="AA249" s="33"/>
      <c r="AB249" s="33"/>
      <c r="AC249" s="33"/>
      <c r="AD249" s="33"/>
      <c r="AE249" s="33"/>
      <c r="AT249" s="16" t="s">
        <v>191</v>
      </c>
      <c r="AU249" s="16" t="s">
        <v>86</v>
      </c>
    </row>
    <row r="250" spans="1:65" s="2" customFormat="1" ht="16.5" customHeight="1">
      <c r="A250" s="33"/>
      <c r="B250" s="34"/>
      <c r="C250" s="202" t="s">
        <v>330</v>
      </c>
      <c r="D250" s="202" t="s">
        <v>149</v>
      </c>
      <c r="E250" s="203" t="s">
        <v>331</v>
      </c>
      <c r="F250" s="204" t="s">
        <v>332</v>
      </c>
      <c r="G250" s="205" t="s">
        <v>285</v>
      </c>
      <c r="H250" s="206">
        <v>1</v>
      </c>
      <c r="I250" s="207"/>
      <c r="J250" s="208">
        <f>ROUND(I250*H250,2)</f>
        <v>0</v>
      </c>
      <c r="K250" s="204" t="s">
        <v>153</v>
      </c>
      <c r="L250" s="38"/>
      <c r="M250" s="209" t="s">
        <v>1</v>
      </c>
      <c r="N250" s="210" t="s">
        <v>42</v>
      </c>
      <c r="O250" s="70"/>
      <c r="P250" s="211">
        <f>O250*H250</f>
        <v>0</v>
      </c>
      <c r="Q250" s="211">
        <v>4.1951664999999999E-3</v>
      </c>
      <c r="R250" s="211">
        <f>Q250*H250</f>
        <v>4.1951664999999999E-3</v>
      </c>
      <c r="S250" s="211">
        <v>0</v>
      </c>
      <c r="T250" s="212">
        <f>S250*H250</f>
        <v>0</v>
      </c>
      <c r="U250" s="33"/>
      <c r="V250" s="33"/>
      <c r="W250" s="33"/>
      <c r="X250" s="33"/>
      <c r="Y250" s="33"/>
      <c r="Z250" s="33"/>
      <c r="AA250" s="33"/>
      <c r="AB250" s="33"/>
      <c r="AC250" s="33"/>
      <c r="AD250" s="33"/>
      <c r="AE250" s="33"/>
      <c r="AR250" s="213" t="s">
        <v>154</v>
      </c>
      <c r="AT250" s="213" t="s">
        <v>149</v>
      </c>
      <c r="AU250" s="213" t="s">
        <v>86</v>
      </c>
      <c r="AY250" s="16" t="s">
        <v>147</v>
      </c>
      <c r="BE250" s="214">
        <f>IF(N250="základní",J250,0)</f>
        <v>0</v>
      </c>
      <c r="BF250" s="214">
        <f>IF(N250="snížená",J250,0)</f>
        <v>0</v>
      </c>
      <c r="BG250" s="214">
        <f>IF(N250="zákl. přenesená",J250,0)</f>
        <v>0</v>
      </c>
      <c r="BH250" s="214">
        <f>IF(N250="sníž. přenesená",J250,0)</f>
        <v>0</v>
      </c>
      <c r="BI250" s="214">
        <f>IF(N250="nulová",J250,0)</f>
        <v>0</v>
      </c>
      <c r="BJ250" s="16" t="s">
        <v>21</v>
      </c>
      <c r="BK250" s="214">
        <f>ROUND(I250*H250,2)</f>
        <v>0</v>
      </c>
      <c r="BL250" s="16" t="s">
        <v>154</v>
      </c>
      <c r="BM250" s="213" t="s">
        <v>333</v>
      </c>
    </row>
    <row r="251" spans="1:65" s="2" customFormat="1" ht="39">
      <c r="A251" s="33"/>
      <c r="B251" s="34"/>
      <c r="C251" s="35"/>
      <c r="D251" s="215" t="s">
        <v>156</v>
      </c>
      <c r="E251" s="35"/>
      <c r="F251" s="216" t="s">
        <v>334</v>
      </c>
      <c r="G251" s="35"/>
      <c r="H251" s="35"/>
      <c r="I251" s="114"/>
      <c r="J251" s="35"/>
      <c r="K251" s="35"/>
      <c r="L251" s="38"/>
      <c r="M251" s="217"/>
      <c r="N251" s="218"/>
      <c r="O251" s="70"/>
      <c r="P251" s="70"/>
      <c r="Q251" s="70"/>
      <c r="R251" s="70"/>
      <c r="S251" s="70"/>
      <c r="T251" s="71"/>
      <c r="U251" s="33"/>
      <c r="V251" s="33"/>
      <c r="W251" s="33"/>
      <c r="X251" s="33"/>
      <c r="Y251" s="33"/>
      <c r="Z251" s="33"/>
      <c r="AA251" s="33"/>
      <c r="AB251" s="33"/>
      <c r="AC251" s="33"/>
      <c r="AD251" s="33"/>
      <c r="AE251" s="33"/>
      <c r="AT251" s="16" t="s">
        <v>156</v>
      </c>
      <c r="AU251" s="16" t="s">
        <v>86</v>
      </c>
    </row>
    <row r="252" spans="1:65" s="2" customFormat="1" ht="87.75">
      <c r="A252" s="33"/>
      <c r="B252" s="34"/>
      <c r="C252" s="35"/>
      <c r="D252" s="215" t="s">
        <v>158</v>
      </c>
      <c r="E252" s="35"/>
      <c r="F252" s="219" t="s">
        <v>335</v>
      </c>
      <c r="G252" s="35"/>
      <c r="H252" s="35"/>
      <c r="I252" s="114"/>
      <c r="J252" s="35"/>
      <c r="K252" s="35"/>
      <c r="L252" s="38"/>
      <c r="M252" s="217"/>
      <c r="N252" s="218"/>
      <c r="O252" s="70"/>
      <c r="P252" s="70"/>
      <c r="Q252" s="70"/>
      <c r="R252" s="70"/>
      <c r="S252" s="70"/>
      <c r="T252" s="71"/>
      <c r="U252" s="33"/>
      <c r="V252" s="33"/>
      <c r="W252" s="33"/>
      <c r="X252" s="33"/>
      <c r="Y252" s="33"/>
      <c r="Z252" s="33"/>
      <c r="AA252" s="33"/>
      <c r="AB252" s="33"/>
      <c r="AC252" s="33"/>
      <c r="AD252" s="33"/>
      <c r="AE252" s="33"/>
      <c r="AT252" s="16" t="s">
        <v>158</v>
      </c>
      <c r="AU252" s="16" t="s">
        <v>86</v>
      </c>
    </row>
    <row r="253" spans="1:65" s="2" customFormat="1" ht="19.5">
      <c r="A253" s="33"/>
      <c r="B253" s="34"/>
      <c r="C253" s="35"/>
      <c r="D253" s="215" t="s">
        <v>191</v>
      </c>
      <c r="E253" s="35"/>
      <c r="F253" s="219" t="s">
        <v>336</v>
      </c>
      <c r="G253" s="35"/>
      <c r="H253" s="35"/>
      <c r="I253" s="114"/>
      <c r="J253" s="35"/>
      <c r="K253" s="35"/>
      <c r="L253" s="38"/>
      <c r="M253" s="217"/>
      <c r="N253" s="218"/>
      <c r="O253" s="70"/>
      <c r="P253" s="70"/>
      <c r="Q253" s="70"/>
      <c r="R253" s="70"/>
      <c r="S253" s="70"/>
      <c r="T253" s="71"/>
      <c r="U253" s="33"/>
      <c r="V253" s="33"/>
      <c r="W253" s="33"/>
      <c r="X253" s="33"/>
      <c r="Y253" s="33"/>
      <c r="Z253" s="33"/>
      <c r="AA253" s="33"/>
      <c r="AB253" s="33"/>
      <c r="AC253" s="33"/>
      <c r="AD253" s="33"/>
      <c r="AE253" s="33"/>
      <c r="AT253" s="16" t="s">
        <v>191</v>
      </c>
      <c r="AU253" s="16" t="s">
        <v>86</v>
      </c>
    </row>
    <row r="254" spans="1:65" s="2" customFormat="1" ht="16.5" customHeight="1">
      <c r="A254" s="33"/>
      <c r="B254" s="34"/>
      <c r="C254" s="202" t="s">
        <v>337</v>
      </c>
      <c r="D254" s="202" t="s">
        <v>149</v>
      </c>
      <c r="E254" s="203" t="s">
        <v>338</v>
      </c>
      <c r="F254" s="204" t="s">
        <v>339</v>
      </c>
      <c r="G254" s="205" t="s">
        <v>285</v>
      </c>
      <c r="H254" s="206">
        <v>1</v>
      </c>
      <c r="I254" s="207"/>
      <c r="J254" s="208">
        <f>ROUND(I254*H254,2)</f>
        <v>0</v>
      </c>
      <c r="K254" s="204" t="s">
        <v>153</v>
      </c>
      <c r="L254" s="38"/>
      <c r="M254" s="209" t="s">
        <v>1</v>
      </c>
      <c r="N254" s="210" t="s">
        <v>42</v>
      </c>
      <c r="O254" s="70"/>
      <c r="P254" s="211">
        <f>O254*H254</f>
        <v>0</v>
      </c>
      <c r="Q254" s="211">
        <v>0</v>
      </c>
      <c r="R254" s="211">
        <f>Q254*H254</f>
        <v>0</v>
      </c>
      <c r="S254" s="211">
        <v>0</v>
      </c>
      <c r="T254" s="212">
        <f>S254*H254</f>
        <v>0</v>
      </c>
      <c r="U254" s="33"/>
      <c r="V254" s="33"/>
      <c r="W254" s="33"/>
      <c r="X254" s="33"/>
      <c r="Y254" s="33"/>
      <c r="Z254" s="33"/>
      <c r="AA254" s="33"/>
      <c r="AB254" s="33"/>
      <c r="AC254" s="33"/>
      <c r="AD254" s="33"/>
      <c r="AE254" s="33"/>
      <c r="AR254" s="213" t="s">
        <v>154</v>
      </c>
      <c r="AT254" s="213" t="s">
        <v>149</v>
      </c>
      <c r="AU254" s="213" t="s">
        <v>86</v>
      </c>
      <c r="AY254" s="16" t="s">
        <v>147</v>
      </c>
      <c r="BE254" s="214">
        <f>IF(N254="základní",J254,0)</f>
        <v>0</v>
      </c>
      <c r="BF254" s="214">
        <f>IF(N254="snížená",J254,0)</f>
        <v>0</v>
      </c>
      <c r="BG254" s="214">
        <f>IF(N254="zákl. přenesená",J254,0)</f>
        <v>0</v>
      </c>
      <c r="BH254" s="214">
        <f>IF(N254="sníž. přenesená",J254,0)</f>
        <v>0</v>
      </c>
      <c r="BI254" s="214">
        <f>IF(N254="nulová",J254,0)</f>
        <v>0</v>
      </c>
      <c r="BJ254" s="16" t="s">
        <v>21</v>
      </c>
      <c r="BK254" s="214">
        <f>ROUND(I254*H254,2)</f>
        <v>0</v>
      </c>
      <c r="BL254" s="16" t="s">
        <v>154</v>
      </c>
      <c r="BM254" s="213" t="s">
        <v>340</v>
      </c>
    </row>
    <row r="255" spans="1:65" s="2" customFormat="1" ht="39">
      <c r="A255" s="33"/>
      <c r="B255" s="34"/>
      <c r="C255" s="35"/>
      <c r="D255" s="215" t="s">
        <v>156</v>
      </c>
      <c r="E255" s="35"/>
      <c r="F255" s="216" t="s">
        <v>341</v>
      </c>
      <c r="G255" s="35"/>
      <c r="H255" s="35"/>
      <c r="I255" s="114"/>
      <c r="J255" s="35"/>
      <c r="K255" s="35"/>
      <c r="L255" s="38"/>
      <c r="M255" s="217"/>
      <c r="N255" s="218"/>
      <c r="O255" s="70"/>
      <c r="P255" s="70"/>
      <c r="Q255" s="70"/>
      <c r="R255" s="70"/>
      <c r="S255" s="70"/>
      <c r="T255" s="71"/>
      <c r="U255" s="33"/>
      <c r="V255" s="33"/>
      <c r="W255" s="33"/>
      <c r="X255" s="33"/>
      <c r="Y255" s="33"/>
      <c r="Z255" s="33"/>
      <c r="AA255" s="33"/>
      <c r="AB255" s="33"/>
      <c r="AC255" s="33"/>
      <c r="AD255" s="33"/>
      <c r="AE255" s="33"/>
      <c r="AT255" s="16" t="s">
        <v>156</v>
      </c>
      <c r="AU255" s="16" t="s">
        <v>86</v>
      </c>
    </row>
    <row r="256" spans="1:65" s="2" customFormat="1" ht="87.75">
      <c r="A256" s="33"/>
      <c r="B256" s="34"/>
      <c r="C256" s="35"/>
      <c r="D256" s="215" t="s">
        <v>158</v>
      </c>
      <c r="E256" s="35"/>
      <c r="F256" s="219" t="s">
        <v>335</v>
      </c>
      <c r="G256" s="35"/>
      <c r="H256" s="35"/>
      <c r="I256" s="114"/>
      <c r="J256" s="35"/>
      <c r="K256" s="35"/>
      <c r="L256" s="38"/>
      <c r="M256" s="217"/>
      <c r="N256" s="218"/>
      <c r="O256" s="70"/>
      <c r="P256" s="70"/>
      <c r="Q256" s="70"/>
      <c r="R256" s="70"/>
      <c r="S256" s="70"/>
      <c r="T256" s="71"/>
      <c r="U256" s="33"/>
      <c r="V256" s="33"/>
      <c r="W256" s="33"/>
      <c r="X256" s="33"/>
      <c r="Y256" s="33"/>
      <c r="Z256" s="33"/>
      <c r="AA256" s="33"/>
      <c r="AB256" s="33"/>
      <c r="AC256" s="33"/>
      <c r="AD256" s="33"/>
      <c r="AE256" s="33"/>
      <c r="AT256" s="16" t="s">
        <v>158</v>
      </c>
      <c r="AU256" s="16" t="s">
        <v>86</v>
      </c>
    </row>
    <row r="257" spans="1:65" s="2" customFormat="1" ht="19.5">
      <c r="A257" s="33"/>
      <c r="B257" s="34"/>
      <c r="C257" s="35"/>
      <c r="D257" s="215" t="s">
        <v>191</v>
      </c>
      <c r="E257" s="35"/>
      <c r="F257" s="219" t="s">
        <v>342</v>
      </c>
      <c r="G257" s="35"/>
      <c r="H257" s="35"/>
      <c r="I257" s="114"/>
      <c r="J257" s="35"/>
      <c r="K257" s="35"/>
      <c r="L257" s="38"/>
      <c r="M257" s="217"/>
      <c r="N257" s="218"/>
      <c r="O257" s="70"/>
      <c r="P257" s="70"/>
      <c r="Q257" s="70"/>
      <c r="R257" s="70"/>
      <c r="S257" s="70"/>
      <c r="T257" s="71"/>
      <c r="U257" s="33"/>
      <c r="V257" s="33"/>
      <c r="W257" s="33"/>
      <c r="X257" s="33"/>
      <c r="Y257" s="33"/>
      <c r="Z257" s="33"/>
      <c r="AA257" s="33"/>
      <c r="AB257" s="33"/>
      <c r="AC257" s="33"/>
      <c r="AD257" s="33"/>
      <c r="AE257" s="33"/>
      <c r="AT257" s="16" t="s">
        <v>191</v>
      </c>
      <c r="AU257" s="16" t="s">
        <v>86</v>
      </c>
    </row>
    <row r="258" spans="1:65" s="2" customFormat="1" ht="21.75" customHeight="1">
      <c r="A258" s="33"/>
      <c r="B258" s="34"/>
      <c r="C258" s="202" t="s">
        <v>343</v>
      </c>
      <c r="D258" s="202" t="s">
        <v>149</v>
      </c>
      <c r="E258" s="203" t="s">
        <v>344</v>
      </c>
      <c r="F258" s="204" t="s">
        <v>345</v>
      </c>
      <c r="G258" s="205" t="s">
        <v>285</v>
      </c>
      <c r="H258" s="206">
        <v>1</v>
      </c>
      <c r="I258" s="207"/>
      <c r="J258" s="208">
        <f>ROUND(I258*H258,2)</f>
        <v>0</v>
      </c>
      <c r="K258" s="204" t="s">
        <v>153</v>
      </c>
      <c r="L258" s="38"/>
      <c r="M258" s="209" t="s">
        <v>1</v>
      </c>
      <c r="N258" s="210" t="s">
        <v>42</v>
      </c>
      <c r="O258" s="70"/>
      <c r="P258" s="211">
        <f>O258*H258</f>
        <v>0</v>
      </c>
      <c r="Q258" s="211">
        <v>3.6904300000000001E-2</v>
      </c>
      <c r="R258" s="211">
        <f>Q258*H258</f>
        <v>3.6904300000000001E-2</v>
      </c>
      <c r="S258" s="211">
        <v>0</v>
      </c>
      <c r="T258" s="212">
        <f>S258*H258</f>
        <v>0</v>
      </c>
      <c r="U258" s="33"/>
      <c r="V258" s="33"/>
      <c r="W258" s="33"/>
      <c r="X258" s="33"/>
      <c r="Y258" s="33"/>
      <c r="Z258" s="33"/>
      <c r="AA258" s="33"/>
      <c r="AB258" s="33"/>
      <c r="AC258" s="33"/>
      <c r="AD258" s="33"/>
      <c r="AE258" s="33"/>
      <c r="AR258" s="213" t="s">
        <v>154</v>
      </c>
      <c r="AT258" s="213" t="s">
        <v>149</v>
      </c>
      <c r="AU258" s="213" t="s">
        <v>86</v>
      </c>
      <c r="AY258" s="16" t="s">
        <v>147</v>
      </c>
      <c r="BE258" s="214">
        <f>IF(N258="základní",J258,0)</f>
        <v>0</v>
      </c>
      <c r="BF258" s="214">
        <f>IF(N258="snížená",J258,0)</f>
        <v>0</v>
      </c>
      <c r="BG258" s="214">
        <f>IF(N258="zákl. přenesená",J258,0)</f>
        <v>0</v>
      </c>
      <c r="BH258" s="214">
        <f>IF(N258="sníž. přenesená",J258,0)</f>
        <v>0</v>
      </c>
      <c r="BI258" s="214">
        <f>IF(N258="nulová",J258,0)</f>
        <v>0</v>
      </c>
      <c r="BJ258" s="16" t="s">
        <v>21</v>
      </c>
      <c r="BK258" s="214">
        <f>ROUND(I258*H258,2)</f>
        <v>0</v>
      </c>
      <c r="BL258" s="16" t="s">
        <v>154</v>
      </c>
      <c r="BM258" s="213" t="s">
        <v>346</v>
      </c>
    </row>
    <row r="259" spans="1:65" s="2" customFormat="1" ht="58.5">
      <c r="A259" s="33"/>
      <c r="B259" s="34"/>
      <c r="C259" s="35"/>
      <c r="D259" s="215" t="s">
        <v>156</v>
      </c>
      <c r="E259" s="35"/>
      <c r="F259" s="216" t="s">
        <v>347</v>
      </c>
      <c r="G259" s="35"/>
      <c r="H259" s="35"/>
      <c r="I259" s="114"/>
      <c r="J259" s="35"/>
      <c r="K259" s="35"/>
      <c r="L259" s="38"/>
      <c r="M259" s="217"/>
      <c r="N259" s="218"/>
      <c r="O259" s="70"/>
      <c r="P259" s="70"/>
      <c r="Q259" s="70"/>
      <c r="R259" s="70"/>
      <c r="S259" s="70"/>
      <c r="T259" s="71"/>
      <c r="U259" s="33"/>
      <c r="V259" s="33"/>
      <c r="W259" s="33"/>
      <c r="X259" s="33"/>
      <c r="Y259" s="33"/>
      <c r="Z259" s="33"/>
      <c r="AA259" s="33"/>
      <c r="AB259" s="33"/>
      <c r="AC259" s="33"/>
      <c r="AD259" s="33"/>
      <c r="AE259" s="33"/>
      <c r="AT259" s="16" t="s">
        <v>156</v>
      </c>
      <c r="AU259" s="16" t="s">
        <v>86</v>
      </c>
    </row>
    <row r="260" spans="1:65" s="2" customFormat="1" ht="68.25">
      <c r="A260" s="33"/>
      <c r="B260" s="34"/>
      <c r="C260" s="35"/>
      <c r="D260" s="215" t="s">
        <v>158</v>
      </c>
      <c r="E260" s="35"/>
      <c r="F260" s="219" t="s">
        <v>348</v>
      </c>
      <c r="G260" s="35"/>
      <c r="H260" s="35"/>
      <c r="I260" s="114"/>
      <c r="J260" s="35"/>
      <c r="K260" s="35"/>
      <c r="L260" s="38"/>
      <c r="M260" s="217"/>
      <c r="N260" s="218"/>
      <c r="O260" s="70"/>
      <c r="P260" s="70"/>
      <c r="Q260" s="70"/>
      <c r="R260" s="70"/>
      <c r="S260" s="70"/>
      <c r="T260" s="71"/>
      <c r="U260" s="33"/>
      <c r="V260" s="33"/>
      <c r="W260" s="33"/>
      <c r="X260" s="33"/>
      <c r="Y260" s="33"/>
      <c r="Z260" s="33"/>
      <c r="AA260" s="33"/>
      <c r="AB260" s="33"/>
      <c r="AC260" s="33"/>
      <c r="AD260" s="33"/>
      <c r="AE260" s="33"/>
      <c r="AT260" s="16" t="s">
        <v>158</v>
      </c>
      <c r="AU260" s="16" t="s">
        <v>86</v>
      </c>
    </row>
    <row r="261" spans="1:65" s="2" customFormat="1" ht="39">
      <c r="A261" s="33"/>
      <c r="B261" s="34"/>
      <c r="C261" s="35"/>
      <c r="D261" s="215" t="s">
        <v>191</v>
      </c>
      <c r="E261" s="35"/>
      <c r="F261" s="219" t="s">
        <v>349</v>
      </c>
      <c r="G261" s="35"/>
      <c r="H261" s="35"/>
      <c r="I261" s="114"/>
      <c r="J261" s="35"/>
      <c r="K261" s="35"/>
      <c r="L261" s="38"/>
      <c r="M261" s="217"/>
      <c r="N261" s="218"/>
      <c r="O261" s="70"/>
      <c r="P261" s="70"/>
      <c r="Q261" s="70"/>
      <c r="R261" s="70"/>
      <c r="S261" s="70"/>
      <c r="T261" s="71"/>
      <c r="U261" s="33"/>
      <c r="V261" s="33"/>
      <c r="W261" s="33"/>
      <c r="X261" s="33"/>
      <c r="Y261" s="33"/>
      <c r="Z261" s="33"/>
      <c r="AA261" s="33"/>
      <c r="AB261" s="33"/>
      <c r="AC261" s="33"/>
      <c r="AD261" s="33"/>
      <c r="AE261" s="33"/>
      <c r="AT261" s="16" t="s">
        <v>191</v>
      </c>
      <c r="AU261" s="16" t="s">
        <v>86</v>
      </c>
    </row>
    <row r="262" spans="1:65" s="2" customFormat="1" ht="21.75" customHeight="1">
      <c r="A262" s="33"/>
      <c r="B262" s="34"/>
      <c r="C262" s="202" t="s">
        <v>350</v>
      </c>
      <c r="D262" s="202" t="s">
        <v>149</v>
      </c>
      <c r="E262" s="203" t="s">
        <v>351</v>
      </c>
      <c r="F262" s="204" t="s">
        <v>352</v>
      </c>
      <c r="G262" s="205" t="s">
        <v>285</v>
      </c>
      <c r="H262" s="206">
        <v>1</v>
      </c>
      <c r="I262" s="207"/>
      <c r="J262" s="208">
        <f>ROUND(I262*H262,2)</f>
        <v>0</v>
      </c>
      <c r="K262" s="204" t="s">
        <v>153</v>
      </c>
      <c r="L262" s="38"/>
      <c r="M262" s="209" t="s">
        <v>1</v>
      </c>
      <c r="N262" s="210" t="s">
        <v>42</v>
      </c>
      <c r="O262" s="70"/>
      <c r="P262" s="211">
        <f>O262*H262</f>
        <v>0</v>
      </c>
      <c r="Q262" s="211">
        <v>6.0526700000000003E-2</v>
      </c>
      <c r="R262" s="211">
        <f>Q262*H262</f>
        <v>6.0526700000000003E-2</v>
      </c>
      <c r="S262" s="211">
        <v>0</v>
      </c>
      <c r="T262" s="212">
        <f>S262*H262</f>
        <v>0</v>
      </c>
      <c r="U262" s="33"/>
      <c r="V262" s="33"/>
      <c r="W262" s="33"/>
      <c r="X262" s="33"/>
      <c r="Y262" s="33"/>
      <c r="Z262" s="33"/>
      <c r="AA262" s="33"/>
      <c r="AB262" s="33"/>
      <c r="AC262" s="33"/>
      <c r="AD262" s="33"/>
      <c r="AE262" s="33"/>
      <c r="AR262" s="213" t="s">
        <v>154</v>
      </c>
      <c r="AT262" s="213" t="s">
        <v>149</v>
      </c>
      <c r="AU262" s="213" t="s">
        <v>86</v>
      </c>
      <c r="AY262" s="16" t="s">
        <v>147</v>
      </c>
      <c r="BE262" s="214">
        <f>IF(N262="základní",J262,0)</f>
        <v>0</v>
      </c>
      <c r="BF262" s="214">
        <f>IF(N262="snížená",J262,0)</f>
        <v>0</v>
      </c>
      <c r="BG262" s="214">
        <f>IF(N262="zákl. přenesená",J262,0)</f>
        <v>0</v>
      </c>
      <c r="BH262" s="214">
        <f>IF(N262="sníž. přenesená",J262,0)</f>
        <v>0</v>
      </c>
      <c r="BI262" s="214">
        <f>IF(N262="nulová",J262,0)</f>
        <v>0</v>
      </c>
      <c r="BJ262" s="16" t="s">
        <v>21</v>
      </c>
      <c r="BK262" s="214">
        <f>ROUND(I262*H262,2)</f>
        <v>0</v>
      </c>
      <c r="BL262" s="16" t="s">
        <v>154</v>
      </c>
      <c r="BM262" s="213" t="s">
        <v>353</v>
      </c>
    </row>
    <row r="263" spans="1:65" s="2" customFormat="1" ht="58.5">
      <c r="A263" s="33"/>
      <c r="B263" s="34"/>
      <c r="C263" s="35"/>
      <c r="D263" s="215" t="s">
        <v>156</v>
      </c>
      <c r="E263" s="35"/>
      <c r="F263" s="216" t="s">
        <v>354</v>
      </c>
      <c r="G263" s="35"/>
      <c r="H263" s="35"/>
      <c r="I263" s="114"/>
      <c r="J263" s="35"/>
      <c r="K263" s="35"/>
      <c r="L263" s="38"/>
      <c r="M263" s="217"/>
      <c r="N263" s="218"/>
      <c r="O263" s="70"/>
      <c r="P263" s="70"/>
      <c r="Q263" s="70"/>
      <c r="R263" s="70"/>
      <c r="S263" s="70"/>
      <c r="T263" s="71"/>
      <c r="U263" s="33"/>
      <c r="V263" s="33"/>
      <c r="W263" s="33"/>
      <c r="X263" s="33"/>
      <c r="Y263" s="33"/>
      <c r="Z263" s="33"/>
      <c r="AA263" s="33"/>
      <c r="AB263" s="33"/>
      <c r="AC263" s="33"/>
      <c r="AD263" s="33"/>
      <c r="AE263" s="33"/>
      <c r="AT263" s="16" t="s">
        <v>156</v>
      </c>
      <c r="AU263" s="16" t="s">
        <v>86</v>
      </c>
    </row>
    <row r="264" spans="1:65" s="2" customFormat="1" ht="68.25">
      <c r="A264" s="33"/>
      <c r="B264" s="34"/>
      <c r="C264" s="35"/>
      <c r="D264" s="215" t="s">
        <v>158</v>
      </c>
      <c r="E264" s="35"/>
      <c r="F264" s="219" t="s">
        <v>348</v>
      </c>
      <c r="G264" s="35"/>
      <c r="H264" s="35"/>
      <c r="I264" s="114"/>
      <c r="J264" s="35"/>
      <c r="K264" s="35"/>
      <c r="L264" s="38"/>
      <c r="M264" s="217"/>
      <c r="N264" s="218"/>
      <c r="O264" s="70"/>
      <c r="P264" s="70"/>
      <c r="Q264" s="70"/>
      <c r="R264" s="70"/>
      <c r="S264" s="70"/>
      <c r="T264" s="71"/>
      <c r="U264" s="33"/>
      <c r="V264" s="33"/>
      <c r="W264" s="33"/>
      <c r="X264" s="33"/>
      <c r="Y264" s="33"/>
      <c r="Z264" s="33"/>
      <c r="AA264" s="33"/>
      <c r="AB264" s="33"/>
      <c r="AC264" s="33"/>
      <c r="AD264" s="33"/>
      <c r="AE264" s="33"/>
      <c r="AT264" s="16" t="s">
        <v>158</v>
      </c>
      <c r="AU264" s="16" t="s">
        <v>86</v>
      </c>
    </row>
    <row r="265" spans="1:65" s="2" customFormat="1" ht="39">
      <c r="A265" s="33"/>
      <c r="B265" s="34"/>
      <c r="C265" s="35"/>
      <c r="D265" s="215" t="s">
        <v>191</v>
      </c>
      <c r="E265" s="35"/>
      <c r="F265" s="219" t="s">
        <v>349</v>
      </c>
      <c r="G265" s="35"/>
      <c r="H265" s="35"/>
      <c r="I265" s="114"/>
      <c r="J265" s="35"/>
      <c r="K265" s="35"/>
      <c r="L265" s="38"/>
      <c r="M265" s="217"/>
      <c r="N265" s="218"/>
      <c r="O265" s="70"/>
      <c r="P265" s="70"/>
      <c r="Q265" s="70"/>
      <c r="R265" s="70"/>
      <c r="S265" s="70"/>
      <c r="T265" s="71"/>
      <c r="U265" s="33"/>
      <c r="V265" s="33"/>
      <c r="W265" s="33"/>
      <c r="X265" s="33"/>
      <c r="Y265" s="33"/>
      <c r="Z265" s="33"/>
      <c r="AA265" s="33"/>
      <c r="AB265" s="33"/>
      <c r="AC265" s="33"/>
      <c r="AD265" s="33"/>
      <c r="AE265" s="33"/>
      <c r="AT265" s="16" t="s">
        <v>191</v>
      </c>
      <c r="AU265" s="16" t="s">
        <v>86</v>
      </c>
    </row>
    <row r="266" spans="1:65" s="2" customFormat="1" ht="21.75" customHeight="1">
      <c r="A266" s="33"/>
      <c r="B266" s="34"/>
      <c r="C266" s="202" t="s">
        <v>355</v>
      </c>
      <c r="D266" s="202" t="s">
        <v>149</v>
      </c>
      <c r="E266" s="203" t="s">
        <v>356</v>
      </c>
      <c r="F266" s="204" t="s">
        <v>357</v>
      </c>
      <c r="G266" s="205" t="s">
        <v>285</v>
      </c>
      <c r="H266" s="206">
        <v>1</v>
      </c>
      <c r="I266" s="207"/>
      <c r="J266" s="208">
        <f>ROUND(I266*H266,2)</f>
        <v>0</v>
      </c>
      <c r="K266" s="204" t="s">
        <v>153</v>
      </c>
      <c r="L266" s="38"/>
      <c r="M266" s="209" t="s">
        <v>1</v>
      </c>
      <c r="N266" s="210" t="s">
        <v>42</v>
      </c>
      <c r="O266" s="70"/>
      <c r="P266" s="211">
        <f>O266*H266</f>
        <v>0</v>
      </c>
      <c r="Q266" s="211">
        <v>0.1077485</v>
      </c>
      <c r="R266" s="211">
        <f>Q266*H266</f>
        <v>0.1077485</v>
      </c>
      <c r="S266" s="211">
        <v>0</v>
      </c>
      <c r="T266" s="212">
        <f>S266*H266</f>
        <v>0</v>
      </c>
      <c r="U266" s="33"/>
      <c r="V266" s="33"/>
      <c r="W266" s="33"/>
      <c r="X266" s="33"/>
      <c r="Y266" s="33"/>
      <c r="Z266" s="33"/>
      <c r="AA266" s="33"/>
      <c r="AB266" s="33"/>
      <c r="AC266" s="33"/>
      <c r="AD266" s="33"/>
      <c r="AE266" s="33"/>
      <c r="AR266" s="213" t="s">
        <v>154</v>
      </c>
      <c r="AT266" s="213" t="s">
        <v>149</v>
      </c>
      <c r="AU266" s="213" t="s">
        <v>86</v>
      </c>
      <c r="AY266" s="16" t="s">
        <v>147</v>
      </c>
      <c r="BE266" s="214">
        <f>IF(N266="základní",J266,0)</f>
        <v>0</v>
      </c>
      <c r="BF266" s="214">
        <f>IF(N266="snížená",J266,0)</f>
        <v>0</v>
      </c>
      <c r="BG266" s="214">
        <f>IF(N266="zákl. přenesená",J266,0)</f>
        <v>0</v>
      </c>
      <c r="BH266" s="214">
        <f>IF(N266="sníž. přenesená",J266,0)</f>
        <v>0</v>
      </c>
      <c r="BI266" s="214">
        <f>IF(N266="nulová",J266,0)</f>
        <v>0</v>
      </c>
      <c r="BJ266" s="16" t="s">
        <v>21</v>
      </c>
      <c r="BK266" s="214">
        <f>ROUND(I266*H266,2)</f>
        <v>0</v>
      </c>
      <c r="BL266" s="16" t="s">
        <v>154</v>
      </c>
      <c r="BM266" s="213" t="s">
        <v>358</v>
      </c>
    </row>
    <row r="267" spans="1:65" s="2" customFormat="1" ht="58.5">
      <c r="A267" s="33"/>
      <c r="B267" s="34"/>
      <c r="C267" s="35"/>
      <c r="D267" s="215" t="s">
        <v>156</v>
      </c>
      <c r="E267" s="35"/>
      <c r="F267" s="216" t="s">
        <v>359</v>
      </c>
      <c r="G267" s="35"/>
      <c r="H267" s="35"/>
      <c r="I267" s="114"/>
      <c r="J267" s="35"/>
      <c r="K267" s="35"/>
      <c r="L267" s="38"/>
      <c r="M267" s="217"/>
      <c r="N267" s="218"/>
      <c r="O267" s="70"/>
      <c r="P267" s="70"/>
      <c r="Q267" s="70"/>
      <c r="R267" s="70"/>
      <c r="S267" s="70"/>
      <c r="T267" s="71"/>
      <c r="U267" s="33"/>
      <c r="V267" s="33"/>
      <c r="W267" s="33"/>
      <c r="X267" s="33"/>
      <c r="Y267" s="33"/>
      <c r="Z267" s="33"/>
      <c r="AA267" s="33"/>
      <c r="AB267" s="33"/>
      <c r="AC267" s="33"/>
      <c r="AD267" s="33"/>
      <c r="AE267" s="33"/>
      <c r="AT267" s="16" t="s">
        <v>156</v>
      </c>
      <c r="AU267" s="16" t="s">
        <v>86</v>
      </c>
    </row>
    <row r="268" spans="1:65" s="2" customFormat="1" ht="68.25">
      <c r="A268" s="33"/>
      <c r="B268" s="34"/>
      <c r="C268" s="35"/>
      <c r="D268" s="215" t="s">
        <v>158</v>
      </c>
      <c r="E268" s="35"/>
      <c r="F268" s="219" t="s">
        <v>348</v>
      </c>
      <c r="G268" s="35"/>
      <c r="H268" s="35"/>
      <c r="I268" s="114"/>
      <c r="J268" s="35"/>
      <c r="K268" s="35"/>
      <c r="L268" s="38"/>
      <c r="M268" s="217"/>
      <c r="N268" s="218"/>
      <c r="O268" s="70"/>
      <c r="P268" s="70"/>
      <c r="Q268" s="70"/>
      <c r="R268" s="70"/>
      <c r="S268" s="70"/>
      <c r="T268" s="71"/>
      <c r="U268" s="33"/>
      <c r="V268" s="33"/>
      <c r="W268" s="33"/>
      <c r="X268" s="33"/>
      <c r="Y268" s="33"/>
      <c r="Z268" s="33"/>
      <c r="AA268" s="33"/>
      <c r="AB268" s="33"/>
      <c r="AC268" s="33"/>
      <c r="AD268" s="33"/>
      <c r="AE268" s="33"/>
      <c r="AT268" s="16" t="s">
        <v>158</v>
      </c>
      <c r="AU268" s="16" t="s">
        <v>86</v>
      </c>
    </row>
    <row r="269" spans="1:65" s="2" customFormat="1" ht="39">
      <c r="A269" s="33"/>
      <c r="B269" s="34"/>
      <c r="C269" s="35"/>
      <c r="D269" s="215" t="s">
        <v>191</v>
      </c>
      <c r="E269" s="35"/>
      <c r="F269" s="219" t="s">
        <v>349</v>
      </c>
      <c r="G269" s="35"/>
      <c r="H269" s="35"/>
      <c r="I269" s="114"/>
      <c r="J269" s="35"/>
      <c r="K269" s="35"/>
      <c r="L269" s="38"/>
      <c r="M269" s="217"/>
      <c r="N269" s="218"/>
      <c r="O269" s="70"/>
      <c r="P269" s="70"/>
      <c r="Q269" s="70"/>
      <c r="R269" s="70"/>
      <c r="S269" s="70"/>
      <c r="T269" s="71"/>
      <c r="U269" s="33"/>
      <c r="V269" s="33"/>
      <c r="W269" s="33"/>
      <c r="X269" s="33"/>
      <c r="Y269" s="33"/>
      <c r="Z269" s="33"/>
      <c r="AA269" s="33"/>
      <c r="AB269" s="33"/>
      <c r="AC269" s="33"/>
      <c r="AD269" s="33"/>
      <c r="AE269" s="33"/>
      <c r="AT269" s="16" t="s">
        <v>191</v>
      </c>
      <c r="AU269" s="16" t="s">
        <v>86</v>
      </c>
    </row>
    <row r="270" spans="1:65" s="2" customFormat="1" ht="16.5" customHeight="1">
      <c r="A270" s="33"/>
      <c r="B270" s="34"/>
      <c r="C270" s="202" t="s">
        <v>360</v>
      </c>
      <c r="D270" s="202" t="s">
        <v>149</v>
      </c>
      <c r="E270" s="203" t="s">
        <v>361</v>
      </c>
      <c r="F270" s="204" t="s">
        <v>362</v>
      </c>
      <c r="G270" s="205" t="s">
        <v>285</v>
      </c>
      <c r="H270" s="206">
        <v>1</v>
      </c>
      <c r="I270" s="207"/>
      <c r="J270" s="208">
        <f>ROUND(I270*H270,2)</f>
        <v>0</v>
      </c>
      <c r="K270" s="204" t="s">
        <v>153</v>
      </c>
      <c r="L270" s="38"/>
      <c r="M270" s="209" t="s">
        <v>1</v>
      </c>
      <c r="N270" s="210" t="s">
        <v>42</v>
      </c>
      <c r="O270" s="70"/>
      <c r="P270" s="211">
        <f>O270*H270</f>
        <v>0</v>
      </c>
      <c r="Q270" s="211">
        <v>5.5000000000000003E-4</v>
      </c>
      <c r="R270" s="211">
        <f>Q270*H270</f>
        <v>5.5000000000000003E-4</v>
      </c>
      <c r="S270" s="211">
        <v>0</v>
      </c>
      <c r="T270" s="212">
        <f>S270*H270</f>
        <v>0</v>
      </c>
      <c r="U270" s="33"/>
      <c r="V270" s="33"/>
      <c r="W270" s="33"/>
      <c r="X270" s="33"/>
      <c r="Y270" s="33"/>
      <c r="Z270" s="33"/>
      <c r="AA270" s="33"/>
      <c r="AB270" s="33"/>
      <c r="AC270" s="33"/>
      <c r="AD270" s="33"/>
      <c r="AE270" s="33"/>
      <c r="AR270" s="213" t="s">
        <v>154</v>
      </c>
      <c r="AT270" s="213" t="s">
        <v>149</v>
      </c>
      <c r="AU270" s="213" t="s">
        <v>86</v>
      </c>
      <c r="AY270" s="16" t="s">
        <v>147</v>
      </c>
      <c r="BE270" s="214">
        <f>IF(N270="základní",J270,0)</f>
        <v>0</v>
      </c>
      <c r="BF270" s="214">
        <f>IF(N270="snížená",J270,0)</f>
        <v>0</v>
      </c>
      <c r="BG270" s="214">
        <f>IF(N270="zákl. přenesená",J270,0)</f>
        <v>0</v>
      </c>
      <c r="BH270" s="214">
        <f>IF(N270="sníž. přenesená",J270,0)</f>
        <v>0</v>
      </c>
      <c r="BI270" s="214">
        <f>IF(N270="nulová",J270,0)</f>
        <v>0</v>
      </c>
      <c r="BJ270" s="16" t="s">
        <v>21</v>
      </c>
      <c r="BK270" s="214">
        <f>ROUND(I270*H270,2)</f>
        <v>0</v>
      </c>
      <c r="BL270" s="16" t="s">
        <v>154</v>
      </c>
      <c r="BM270" s="213" t="s">
        <v>363</v>
      </c>
    </row>
    <row r="271" spans="1:65" s="2" customFormat="1" ht="19.5">
      <c r="A271" s="33"/>
      <c r="B271" s="34"/>
      <c r="C271" s="35"/>
      <c r="D271" s="215" t="s">
        <v>156</v>
      </c>
      <c r="E271" s="35"/>
      <c r="F271" s="216" t="s">
        <v>364</v>
      </c>
      <c r="G271" s="35"/>
      <c r="H271" s="35"/>
      <c r="I271" s="114"/>
      <c r="J271" s="35"/>
      <c r="K271" s="35"/>
      <c r="L271" s="38"/>
      <c r="M271" s="217"/>
      <c r="N271" s="218"/>
      <c r="O271" s="70"/>
      <c r="P271" s="70"/>
      <c r="Q271" s="70"/>
      <c r="R271" s="70"/>
      <c r="S271" s="70"/>
      <c r="T271" s="71"/>
      <c r="U271" s="33"/>
      <c r="V271" s="33"/>
      <c r="W271" s="33"/>
      <c r="X271" s="33"/>
      <c r="Y271" s="33"/>
      <c r="Z271" s="33"/>
      <c r="AA271" s="33"/>
      <c r="AB271" s="33"/>
      <c r="AC271" s="33"/>
      <c r="AD271" s="33"/>
      <c r="AE271" s="33"/>
      <c r="AT271" s="16" t="s">
        <v>156</v>
      </c>
      <c r="AU271" s="16" t="s">
        <v>86</v>
      </c>
    </row>
    <row r="272" spans="1:65" s="2" customFormat="1" ht="126.75">
      <c r="A272" s="33"/>
      <c r="B272" s="34"/>
      <c r="C272" s="35"/>
      <c r="D272" s="215" t="s">
        <v>158</v>
      </c>
      <c r="E272" s="35"/>
      <c r="F272" s="219" t="s">
        <v>365</v>
      </c>
      <c r="G272" s="35"/>
      <c r="H272" s="35"/>
      <c r="I272" s="114"/>
      <c r="J272" s="35"/>
      <c r="K272" s="35"/>
      <c r="L272" s="38"/>
      <c r="M272" s="217"/>
      <c r="N272" s="218"/>
      <c r="O272" s="70"/>
      <c r="P272" s="70"/>
      <c r="Q272" s="70"/>
      <c r="R272" s="70"/>
      <c r="S272" s="70"/>
      <c r="T272" s="71"/>
      <c r="U272" s="33"/>
      <c r="V272" s="33"/>
      <c r="W272" s="33"/>
      <c r="X272" s="33"/>
      <c r="Y272" s="33"/>
      <c r="Z272" s="33"/>
      <c r="AA272" s="33"/>
      <c r="AB272" s="33"/>
      <c r="AC272" s="33"/>
      <c r="AD272" s="33"/>
      <c r="AE272" s="33"/>
      <c r="AT272" s="16" t="s">
        <v>158</v>
      </c>
      <c r="AU272" s="16" t="s">
        <v>86</v>
      </c>
    </row>
    <row r="273" spans="1:65" s="2" customFormat="1" ht="16.5" customHeight="1">
      <c r="A273" s="33"/>
      <c r="B273" s="34"/>
      <c r="C273" s="202" t="s">
        <v>366</v>
      </c>
      <c r="D273" s="202" t="s">
        <v>149</v>
      </c>
      <c r="E273" s="203" t="s">
        <v>367</v>
      </c>
      <c r="F273" s="204" t="s">
        <v>368</v>
      </c>
      <c r="G273" s="205" t="s">
        <v>152</v>
      </c>
      <c r="H273" s="206">
        <v>1</v>
      </c>
      <c r="I273" s="207"/>
      <c r="J273" s="208">
        <f>ROUND(I273*H273,2)</f>
        <v>0</v>
      </c>
      <c r="K273" s="204" t="s">
        <v>153</v>
      </c>
      <c r="L273" s="38"/>
      <c r="M273" s="209" t="s">
        <v>1</v>
      </c>
      <c r="N273" s="210" t="s">
        <v>42</v>
      </c>
      <c r="O273" s="70"/>
      <c r="P273" s="211">
        <f>O273*H273</f>
        <v>0</v>
      </c>
      <c r="Q273" s="211">
        <v>0</v>
      </c>
      <c r="R273" s="211">
        <f>Q273*H273</f>
        <v>0</v>
      </c>
      <c r="S273" s="211">
        <v>0</v>
      </c>
      <c r="T273" s="212">
        <f>S273*H273</f>
        <v>0</v>
      </c>
      <c r="U273" s="33"/>
      <c r="V273" s="33"/>
      <c r="W273" s="33"/>
      <c r="X273" s="33"/>
      <c r="Y273" s="33"/>
      <c r="Z273" s="33"/>
      <c r="AA273" s="33"/>
      <c r="AB273" s="33"/>
      <c r="AC273" s="33"/>
      <c r="AD273" s="33"/>
      <c r="AE273" s="33"/>
      <c r="AR273" s="213" t="s">
        <v>154</v>
      </c>
      <c r="AT273" s="213" t="s">
        <v>149</v>
      </c>
      <c r="AU273" s="213" t="s">
        <v>86</v>
      </c>
      <c r="AY273" s="16" t="s">
        <v>147</v>
      </c>
      <c r="BE273" s="214">
        <f>IF(N273="základní",J273,0)</f>
        <v>0</v>
      </c>
      <c r="BF273" s="214">
        <f>IF(N273="snížená",J273,0)</f>
        <v>0</v>
      </c>
      <c r="BG273" s="214">
        <f>IF(N273="zákl. přenesená",J273,0)</f>
        <v>0</v>
      </c>
      <c r="BH273" s="214">
        <f>IF(N273="sníž. přenesená",J273,0)</f>
        <v>0</v>
      </c>
      <c r="BI273" s="214">
        <f>IF(N273="nulová",J273,0)</f>
        <v>0</v>
      </c>
      <c r="BJ273" s="16" t="s">
        <v>21</v>
      </c>
      <c r="BK273" s="214">
        <f>ROUND(I273*H273,2)</f>
        <v>0</v>
      </c>
      <c r="BL273" s="16" t="s">
        <v>154</v>
      </c>
      <c r="BM273" s="213" t="s">
        <v>369</v>
      </c>
    </row>
    <row r="274" spans="1:65" s="2" customFormat="1" ht="11.25">
      <c r="A274" s="33"/>
      <c r="B274" s="34"/>
      <c r="C274" s="35"/>
      <c r="D274" s="215" t="s">
        <v>156</v>
      </c>
      <c r="E274" s="35"/>
      <c r="F274" s="216" t="s">
        <v>370</v>
      </c>
      <c r="G274" s="35"/>
      <c r="H274" s="35"/>
      <c r="I274" s="114"/>
      <c r="J274" s="35"/>
      <c r="K274" s="35"/>
      <c r="L274" s="38"/>
      <c r="M274" s="217"/>
      <c r="N274" s="218"/>
      <c r="O274" s="70"/>
      <c r="P274" s="70"/>
      <c r="Q274" s="70"/>
      <c r="R274" s="70"/>
      <c r="S274" s="70"/>
      <c r="T274" s="71"/>
      <c r="U274" s="33"/>
      <c r="V274" s="33"/>
      <c r="W274" s="33"/>
      <c r="X274" s="33"/>
      <c r="Y274" s="33"/>
      <c r="Z274" s="33"/>
      <c r="AA274" s="33"/>
      <c r="AB274" s="33"/>
      <c r="AC274" s="33"/>
      <c r="AD274" s="33"/>
      <c r="AE274" s="33"/>
      <c r="AT274" s="16" t="s">
        <v>156</v>
      </c>
      <c r="AU274" s="16" t="s">
        <v>86</v>
      </c>
    </row>
    <row r="275" spans="1:65" s="2" customFormat="1" ht="48.75">
      <c r="A275" s="33"/>
      <c r="B275" s="34"/>
      <c r="C275" s="35"/>
      <c r="D275" s="215" t="s">
        <v>158</v>
      </c>
      <c r="E275" s="35"/>
      <c r="F275" s="219" t="s">
        <v>371</v>
      </c>
      <c r="G275" s="35"/>
      <c r="H275" s="35"/>
      <c r="I275" s="114"/>
      <c r="J275" s="35"/>
      <c r="K275" s="35"/>
      <c r="L275" s="38"/>
      <c r="M275" s="217"/>
      <c r="N275" s="218"/>
      <c r="O275" s="70"/>
      <c r="P275" s="70"/>
      <c r="Q275" s="70"/>
      <c r="R275" s="70"/>
      <c r="S275" s="70"/>
      <c r="T275" s="71"/>
      <c r="U275" s="33"/>
      <c r="V275" s="33"/>
      <c r="W275" s="33"/>
      <c r="X275" s="33"/>
      <c r="Y275" s="33"/>
      <c r="Z275" s="33"/>
      <c r="AA275" s="33"/>
      <c r="AB275" s="33"/>
      <c r="AC275" s="33"/>
      <c r="AD275" s="33"/>
      <c r="AE275" s="33"/>
      <c r="AT275" s="16" t="s">
        <v>158</v>
      </c>
      <c r="AU275" s="16" t="s">
        <v>86</v>
      </c>
    </row>
    <row r="276" spans="1:65" s="2" customFormat="1" ht="21.75" customHeight="1">
      <c r="A276" s="33"/>
      <c r="B276" s="34"/>
      <c r="C276" s="202" t="s">
        <v>372</v>
      </c>
      <c r="D276" s="202" t="s">
        <v>149</v>
      </c>
      <c r="E276" s="203" t="s">
        <v>373</v>
      </c>
      <c r="F276" s="204" t="s">
        <v>374</v>
      </c>
      <c r="G276" s="205" t="s">
        <v>152</v>
      </c>
      <c r="H276" s="206">
        <v>1</v>
      </c>
      <c r="I276" s="207"/>
      <c r="J276" s="208">
        <f>ROUND(I276*H276,2)</f>
        <v>0</v>
      </c>
      <c r="K276" s="204" t="s">
        <v>153</v>
      </c>
      <c r="L276" s="38"/>
      <c r="M276" s="209" t="s">
        <v>1</v>
      </c>
      <c r="N276" s="210" t="s">
        <v>42</v>
      </c>
      <c r="O276" s="70"/>
      <c r="P276" s="211">
        <f>O276*H276</f>
        <v>0</v>
      </c>
      <c r="Q276" s="211">
        <v>0</v>
      </c>
      <c r="R276" s="211">
        <f>Q276*H276</f>
        <v>0</v>
      </c>
      <c r="S276" s="211">
        <v>0</v>
      </c>
      <c r="T276" s="212">
        <f>S276*H276</f>
        <v>0</v>
      </c>
      <c r="U276" s="33"/>
      <c r="V276" s="33"/>
      <c r="W276" s="33"/>
      <c r="X276" s="33"/>
      <c r="Y276" s="33"/>
      <c r="Z276" s="33"/>
      <c r="AA276" s="33"/>
      <c r="AB276" s="33"/>
      <c r="AC276" s="33"/>
      <c r="AD276" s="33"/>
      <c r="AE276" s="33"/>
      <c r="AR276" s="213" t="s">
        <v>154</v>
      </c>
      <c r="AT276" s="213" t="s">
        <v>149</v>
      </c>
      <c r="AU276" s="213" t="s">
        <v>86</v>
      </c>
      <c r="AY276" s="16" t="s">
        <v>147</v>
      </c>
      <c r="BE276" s="214">
        <f>IF(N276="základní",J276,0)</f>
        <v>0</v>
      </c>
      <c r="BF276" s="214">
        <f>IF(N276="snížená",J276,0)</f>
        <v>0</v>
      </c>
      <c r="BG276" s="214">
        <f>IF(N276="zákl. přenesená",J276,0)</f>
        <v>0</v>
      </c>
      <c r="BH276" s="214">
        <f>IF(N276="sníž. přenesená",J276,0)</f>
        <v>0</v>
      </c>
      <c r="BI276" s="214">
        <f>IF(N276="nulová",J276,0)</f>
        <v>0</v>
      </c>
      <c r="BJ276" s="16" t="s">
        <v>21</v>
      </c>
      <c r="BK276" s="214">
        <f>ROUND(I276*H276,2)</f>
        <v>0</v>
      </c>
      <c r="BL276" s="16" t="s">
        <v>154</v>
      </c>
      <c r="BM276" s="213" t="s">
        <v>375</v>
      </c>
    </row>
    <row r="277" spans="1:65" s="2" customFormat="1" ht="19.5">
      <c r="A277" s="33"/>
      <c r="B277" s="34"/>
      <c r="C277" s="35"/>
      <c r="D277" s="215" t="s">
        <v>156</v>
      </c>
      <c r="E277" s="35"/>
      <c r="F277" s="216" t="s">
        <v>376</v>
      </c>
      <c r="G277" s="35"/>
      <c r="H277" s="35"/>
      <c r="I277" s="114"/>
      <c r="J277" s="35"/>
      <c r="K277" s="35"/>
      <c r="L277" s="38"/>
      <c r="M277" s="217"/>
      <c r="N277" s="218"/>
      <c r="O277" s="70"/>
      <c r="P277" s="70"/>
      <c r="Q277" s="70"/>
      <c r="R277" s="70"/>
      <c r="S277" s="70"/>
      <c r="T277" s="71"/>
      <c r="U277" s="33"/>
      <c r="V277" s="33"/>
      <c r="W277" s="33"/>
      <c r="X277" s="33"/>
      <c r="Y277" s="33"/>
      <c r="Z277" s="33"/>
      <c r="AA277" s="33"/>
      <c r="AB277" s="33"/>
      <c r="AC277" s="33"/>
      <c r="AD277" s="33"/>
      <c r="AE277" s="33"/>
      <c r="AT277" s="16" t="s">
        <v>156</v>
      </c>
      <c r="AU277" s="16" t="s">
        <v>86</v>
      </c>
    </row>
    <row r="278" spans="1:65" s="2" customFormat="1" ht="68.25">
      <c r="A278" s="33"/>
      <c r="B278" s="34"/>
      <c r="C278" s="35"/>
      <c r="D278" s="215" t="s">
        <v>158</v>
      </c>
      <c r="E278" s="35"/>
      <c r="F278" s="219" t="s">
        <v>377</v>
      </c>
      <c r="G278" s="35"/>
      <c r="H278" s="35"/>
      <c r="I278" s="114"/>
      <c r="J278" s="35"/>
      <c r="K278" s="35"/>
      <c r="L278" s="38"/>
      <c r="M278" s="217"/>
      <c r="N278" s="218"/>
      <c r="O278" s="70"/>
      <c r="P278" s="70"/>
      <c r="Q278" s="70"/>
      <c r="R278" s="70"/>
      <c r="S278" s="70"/>
      <c r="T278" s="71"/>
      <c r="U278" s="33"/>
      <c r="V278" s="33"/>
      <c r="W278" s="33"/>
      <c r="X278" s="33"/>
      <c r="Y278" s="33"/>
      <c r="Z278" s="33"/>
      <c r="AA278" s="33"/>
      <c r="AB278" s="33"/>
      <c r="AC278" s="33"/>
      <c r="AD278" s="33"/>
      <c r="AE278" s="33"/>
      <c r="AT278" s="16" t="s">
        <v>158</v>
      </c>
      <c r="AU278" s="16" t="s">
        <v>86</v>
      </c>
    </row>
    <row r="279" spans="1:65" s="2" customFormat="1" ht="19.5">
      <c r="A279" s="33"/>
      <c r="B279" s="34"/>
      <c r="C279" s="35"/>
      <c r="D279" s="215" t="s">
        <v>191</v>
      </c>
      <c r="E279" s="35"/>
      <c r="F279" s="219" t="s">
        <v>378</v>
      </c>
      <c r="G279" s="35"/>
      <c r="H279" s="35"/>
      <c r="I279" s="114"/>
      <c r="J279" s="35"/>
      <c r="K279" s="35"/>
      <c r="L279" s="38"/>
      <c r="M279" s="217"/>
      <c r="N279" s="218"/>
      <c r="O279" s="70"/>
      <c r="P279" s="70"/>
      <c r="Q279" s="70"/>
      <c r="R279" s="70"/>
      <c r="S279" s="70"/>
      <c r="T279" s="71"/>
      <c r="U279" s="33"/>
      <c r="V279" s="33"/>
      <c r="W279" s="33"/>
      <c r="X279" s="33"/>
      <c r="Y279" s="33"/>
      <c r="Z279" s="33"/>
      <c r="AA279" s="33"/>
      <c r="AB279" s="33"/>
      <c r="AC279" s="33"/>
      <c r="AD279" s="33"/>
      <c r="AE279" s="33"/>
      <c r="AT279" s="16" t="s">
        <v>191</v>
      </c>
      <c r="AU279" s="16" t="s">
        <v>86</v>
      </c>
    </row>
    <row r="280" spans="1:65" s="2" customFormat="1" ht="21.75" customHeight="1">
      <c r="A280" s="33"/>
      <c r="B280" s="34"/>
      <c r="C280" s="202" t="s">
        <v>379</v>
      </c>
      <c r="D280" s="202" t="s">
        <v>149</v>
      </c>
      <c r="E280" s="203" t="s">
        <v>380</v>
      </c>
      <c r="F280" s="204" t="s">
        <v>381</v>
      </c>
      <c r="G280" s="205" t="s">
        <v>152</v>
      </c>
      <c r="H280" s="206">
        <v>1</v>
      </c>
      <c r="I280" s="207"/>
      <c r="J280" s="208">
        <f>ROUND(I280*H280,2)</f>
        <v>0</v>
      </c>
      <c r="K280" s="204" t="s">
        <v>153</v>
      </c>
      <c r="L280" s="38"/>
      <c r="M280" s="209" t="s">
        <v>1</v>
      </c>
      <c r="N280" s="210" t="s">
        <v>42</v>
      </c>
      <c r="O280" s="70"/>
      <c r="P280" s="211">
        <f>O280*H280</f>
        <v>0</v>
      </c>
      <c r="Q280" s="211">
        <v>0</v>
      </c>
      <c r="R280" s="211">
        <f>Q280*H280</f>
        <v>0</v>
      </c>
      <c r="S280" s="211">
        <v>0</v>
      </c>
      <c r="T280" s="212">
        <f>S280*H280</f>
        <v>0</v>
      </c>
      <c r="U280" s="33"/>
      <c r="V280" s="33"/>
      <c r="W280" s="33"/>
      <c r="X280" s="33"/>
      <c r="Y280" s="33"/>
      <c r="Z280" s="33"/>
      <c r="AA280" s="33"/>
      <c r="AB280" s="33"/>
      <c r="AC280" s="33"/>
      <c r="AD280" s="33"/>
      <c r="AE280" s="33"/>
      <c r="AR280" s="213" t="s">
        <v>154</v>
      </c>
      <c r="AT280" s="213" t="s">
        <v>149</v>
      </c>
      <c r="AU280" s="213" t="s">
        <v>86</v>
      </c>
      <c r="AY280" s="16" t="s">
        <v>147</v>
      </c>
      <c r="BE280" s="214">
        <f>IF(N280="základní",J280,0)</f>
        <v>0</v>
      </c>
      <c r="BF280" s="214">
        <f>IF(N280="snížená",J280,0)</f>
        <v>0</v>
      </c>
      <c r="BG280" s="214">
        <f>IF(N280="zákl. přenesená",J280,0)</f>
        <v>0</v>
      </c>
      <c r="BH280" s="214">
        <f>IF(N280="sníž. přenesená",J280,0)</f>
        <v>0</v>
      </c>
      <c r="BI280" s="214">
        <f>IF(N280="nulová",J280,0)</f>
        <v>0</v>
      </c>
      <c r="BJ280" s="16" t="s">
        <v>21</v>
      </c>
      <c r="BK280" s="214">
        <f>ROUND(I280*H280,2)</f>
        <v>0</v>
      </c>
      <c r="BL280" s="16" t="s">
        <v>154</v>
      </c>
      <c r="BM280" s="213" t="s">
        <v>382</v>
      </c>
    </row>
    <row r="281" spans="1:65" s="2" customFormat="1" ht="19.5">
      <c r="A281" s="33"/>
      <c r="B281" s="34"/>
      <c r="C281" s="35"/>
      <c r="D281" s="215" t="s">
        <v>156</v>
      </c>
      <c r="E281" s="35"/>
      <c r="F281" s="216" t="s">
        <v>383</v>
      </c>
      <c r="G281" s="35"/>
      <c r="H281" s="35"/>
      <c r="I281" s="114"/>
      <c r="J281" s="35"/>
      <c r="K281" s="35"/>
      <c r="L281" s="38"/>
      <c r="M281" s="217"/>
      <c r="N281" s="218"/>
      <c r="O281" s="70"/>
      <c r="P281" s="70"/>
      <c r="Q281" s="70"/>
      <c r="R281" s="70"/>
      <c r="S281" s="70"/>
      <c r="T281" s="71"/>
      <c r="U281" s="33"/>
      <c r="V281" s="33"/>
      <c r="W281" s="33"/>
      <c r="X281" s="33"/>
      <c r="Y281" s="33"/>
      <c r="Z281" s="33"/>
      <c r="AA281" s="33"/>
      <c r="AB281" s="33"/>
      <c r="AC281" s="33"/>
      <c r="AD281" s="33"/>
      <c r="AE281" s="33"/>
      <c r="AT281" s="16" t="s">
        <v>156</v>
      </c>
      <c r="AU281" s="16" t="s">
        <v>86</v>
      </c>
    </row>
    <row r="282" spans="1:65" s="2" customFormat="1" ht="68.25">
      <c r="A282" s="33"/>
      <c r="B282" s="34"/>
      <c r="C282" s="35"/>
      <c r="D282" s="215" t="s">
        <v>158</v>
      </c>
      <c r="E282" s="35"/>
      <c r="F282" s="219" t="s">
        <v>377</v>
      </c>
      <c r="G282" s="35"/>
      <c r="H282" s="35"/>
      <c r="I282" s="114"/>
      <c r="J282" s="35"/>
      <c r="K282" s="35"/>
      <c r="L282" s="38"/>
      <c r="M282" s="217"/>
      <c r="N282" s="218"/>
      <c r="O282" s="70"/>
      <c r="P282" s="70"/>
      <c r="Q282" s="70"/>
      <c r="R282" s="70"/>
      <c r="S282" s="70"/>
      <c r="T282" s="71"/>
      <c r="U282" s="33"/>
      <c r="V282" s="33"/>
      <c r="W282" s="33"/>
      <c r="X282" s="33"/>
      <c r="Y282" s="33"/>
      <c r="Z282" s="33"/>
      <c r="AA282" s="33"/>
      <c r="AB282" s="33"/>
      <c r="AC282" s="33"/>
      <c r="AD282" s="33"/>
      <c r="AE282" s="33"/>
      <c r="AT282" s="16" t="s">
        <v>158</v>
      </c>
      <c r="AU282" s="16" t="s">
        <v>86</v>
      </c>
    </row>
    <row r="283" spans="1:65" s="2" customFormat="1" ht="19.5">
      <c r="A283" s="33"/>
      <c r="B283" s="34"/>
      <c r="C283" s="35"/>
      <c r="D283" s="215" t="s">
        <v>191</v>
      </c>
      <c r="E283" s="35"/>
      <c r="F283" s="219" t="s">
        <v>378</v>
      </c>
      <c r="G283" s="35"/>
      <c r="H283" s="35"/>
      <c r="I283" s="114"/>
      <c r="J283" s="35"/>
      <c r="K283" s="35"/>
      <c r="L283" s="38"/>
      <c r="M283" s="217"/>
      <c r="N283" s="218"/>
      <c r="O283" s="70"/>
      <c r="P283" s="70"/>
      <c r="Q283" s="70"/>
      <c r="R283" s="70"/>
      <c r="S283" s="70"/>
      <c r="T283" s="71"/>
      <c r="U283" s="33"/>
      <c r="V283" s="33"/>
      <c r="W283" s="33"/>
      <c r="X283" s="33"/>
      <c r="Y283" s="33"/>
      <c r="Z283" s="33"/>
      <c r="AA283" s="33"/>
      <c r="AB283" s="33"/>
      <c r="AC283" s="33"/>
      <c r="AD283" s="33"/>
      <c r="AE283" s="33"/>
      <c r="AT283" s="16" t="s">
        <v>191</v>
      </c>
      <c r="AU283" s="16" t="s">
        <v>86</v>
      </c>
    </row>
    <row r="284" spans="1:65" s="2" customFormat="1" ht="33" customHeight="1">
      <c r="A284" s="33"/>
      <c r="B284" s="34"/>
      <c r="C284" s="202" t="s">
        <v>384</v>
      </c>
      <c r="D284" s="202" t="s">
        <v>149</v>
      </c>
      <c r="E284" s="203" t="s">
        <v>385</v>
      </c>
      <c r="F284" s="204" t="s">
        <v>386</v>
      </c>
      <c r="G284" s="205" t="s">
        <v>187</v>
      </c>
      <c r="H284" s="206">
        <v>1</v>
      </c>
      <c r="I284" s="207"/>
      <c r="J284" s="208">
        <f>ROUND(I284*H284,2)</f>
        <v>0</v>
      </c>
      <c r="K284" s="204" t="s">
        <v>153</v>
      </c>
      <c r="L284" s="38"/>
      <c r="M284" s="209" t="s">
        <v>1</v>
      </c>
      <c r="N284" s="210" t="s">
        <v>42</v>
      </c>
      <c r="O284" s="70"/>
      <c r="P284" s="211">
        <f>O284*H284</f>
        <v>0</v>
      </c>
      <c r="Q284" s="211">
        <v>0</v>
      </c>
      <c r="R284" s="211">
        <f>Q284*H284</f>
        <v>0</v>
      </c>
      <c r="S284" s="211">
        <v>0</v>
      </c>
      <c r="T284" s="212">
        <f>S284*H284</f>
        <v>0</v>
      </c>
      <c r="U284" s="33"/>
      <c r="V284" s="33"/>
      <c r="W284" s="33"/>
      <c r="X284" s="33"/>
      <c r="Y284" s="33"/>
      <c r="Z284" s="33"/>
      <c r="AA284" s="33"/>
      <c r="AB284" s="33"/>
      <c r="AC284" s="33"/>
      <c r="AD284" s="33"/>
      <c r="AE284" s="33"/>
      <c r="AR284" s="213" t="s">
        <v>154</v>
      </c>
      <c r="AT284" s="213" t="s">
        <v>149</v>
      </c>
      <c r="AU284" s="213" t="s">
        <v>86</v>
      </c>
      <c r="AY284" s="16" t="s">
        <v>147</v>
      </c>
      <c r="BE284" s="214">
        <f>IF(N284="základní",J284,0)</f>
        <v>0</v>
      </c>
      <c r="BF284" s="214">
        <f>IF(N284="snížená",J284,0)</f>
        <v>0</v>
      </c>
      <c r="BG284" s="214">
        <f>IF(N284="zákl. přenesená",J284,0)</f>
        <v>0</v>
      </c>
      <c r="BH284" s="214">
        <f>IF(N284="sníž. přenesená",J284,0)</f>
        <v>0</v>
      </c>
      <c r="BI284" s="214">
        <f>IF(N284="nulová",J284,0)</f>
        <v>0</v>
      </c>
      <c r="BJ284" s="16" t="s">
        <v>21</v>
      </c>
      <c r="BK284" s="214">
        <f>ROUND(I284*H284,2)</f>
        <v>0</v>
      </c>
      <c r="BL284" s="16" t="s">
        <v>154</v>
      </c>
      <c r="BM284" s="213" t="s">
        <v>387</v>
      </c>
    </row>
    <row r="285" spans="1:65" s="2" customFormat="1" ht="29.25">
      <c r="A285" s="33"/>
      <c r="B285" s="34"/>
      <c r="C285" s="35"/>
      <c r="D285" s="215" t="s">
        <v>156</v>
      </c>
      <c r="E285" s="35"/>
      <c r="F285" s="216" t="s">
        <v>388</v>
      </c>
      <c r="G285" s="35"/>
      <c r="H285" s="35"/>
      <c r="I285" s="114"/>
      <c r="J285" s="35"/>
      <c r="K285" s="35"/>
      <c r="L285" s="38"/>
      <c r="M285" s="217"/>
      <c r="N285" s="218"/>
      <c r="O285" s="70"/>
      <c r="P285" s="70"/>
      <c r="Q285" s="70"/>
      <c r="R285" s="70"/>
      <c r="S285" s="70"/>
      <c r="T285" s="71"/>
      <c r="U285" s="33"/>
      <c r="V285" s="33"/>
      <c r="W285" s="33"/>
      <c r="X285" s="33"/>
      <c r="Y285" s="33"/>
      <c r="Z285" s="33"/>
      <c r="AA285" s="33"/>
      <c r="AB285" s="33"/>
      <c r="AC285" s="33"/>
      <c r="AD285" s="33"/>
      <c r="AE285" s="33"/>
      <c r="AT285" s="16" t="s">
        <v>156</v>
      </c>
      <c r="AU285" s="16" t="s">
        <v>86</v>
      </c>
    </row>
    <row r="286" spans="1:65" s="2" customFormat="1" ht="68.25">
      <c r="A286" s="33"/>
      <c r="B286" s="34"/>
      <c r="C286" s="35"/>
      <c r="D286" s="215" t="s">
        <v>158</v>
      </c>
      <c r="E286" s="35"/>
      <c r="F286" s="219" t="s">
        <v>389</v>
      </c>
      <c r="G286" s="35"/>
      <c r="H286" s="35"/>
      <c r="I286" s="114"/>
      <c r="J286" s="35"/>
      <c r="K286" s="35"/>
      <c r="L286" s="38"/>
      <c r="M286" s="217"/>
      <c r="N286" s="218"/>
      <c r="O286" s="70"/>
      <c r="P286" s="70"/>
      <c r="Q286" s="70"/>
      <c r="R286" s="70"/>
      <c r="S286" s="70"/>
      <c r="T286" s="71"/>
      <c r="U286" s="33"/>
      <c r="V286" s="33"/>
      <c r="W286" s="33"/>
      <c r="X286" s="33"/>
      <c r="Y286" s="33"/>
      <c r="Z286" s="33"/>
      <c r="AA286" s="33"/>
      <c r="AB286" s="33"/>
      <c r="AC286" s="33"/>
      <c r="AD286" s="33"/>
      <c r="AE286" s="33"/>
      <c r="AT286" s="16" t="s">
        <v>158</v>
      </c>
      <c r="AU286" s="16" t="s">
        <v>86</v>
      </c>
    </row>
    <row r="287" spans="1:65" s="2" customFormat="1" ht="33" customHeight="1">
      <c r="A287" s="33"/>
      <c r="B287" s="34"/>
      <c r="C287" s="202" t="s">
        <v>390</v>
      </c>
      <c r="D287" s="202" t="s">
        <v>149</v>
      </c>
      <c r="E287" s="203" t="s">
        <v>391</v>
      </c>
      <c r="F287" s="204" t="s">
        <v>392</v>
      </c>
      <c r="G287" s="205" t="s">
        <v>187</v>
      </c>
      <c r="H287" s="206">
        <v>1</v>
      </c>
      <c r="I287" s="207"/>
      <c r="J287" s="208">
        <f>ROUND(I287*H287,2)</f>
        <v>0</v>
      </c>
      <c r="K287" s="204" t="s">
        <v>153</v>
      </c>
      <c r="L287" s="38"/>
      <c r="M287" s="209" t="s">
        <v>1</v>
      </c>
      <c r="N287" s="210" t="s">
        <v>42</v>
      </c>
      <c r="O287" s="70"/>
      <c r="P287" s="211">
        <f>O287*H287</f>
        <v>0</v>
      </c>
      <c r="Q287" s="211">
        <v>0</v>
      </c>
      <c r="R287" s="211">
        <f>Q287*H287</f>
        <v>0</v>
      </c>
      <c r="S287" s="211">
        <v>0</v>
      </c>
      <c r="T287" s="212">
        <f>S287*H287</f>
        <v>0</v>
      </c>
      <c r="U287" s="33"/>
      <c r="V287" s="33"/>
      <c r="W287" s="33"/>
      <c r="X287" s="33"/>
      <c r="Y287" s="33"/>
      <c r="Z287" s="33"/>
      <c r="AA287" s="33"/>
      <c r="AB287" s="33"/>
      <c r="AC287" s="33"/>
      <c r="AD287" s="33"/>
      <c r="AE287" s="33"/>
      <c r="AR287" s="213" t="s">
        <v>154</v>
      </c>
      <c r="AT287" s="213" t="s">
        <v>149</v>
      </c>
      <c r="AU287" s="213" t="s">
        <v>86</v>
      </c>
      <c r="AY287" s="16" t="s">
        <v>147</v>
      </c>
      <c r="BE287" s="214">
        <f>IF(N287="základní",J287,0)</f>
        <v>0</v>
      </c>
      <c r="BF287" s="214">
        <f>IF(N287="snížená",J287,0)</f>
        <v>0</v>
      </c>
      <c r="BG287" s="214">
        <f>IF(N287="zákl. přenesená",J287,0)</f>
        <v>0</v>
      </c>
      <c r="BH287" s="214">
        <f>IF(N287="sníž. přenesená",J287,0)</f>
        <v>0</v>
      </c>
      <c r="BI287" s="214">
        <f>IF(N287="nulová",J287,0)</f>
        <v>0</v>
      </c>
      <c r="BJ287" s="16" t="s">
        <v>21</v>
      </c>
      <c r="BK287" s="214">
        <f>ROUND(I287*H287,2)</f>
        <v>0</v>
      </c>
      <c r="BL287" s="16" t="s">
        <v>154</v>
      </c>
      <c r="BM287" s="213" t="s">
        <v>393</v>
      </c>
    </row>
    <row r="288" spans="1:65" s="2" customFormat="1" ht="29.25">
      <c r="A288" s="33"/>
      <c r="B288" s="34"/>
      <c r="C288" s="35"/>
      <c r="D288" s="215" t="s">
        <v>156</v>
      </c>
      <c r="E288" s="35"/>
      <c r="F288" s="216" t="s">
        <v>394</v>
      </c>
      <c r="G288" s="35"/>
      <c r="H288" s="35"/>
      <c r="I288" s="114"/>
      <c r="J288" s="35"/>
      <c r="K288" s="35"/>
      <c r="L288" s="38"/>
      <c r="M288" s="217"/>
      <c r="N288" s="218"/>
      <c r="O288" s="70"/>
      <c r="P288" s="70"/>
      <c r="Q288" s="70"/>
      <c r="R288" s="70"/>
      <c r="S288" s="70"/>
      <c r="T288" s="71"/>
      <c r="U288" s="33"/>
      <c r="V288" s="33"/>
      <c r="W288" s="33"/>
      <c r="X288" s="33"/>
      <c r="Y288" s="33"/>
      <c r="Z288" s="33"/>
      <c r="AA288" s="33"/>
      <c r="AB288" s="33"/>
      <c r="AC288" s="33"/>
      <c r="AD288" s="33"/>
      <c r="AE288" s="33"/>
      <c r="AT288" s="16" t="s">
        <v>156</v>
      </c>
      <c r="AU288" s="16" t="s">
        <v>86</v>
      </c>
    </row>
    <row r="289" spans="1:65" s="2" customFormat="1" ht="68.25">
      <c r="A289" s="33"/>
      <c r="B289" s="34"/>
      <c r="C289" s="35"/>
      <c r="D289" s="215" t="s">
        <v>158</v>
      </c>
      <c r="E289" s="35"/>
      <c r="F289" s="219" t="s">
        <v>389</v>
      </c>
      <c r="G289" s="35"/>
      <c r="H289" s="35"/>
      <c r="I289" s="114"/>
      <c r="J289" s="35"/>
      <c r="K289" s="35"/>
      <c r="L289" s="38"/>
      <c r="M289" s="217"/>
      <c r="N289" s="218"/>
      <c r="O289" s="70"/>
      <c r="P289" s="70"/>
      <c r="Q289" s="70"/>
      <c r="R289" s="70"/>
      <c r="S289" s="70"/>
      <c r="T289" s="71"/>
      <c r="U289" s="33"/>
      <c r="V289" s="33"/>
      <c r="W289" s="33"/>
      <c r="X289" s="33"/>
      <c r="Y289" s="33"/>
      <c r="Z289" s="33"/>
      <c r="AA289" s="33"/>
      <c r="AB289" s="33"/>
      <c r="AC289" s="33"/>
      <c r="AD289" s="33"/>
      <c r="AE289" s="33"/>
      <c r="AT289" s="16" t="s">
        <v>158</v>
      </c>
      <c r="AU289" s="16" t="s">
        <v>86</v>
      </c>
    </row>
    <row r="290" spans="1:65" s="2" customFormat="1" ht="33" customHeight="1">
      <c r="A290" s="33"/>
      <c r="B290" s="34"/>
      <c r="C290" s="202" t="s">
        <v>395</v>
      </c>
      <c r="D290" s="202" t="s">
        <v>149</v>
      </c>
      <c r="E290" s="203" t="s">
        <v>396</v>
      </c>
      <c r="F290" s="204" t="s">
        <v>397</v>
      </c>
      <c r="G290" s="205" t="s">
        <v>187</v>
      </c>
      <c r="H290" s="206">
        <v>1</v>
      </c>
      <c r="I290" s="207"/>
      <c r="J290" s="208">
        <f>ROUND(I290*H290,2)</f>
        <v>0</v>
      </c>
      <c r="K290" s="204" t="s">
        <v>153</v>
      </c>
      <c r="L290" s="38"/>
      <c r="M290" s="209" t="s">
        <v>1</v>
      </c>
      <c r="N290" s="210" t="s">
        <v>42</v>
      </c>
      <c r="O290" s="70"/>
      <c r="P290" s="211">
        <f>O290*H290</f>
        <v>0</v>
      </c>
      <c r="Q290" s="211">
        <v>0</v>
      </c>
      <c r="R290" s="211">
        <f>Q290*H290</f>
        <v>0</v>
      </c>
      <c r="S290" s="211">
        <v>0</v>
      </c>
      <c r="T290" s="212">
        <f>S290*H290</f>
        <v>0</v>
      </c>
      <c r="U290" s="33"/>
      <c r="V290" s="33"/>
      <c r="W290" s="33"/>
      <c r="X290" s="33"/>
      <c r="Y290" s="33"/>
      <c r="Z290" s="33"/>
      <c r="AA290" s="33"/>
      <c r="AB290" s="33"/>
      <c r="AC290" s="33"/>
      <c r="AD290" s="33"/>
      <c r="AE290" s="33"/>
      <c r="AR290" s="213" t="s">
        <v>154</v>
      </c>
      <c r="AT290" s="213" t="s">
        <v>149</v>
      </c>
      <c r="AU290" s="213" t="s">
        <v>86</v>
      </c>
      <c r="AY290" s="16" t="s">
        <v>147</v>
      </c>
      <c r="BE290" s="214">
        <f>IF(N290="základní",J290,0)</f>
        <v>0</v>
      </c>
      <c r="BF290" s="214">
        <f>IF(N290="snížená",J290,0)</f>
        <v>0</v>
      </c>
      <c r="BG290" s="214">
        <f>IF(N290="zákl. přenesená",J290,0)</f>
        <v>0</v>
      </c>
      <c r="BH290" s="214">
        <f>IF(N290="sníž. přenesená",J290,0)</f>
        <v>0</v>
      </c>
      <c r="BI290" s="214">
        <f>IF(N290="nulová",J290,0)</f>
        <v>0</v>
      </c>
      <c r="BJ290" s="16" t="s">
        <v>21</v>
      </c>
      <c r="BK290" s="214">
        <f>ROUND(I290*H290,2)</f>
        <v>0</v>
      </c>
      <c r="BL290" s="16" t="s">
        <v>154</v>
      </c>
      <c r="BM290" s="213" t="s">
        <v>398</v>
      </c>
    </row>
    <row r="291" spans="1:65" s="2" customFormat="1" ht="19.5">
      <c r="A291" s="33"/>
      <c r="B291" s="34"/>
      <c r="C291" s="35"/>
      <c r="D291" s="215" t="s">
        <v>156</v>
      </c>
      <c r="E291" s="35"/>
      <c r="F291" s="216" t="s">
        <v>399</v>
      </c>
      <c r="G291" s="35"/>
      <c r="H291" s="35"/>
      <c r="I291" s="114"/>
      <c r="J291" s="35"/>
      <c r="K291" s="35"/>
      <c r="L291" s="38"/>
      <c r="M291" s="217"/>
      <c r="N291" s="218"/>
      <c r="O291" s="70"/>
      <c r="P291" s="70"/>
      <c r="Q291" s="70"/>
      <c r="R291" s="70"/>
      <c r="S291" s="70"/>
      <c r="T291" s="71"/>
      <c r="U291" s="33"/>
      <c r="V291" s="33"/>
      <c r="W291" s="33"/>
      <c r="X291" s="33"/>
      <c r="Y291" s="33"/>
      <c r="Z291" s="33"/>
      <c r="AA291" s="33"/>
      <c r="AB291" s="33"/>
      <c r="AC291" s="33"/>
      <c r="AD291" s="33"/>
      <c r="AE291" s="33"/>
      <c r="AT291" s="16" t="s">
        <v>156</v>
      </c>
      <c r="AU291" s="16" t="s">
        <v>86</v>
      </c>
    </row>
    <row r="292" spans="1:65" s="2" customFormat="1" ht="78">
      <c r="A292" s="33"/>
      <c r="B292" s="34"/>
      <c r="C292" s="35"/>
      <c r="D292" s="215" t="s">
        <v>158</v>
      </c>
      <c r="E292" s="35"/>
      <c r="F292" s="219" t="s">
        <v>400</v>
      </c>
      <c r="G292" s="35"/>
      <c r="H292" s="35"/>
      <c r="I292" s="114"/>
      <c r="J292" s="35"/>
      <c r="K292" s="35"/>
      <c r="L292" s="38"/>
      <c r="M292" s="217"/>
      <c r="N292" s="218"/>
      <c r="O292" s="70"/>
      <c r="P292" s="70"/>
      <c r="Q292" s="70"/>
      <c r="R292" s="70"/>
      <c r="S292" s="70"/>
      <c r="T292" s="71"/>
      <c r="U292" s="33"/>
      <c r="V292" s="33"/>
      <c r="W292" s="33"/>
      <c r="X292" s="33"/>
      <c r="Y292" s="33"/>
      <c r="Z292" s="33"/>
      <c r="AA292" s="33"/>
      <c r="AB292" s="33"/>
      <c r="AC292" s="33"/>
      <c r="AD292" s="33"/>
      <c r="AE292" s="33"/>
      <c r="AT292" s="16" t="s">
        <v>158</v>
      </c>
      <c r="AU292" s="16" t="s">
        <v>86</v>
      </c>
    </row>
    <row r="293" spans="1:65" s="2" customFormat="1" ht="19.5">
      <c r="A293" s="33"/>
      <c r="B293" s="34"/>
      <c r="C293" s="35"/>
      <c r="D293" s="215" t="s">
        <v>191</v>
      </c>
      <c r="E293" s="35"/>
      <c r="F293" s="219" t="s">
        <v>378</v>
      </c>
      <c r="G293" s="35"/>
      <c r="H293" s="35"/>
      <c r="I293" s="114"/>
      <c r="J293" s="35"/>
      <c r="K293" s="35"/>
      <c r="L293" s="38"/>
      <c r="M293" s="217"/>
      <c r="N293" s="218"/>
      <c r="O293" s="70"/>
      <c r="P293" s="70"/>
      <c r="Q293" s="70"/>
      <c r="R293" s="70"/>
      <c r="S293" s="70"/>
      <c r="T293" s="71"/>
      <c r="U293" s="33"/>
      <c r="V293" s="33"/>
      <c r="W293" s="33"/>
      <c r="X293" s="33"/>
      <c r="Y293" s="33"/>
      <c r="Z293" s="33"/>
      <c r="AA293" s="33"/>
      <c r="AB293" s="33"/>
      <c r="AC293" s="33"/>
      <c r="AD293" s="33"/>
      <c r="AE293" s="33"/>
      <c r="AT293" s="16" t="s">
        <v>191</v>
      </c>
      <c r="AU293" s="16" t="s">
        <v>86</v>
      </c>
    </row>
    <row r="294" spans="1:65" s="2" customFormat="1" ht="33" customHeight="1">
      <c r="A294" s="33"/>
      <c r="B294" s="34"/>
      <c r="C294" s="202" t="s">
        <v>401</v>
      </c>
      <c r="D294" s="202" t="s">
        <v>149</v>
      </c>
      <c r="E294" s="203" t="s">
        <v>402</v>
      </c>
      <c r="F294" s="204" t="s">
        <v>403</v>
      </c>
      <c r="G294" s="205" t="s">
        <v>187</v>
      </c>
      <c r="H294" s="206">
        <v>1</v>
      </c>
      <c r="I294" s="207"/>
      <c r="J294" s="208">
        <f>ROUND(I294*H294,2)</f>
        <v>0</v>
      </c>
      <c r="K294" s="204" t="s">
        <v>153</v>
      </c>
      <c r="L294" s="38"/>
      <c r="M294" s="209" t="s">
        <v>1</v>
      </c>
      <c r="N294" s="210" t="s">
        <v>42</v>
      </c>
      <c r="O294" s="70"/>
      <c r="P294" s="211">
        <f>O294*H294</f>
        <v>0</v>
      </c>
      <c r="Q294" s="211">
        <v>0</v>
      </c>
      <c r="R294" s="211">
        <f>Q294*H294</f>
        <v>0</v>
      </c>
      <c r="S294" s="211">
        <v>0</v>
      </c>
      <c r="T294" s="212">
        <f>S294*H294</f>
        <v>0</v>
      </c>
      <c r="U294" s="33"/>
      <c r="V294" s="33"/>
      <c r="W294" s="33"/>
      <c r="X294" s="33"/>
      <c r="Y294" s="33"/>
      <c r="Z294" s="33"/>
      <c r="AA294" s="33"/>
      <c r="AB294" s="33"/>
      <c r="AC294" s="33"/>
      <c r="AD294" s="33"/>
      <c r="AE294" s="33"/>
      <c r="AR294" s="213" t="s">
        <v>154</v>
      </c>
      <c r="AT294" s="213" t="s">
        <v>149</v>
      </c>
      <c r="AU294" s="213" t="s">
        <v>86</v>
      </c>
      <c r="AY294" s="16" t="s">
        <v>147</v>
      </c>
      <c r="BE294" s="214">
        <f>IF(N294="základní",J294,0)</f>
        <v>0</v>
      </c>
      <c r="BF294" s="214">
        <f>IF(N294="snížená",J294,0)</f>
        <v>0</v>
      </c>
      <c r="BG294" s="214">
        <f>IF(N294="zákl. přenesená",J294,0)</f>
        <v>0</v>
      </c>
      <c r="BH294" s="214">
        <f>IF(N294="sníž. přenesená",J294,0)</f>
        <v>0</v>
      </c>
      <c r="BI294" s="214">
        <f>IF(N294="nulová",J294,0)</f>
        <v>0</v>
      </c>
      <c r="BJ294" s="16" t="s">
        <v>21</v>
      </c>
      <c r="BK294" s="214">
        <f>ROUND(I294*H294,2)</f>
        <v>0</v>
      </c>
      <c r="BL294" s="16" t="s">
        <v>154</v>
      </c>
      <c r="BM294" s="213" t="s">
        <v>404</v>
      </c>
    </row>
    <row r="295" spans="1:65" s="2" customFormat="1" ht="19.5">
      <c r="A295" s="33"/>
      <c r="B295" s="34"/>
      <c r="C295" s="35"/>
      <c r="D295" s="215" t="s">
        <v>156</v>
      </c>
      <c r="E295" s="35"/>
      <c r="F295" s="216" t="s">
        <v>405</v>
      </c>
      <c r="G295" s="35"/>
      <c r="H295" s="35"/>
      <c r="I295" s="114"/>
      <c r="J295" s="35"/>
      <c r="K295" s="35"/>
      <c r="L295" s="38"/>
      <c r="M295" s="217"/>
      <c r="N295" s="218"/>
      <c r="O295" s="70"/>
      <c r="P295" s="70"/>
      <c r="Q295" s="70"/>
      <c r="R295" s="70"/>
      <c r="S295" s="70"/>
      <c r="T295" s="71"/>
      <c r="U295" s="33"/>
      <c r="V295" s="33"/>
      <c r="W295" s="33"/>
      <c r="X295" s="33"/>
      <c r="Y295" s="33"/>
      <c r="Z295" s="33"/>
      <c r="AA295" s="33"/>
      <c r="AB295" s="33"/>
      <c r="AC295" s="33"/>
      <c r="AD295" s="33"/>
      <c r="AE295" s="33"/>
      <c r="AT295" s="16" t="s">
        <v>156</v>
      </c>
      <c r="AU295" s="16" t="s">
        <v>86</v>
      </c>
    </row>
    <row r="296" spans="1:65" s="2" customFormat="1" ht="78">
      <c r="A296" s="33"/>
      <c r="B296" s="34"/>
      <c r="C296" s="35"/>
      <c r="D296" s="215" t="s">
        <v>158</v>
      </c>
      <c r="E296" s="35"/>
      <c r="F296" s="219" t="s">
        <v>400</v>
      </c>
      <c r="G296" s="35"/>
      <c r="H296" s="35"/>
      <c r="I296" s="114"/>
      <c r="J296" s="35"/>
      <c r="K296" s="35"/>
      <c r="L296" s="38"/>
      <c r="M296" s="217"/>
      <c r="N296" s="218"/>
      <c r="O296" s="70"/>
      <c r="P296" s="70"/>
      <c r="Q296" s="70"/>
      <c r="R296" s="70"/>
      <c r="S296" s="70"/>
      <c r="T296" s="71"/>
      <c r="U296" s="33"/>
      <c r="V296" s="33"/>
      <c r="W296" s="33"/>
      <c r="X296" s="33"/>
      <c r="Y296" s="33"/>
      <c r="Z296" s="33"/>
      <c r="AA296" s="33"/>
      <c r="AB296" s="33"/>
      <c r="AC296" s="33"/>
      <c r="AD296" s="33"/>
      <c r="AE296" s="33"/>
      <c r="AT296" s="16" t="s">
        <v>158</v>
      </c>
      <c r="AU296" s="16" t="s">
        <v>86</v>
      </c>
    </row>
    <row r="297" spans="1:65" s="2" customFormat="1" ht="19.5">
      <c r="A297" s="33"/>
      <c r="B297" s="34"/>
      <c r="C297" s="35"/>
      <c r="D297" s="215" t="s">
        <v>191</v>
      </c>
      <c r="E297" s="35"/>
      <c r="F297" s="219" t="s">
        <v>378</v>
      </c>
      <c r="G297" s="35"/>
      <c r="H297" s="35"/>
      <c r="I297" s="114"/>
      <c r="J297" s="35"/>
      <c r="K297" s="35"/>
      <c r="L297" s="38"/>
      <c r="M297" s="217"/>
      <c r="N297" s="218"/>
      <c r="O297" s="70"/>
      <c r="P297" s="70"/>
      <c r="Q297" s="70"/>
      <c r="R297" s="70"/>
      <c r="S297" s="70"/>
      <c r="T297" s="71"/>
      <c r="U297" s="33"/>
      <c r="V297" s="33"/>
      <c r="W297" s="33"/>
      <c r="X297" s="33"/>
      <c r="Y297" s="33"/>
      <c r="Z297" s="33"/>
      <c r="AA297" s="33"/>
      <c r="AB297" s="33"/>
      <c r="AC297" s="33"/>
      <c r="AD297" s="33"/>
      <c r="AE297" s="33"/>
      <c r="AT297" s="16" t="s">
        <v>191</v>
      </c>
      <c r="AU297" s="16" t="s">
        <v>86</v>
      </c>
    </row>
    <row r="298" spans="1:65" s="2" customFormat="1" ht="33" customHeight="1">
      <c r="A298" s="33"/>
      <c r="B298" s="34"/>
      <c r="C298" s="202" t="s">
        <v>406</v>
      </c>
      <c r="D298" s="202" t="s">
        <v>149</v>
      </c>
      <c r="E298" s="203" t="s">
        <v>407</v>
      </c>
      <c r="F298" s="204" t="s">
        <v>408</v>
      </c>
      <c r="G298" s="205" t="s">
        <v>187</v>
      </c>
      <c r="H298" s="206">
        <v>1</v>
      </c>
      <c r="I298" s="207"/>
      <c r="J298" s="208">
        <f>ROUND(I298*H298,2)</f>
        <v>0</v>
      </c>
      <c r="K298" s="204" t="s">
        <v>153</v>
      </c>
      <c r="L298" s="38"/>
      <c r="M298" s="209" t="s">
        <v>1</v>
      </c>
      <c r="N298" s="210" t="s">
        <v>42</v>
      </c>
      <c r="O298" s="70"/>
      <c r="P298" s="211">
        <f>O298*H298</f>
        <v>0</v>
      </c>
      <c r="Q298" s="211">
        <v>0</v>
      </c>
      <c r="R298" s="211">
        <f>Q298*H298</f>
        <v>0</v>
      </c>
      <c r="S298" s="211">
        <v>0</v>
      </c>
      <c r="T298" s="212">
        <f>S298*H298</f>
        <v>0</v>
      </c>
      <c r="U298" s="33"/>
      <c r="V298" s="33"/>
      <c r="W298" s="33"/>
      <c r="X298" s="33"/>
      <c r="Y298" s="33"/>
      <c r="Z298" s="33"/>
      <c r="AA298" s="33"/>
      <c r="AB298" s="33"/>
      <c r="AC298" s="33"/>
      <c r="AD298" s="33"/>
      <c r="AE298" s="33"/>
      <c r="AR298" s="213" t="s">
        <v>154</v>
      </c>
      <c r="AT298" s="213" t="s">
        <v>149</v>
      </c>
      <c r="AU298" s="213" t="s">
        <v>86</v>
      </c>
      <c r="AY298" s="16" t="s">
        <v>147</v>
      </c>
      <c r="BE298" s="214">
        <f>IF(N298="základní",J298,0)</f>
        <v>0</v>
      </c>
      <c r="BF298" s="214">
        <f>IF(N298="snížená",J298,0)</f>
        <v>0</v>
      </c>
      <c r="BG298" s="214">
        <f>IF(N298="zákl. přenesená",J298,0)</f>
        <v>0</v>
      </c>
      <c r="BH298" s="214">
        <f>IF(N298="sníž. přenesená",J298,0)</f>
        <v>0</v>
      </c>
      <c r="BI298" s="214">
        <f>IF(N298="nulová",J298,0)</f>
        <v>0</v>
      </c>
      <c r="BJ298" s="16" t="s">
        <v>21</v>
      </c>
      <c r="BK298" s="214">
        <f>ROUND(I298*H298,2)</f>
        <v>0</v>
      </c>
      <c r="BL298" s="16" t="s">
        <v>154</v>
      </c>
      <c r="BM298" s="213" t="s">
        <v>409</v>
      </c>
    </row>
    <row r="299" spans="1:65" s="2" customFormat="1" ht="29.25">
      <c r="A299" s="33"/>
      <c r="B299" s="34"/>
      <c r="C299" s="35"/>
      <c r="D299" s="215" t="s">
        <v>156</v>
      </c>
      <c r="E299" s="35"/>
      <c r="F299" s="216" t="s">
        <v>410</v>
      </c>
      <c r="G299" s="35"/>
      <c r="H299" s="35"/>
      <c r="I299" s="114"/>
      <c r="J299" s="35"/>
      <c r="K299" s="35"/>
      <c r="L299" s="38"/>
      <c r="M299" s="217"/>
      <c r="N299" s="218"/>
      <c r="O299" s="70"/>
      <c r="P299" s="70"/>
      <c r="Q299" s="70"/>
      <c r="R299" s="70"/>
      <c r="S299" s="70"/>
      <c r="T299" s="71"/>
      <c r="U299" s="33"/>
      <c r="V299" s="33"/>
      <c r="W299" s="33"/>
      <c r="X299" s="33"/>
      <c r="Y299" s="33"/>
      <c r="Z299" s="33"/>
      <c r="AA299" s="33"/>
      <c r="AB299" s="33"/>
      <c r="AC299" s="33"/>
      <c r="AD299" s="33"/>
      <c r="AE299" s="33"/>
      <c r="AT299" s="16" t="s">
        <v>156</v>
      </c>
      <c r="AU299" s="16" t="s">
        <v>86</v>
      </c>
    </row>
    <row r="300" spans="1:65" s="2" customFormat="1" ht="78">
      <c r="A300" s="33"/>
      <c r="B300" s="34"/>
      <c r="C300" s="35"/>
      <c r="D300" s="215" t="s">
        <v>158</v>
      </c>
      <c r="E300" s="35"/>
      <c r="F300" s="219" t="s">
        <v>400</v>
      </c>
      <c r="G300" s="35"/>
      <c r="H300" s="35"/>
      <c r="I300" s="114"/>
      <c r="J300" s="35"/>
      <c r="K300" s="35"/>
      <c r="L300" s="38"/>
      <c r="M300" s="217"/>
      <c r="N300" s="218"/>
      <c r="O300" s="70"/>
      <c r="P300" s="70"/>
      <c r="Q300" s="70"/>
      <c r="R300" s="70"/>
      <c r="S300" s="70"/>
      <c r="T300" s="71"/>
      <c r="U300" s="33"/>
      <c r="V300" s="33"/>
      <c r="W300" s="33"/>
      <c r="X300" s="33"/>
      <c r="Y300" s="33"/>
      <c r="Z300" s="33"/>
      <c r="AA300" s="33"/>
      <c r="AB300" s="33"/>
      <c r="AC300" s="33"/>
      <c r="AD300" s="33"/>
      <c r="AE300" s="33"/>
      <c r="AT300" s="16" t="s">
        <v>158</v>
      </c>
      <c r="AU300" s="16" t="s">
        <v>86</v>
      </c>
    </row>
    <row r="301" spans="1:65" s="2" customFormat="1" ht="33" customHeight="1">
      <c r="A301" s="33"/>
      <c r="B301" s="34"/>
      <c r="C301" s="202" t="s">
        <v>411</v>
      </c>
      <c r="D301" s="202" t="s">
        <v>149</v>
      </c>
      <c r="E301" s="203" t="s">
        <v>412</v>
      </c>
      <c r="F301" s="204" t="s">
        <v>413</v>
      </c>
      <c r="G301" s="205" t="s">
        <v>187</v>
      </c>
      <c r="H301" s="206">
        <v>1</v>
      </c>
      <c r="I301" s="207"/>
      <c r="J301" s="208">
        <f>ROUND(I301*H301,2)</f>
        <v>0</v>
      </c>
      <c r="K301" s="204" t="s">
        <v>153</v>
      </c>
      <c r="L301" s="38"/>
      <c r="M301" s="209" t="s">
        <v>1</v>
      </c>
      <c r="N301" s="210" t="s">
        <v>42</v>
      </c>
      <c r="O301" s="70"/>
      <c r="P301" s="211">
        <f>O301*H301</f>
        <v>0</v>
      </c>
      <c r="Q301" s="211">
        <v>0</v>
      </c>
      <c r="R301" s="211">
        <f>Q301*H301</f>
        <v>0</v>
      </c>
      <c r="S301" s="211">
        <v>0</v>
      </c>
      <c r="T301" s="212">
        <f>S301*H301</f>
        <v>0</v>
      </c>
      <c r="U301" s="33"/>
      <c r="V301" s="33"/>
      <c r="W301" s="33"/>
      <c r="X301" s="33"/>
      <c r="Y301" s="33"/>
      <c r="Z301" s="33"/>
      <c r="AA301" s="33"/>
      <c r="AB301" s="33"/>
      <c r="AC301" s="33"/>
      <c r="AD301" s="33"/>
      <c r="AE301" s="33"/>
      <c r="AR301" s="213" t="s">
        <v>154</v>
      </c>
      <c r="AT301" s="213" t="s">
        <v>149</v>
      </c>
      <c r="AU301" s="213" t="s">
        <v>86</v>
      </c>
      <c r="AY301" s="16" t="s">
        <v>147</v>
      </c>
      <c r="BE301" s="214">
        <f>IF(N301="základní",J301,0)</f>
        <v>0</v>
      </c>
      <c r="BF301" s="214">
        <f>IF(N301="snížená",J301,0)</f>
        <v>0</v>
      </c>
      <c r="BG301" s="214">
        <f>IF(N301="zákl. přenesená",J301,0)</f>
        <v>0</v>
      </c>
      <c r="BH301" s="214">
        <f>IF(N301="sníž. přenesená",J301,0)</f>
        <v>0</v>
      </c>
      <c r="BI301" s="214">
        <f>IF(N301="nulová",J301,0)</f>
        <v>0</v>
      </c>
      <c r="BJ301" s="16" t="s">
        <v>21</v>
      </c>
      <c r="BK301" s="214">
        <f>ROUND(I301*H301,2)</f>
        <v>0</v>
      </c>
      <c r="BL301" s="16" t="s">
        <v>154</v>
      </c>
      <c r="BM301" s="213" t="s">
        <v>414</v>
      </c>
    </row>
    <row r="302" spans="1:65" s="2" customFormat="1" ht="19.5">
      <c r="A302" s="33"/>
      <c r="B302" s="34"/>
      <c r="C302" s="35"/>
      <c r="D302" s="215" t="s">
        <v>156</v>
      </c>
      <c r="E302" s="35"/>
      <c r="F302" s="216" t="s">
        <v>415</v>
      </c>
      <c r="G302" s="35"/>
      <c r="H302" s="35"/>
      <c r="I302" s="114"/>
      <c r="J302" s="35"/>
      <c r="K302" s="35"/>
      <c r="L302" s="38"/>
      <c r="M302" s="217"/>
      <c r="N302" s="218"/>
      <c r="O302" s="70"/>
      <c r="P302" s="70"/>
      <c r="Q302" s="70"/>
      <c r="R302" s="70"/>
      <c r="S302" s="70"/>
      <c r="T302" s="71"/>
      <c r="U302" s="33"/>
      <c r="V302" s="33"/>
      <c r="W302" s="33"/>
      <c r="X302" s="33"/>
      <c r="Y302" s="33"/>
      <c r="Z302" s="33"/>
      <c r="AA302" s="33"/>
      <c r="AB302" s="33"/>
      <c r="AC302" s="33"/>
      <c r="AD302" s="33"/>
      <c r="AE302" s="33"/>
      <c r="AT302" s="16" t="s">
        <v>156</v>
      </c>
      <c r="AU302" s="16" t="s">
        <v>86</v>
      </c>
    </row>
    <row r="303" spans="1:65" s="2" customFormat="1" ht="78">
      <c r="A303" s="33"/>
      <c r="B303" s="34"/>
      <c r="C303" s="35"/>
      <c r="D303" s="215" t="s">
        <v>158</v>
      </c>
      <c r="E303" s="35"/>
      <c r="F303" s="219" t="s">
        <v>400</v>
      </c>
      <c r="G303" s="35"/>
      <c r="H303" s="35"/>
      <c r="I303" s="114"/>
      <c r="J303" s="35"/>
      <c r="K303" s="35"/>
      <c r="L303" s="38"/>
      <c r="M303" s="217"/>
      <c r="N303" s="218"/>
      <c r="O303" s="70"/>
      <c r="P303" s="70"/>
      <c r="Q303" s="70"/>
      <c r="R303" s="70"/>
      <c r="S303" s="70"/>
      <c r="T303" s="71"/>
      <c r="U303" s="33"/>
      <c r="V303" s="33"/>
      <c r="W303" s="33"/>
      <c r="X303" s="33"/>
      <c r="Y303" s="33"/>
      <c r="Z303" s="33"/>
      <c r="AA303" s="33"/>
      <c r="AB303" s="33"/>
      <c r="AC303" s="33"/>
      <c r="AD303" s="33"/>
      <c r="AE303" s="33"/>
      <c r="AT303" s="16" t="s">
        <v>158</v>
      </c>
      <c r="AU303" s="16" t="s">
        <v>86</v>
      </c>
    </row>
    <row r="304" spans="1:65" s="2" customFormat="1" ht="21.75" customHeight="1">
      <c r="A304" s="33"/>
      <c r="B304" s="34"/>
      <c r="C304" s="202" t="s">
        <v>416</v>
      </c>
      <c r="D304" s="202" t="s">
        <v>149</v>
      </c>
      <c r="E304" s="203" t="s">
        <v>417</v>
      </c>
      <c r="F304" s="204" t="s">
        <v>418</v>
      </c>
      <c r="G304" s="205" t="s">
        <v>187</v>
      </c>
      <c r="H304" s="206">
        <v>1</v>
      </c>
      <c r="I304" s="207"/>
      <c r="J304" s="208">
        <f>ROUND(I304*H304,2)</f>
        <v>0</v>
      </c>
      <c r="K304" s="204" t="s">
        <v>153</v>
      </c>
      <c r="L304" s="38"/>
      <c r="M304" s="209" t="s">
        <v>1</v>
      </c>
      <c r="N304" s="210" t="s">
        <v>42</v>
      </c>
      <c r="O304" s="70"/>
      <c r="P304" s="211">
        <f>O304*H304</f>
        <v>0</v>
      </c>
      <c r="Q304" s="211">
        <v>0</v>
      </c>
      <c r="R304" s="211">
        <f>Q304*H304</f>
        <v>0</v>
      </c>
      <c r="S304" s="211">
        <v>0</v>
      </c>
      <c r="T304" s="212">
        <f>S304*H304</f>
        <v>0</v>
      </c>
      <c r="U304" s="33"/>
      <c r="V304" s="33"/>
      <c r="W304" s="33"/>
      <c r="X304" s="33"/>
      <c r="Y304" s="33"/>
      <c r="Z304" s="33"/>
      <c r="AA304" s="33"/>
      <c r="AB304" s="33"/>
      <c r="AC304" s="33"/>
      <c r="AD304" s="33"/>
      <c r="AE304" s="33"/>
      <c r="AR304" s="213" t="s">
        <v>154</v>
      </c>
      <c r="AT304" s="213" t="s">
        <v>149</v>
      </c>
      <c r="AU304" s="213" t="s">
        <v>86</v>
      </c>
      <c r="AY304" s="16" t="s">
        <v>147</v>
      </c>
      <c r="BE304" s="214">
        <f>IF(N304="základní",J304,0)</f>
        <v>0</v>
      </c>
      <c r="BF304" s="214">
        <f>IF(N304="snížená",J304,0)</f>
        <v>0</v>
      </c>
      <c r="BG304" s="214">
        <f>IF(N304="zákl. přenesená",J304,0)</f>
        <v>0</v>
      </c>
      <c r="BH304" s="214">
        <f>IF(N304="sníž. přenesená",J304,0)</f>
        <v>0</v>
      </c>
      <c r="BI304" s="214">
        <f>IF(N304="nulová",J304,0)</f>
        <v>0</v>
      </c>
      <c r="BJ304" s="16" t="s">
        <v>21</v>
      </c>
      <c r="BK304" s="214">
        <f>ROUND(I304*H304,2)</f>
        <v>0</v>
      </c>
      <c r="BL304" s="16" t="s">
        <v>154</v>
      </c>
      <c r="BM304" s="213" t="s">
        <v>419</v>
      </c>
    </row>
    <row r="305" spans="1:65" s="2" customFormat="1" ht="19.5">
      <c r="A305" s="33"/>
      <c r="B305" s="34"/>
      <c r="C305" s="35"/>
      <c r="D305" s="215" t="s">
        <v>156</v>
      </c>
      <c r="E305" s="35"/>
      <c r="F305" s="216" t="s">
        <v>420</v>
      </c>
      <c r="G305" s="35"/>
      <c r="H305" s="35"/>
      <c r="I305" s="114"/>
      <c r="J305" s="35"/>
      <c r="K305" s="35"/>
      <c r="L305" s="38"/>
      <c r="M305" s="217"/>
      <c r="N305" s="218"/>
      <c r="O305" s="70"/>
      <c r="P305" s="70"/>
      <c r="Q305" s="70"/>
      <c r="R305" s="70"/>
      <c r="S305" s="70"/>
      <c r="T305" s="71"/>
      <c r="U305" s="33"/>
      <c r="V305" s="33"/>
      <c r="W305" s="33"/>
      <c r="X305" s="33"/>
      <c r="Y305" s="33"/>
      <c r="Z305" s="33"/>
      <c r="AA305" s="33"/>
      <c r="AB305" s="33"/>
      <c r="AC305" s="33"/>
      <c r="AD305" s="33"/>
      <c r="AE305" s="33"/>
      <c r="AT305" s="16" t="s">
        <v>156</v>
      </c>
      <c r="AU305" s="16" t="s">
        <v>86</v>
      </c>
    </row>
    <row r="306" spans="1:65" s="2" customFormat="1" ht="234">
      <c r="A306" s="33"/>
      <c r="B306" s="34"/>
      <c r="C306" s="35"/>
      <c r="D306" s="215" t="s">
        <v>158</v>
      </c>
      <c r="E306" s="35"/>
      <c r="F306" s="219" t="s">
        <v>421</v>
      </c>
      <c r="G306" s="35"/>
      <c r="H306" s="35"/>
      <c r="I306" s="114"/>
      <c r="J306" s="35"/>
      <c r="K306" s="35"/>
      <c r="L306" s="38"/>
      <c r="M306" s="217"/>
      <c r="N306" s="218"/>
      <c r="O306" s="70"/>
      <c r="P306" s="70"/>
      <c r="Q306" s="70"/>
      <c r="R306" s="70"/>
      <c r="S306" s="70"/>
      <c r="T306" s="71"/>
      <c r="U306" s="33"/>
      <c r="V306" s="33"/>
      <c r="W306" s="33"/>
      <c r="X306" s="33"/>
      <c r="Y306" s="33"/>
      <c r="Z306" s="33"/>
      <c r="AA306" s="33"/>
      <c r="AB306" s="33"/>
      <c r="AC306" s="33"/>
      <c r="AD306" s="33"/>
      <c r="AE306" s="33"/>
      <c r="AT306" s="16" t="s">
        <v>158</v>
      </c>
      <c r="AU306" s="16" t="s">
        <v>86</v>
      </c>
    </row>
    <row r="307" spans="1:65" s="2" customFormat="1" ht="19.5">
      <c r="A307" s="33"/>
      <c r="B307" s="34"/>
      <c r="C307" s="35"/>
      <c r="D307" s="215" t="s">
        <v>191</v>
      </c>
      <c r="E307" s="35"/>
      <c r="F307" s="219" t="s">
        <v>378</v>
      </c>
      <c r="G307" s="35"/>
      <c r="H307" s="35"/>
      <c r="I307" s="114"/>
      <c r="J307" s="35"/>
      <c r="K307" s="35"/>
      <c r="L307" s="38"/>
      <c r="M307" s="217"/>
      <c r="N307" s="218"/>
      <c r="O307" s="70"/>
      <c r="P307" s="70"/>
      <c r="Q307" s="70"/>
      <c r="R307" s="70"/>
      <c r="S307" s="70"/>
      <c r="T307" s="71"/>
      <c r="U307" s="33"/>
      <c r="V307" s="33"/>
      <c r="W307" s="33"/>
      <c r="X307" s="33"/>
      <c r="Y307" s="33"/>
      <c r="Z307" s="33"/>
      <c r="AA307" s="33"/>
      <c r="AB307" s="33"/>
      <c r="AC307" s="33"/>
      <c r="AD307" s="33"/>
      <c r="AE307" s="33"/>
      <c r="AT307" s="16" t="s">
        <v>191</v>
      </c>
      <c r="AU307" s="16" t="s">
        <v>86</v>
      </c>
    </row>
    <row r="308" spans="1:65" s="2" customFormat="1" ht="21.75" customHeight="1">
      <c r="A308" s="33"/>
      <c r="B308" s="34"/>
      <c r="C308" s="202" t="s">
        <v>422</v>
      </c>
      <c r="D308" s="202" t="s">
        <v>149</v>
      </c>
      <c r="E308" s="203" t="s">
        <v>423</v>
      </c>
      <c r="F308" s="204" t="s">
        <v>424</v>
      </c>
      <c r="G308" s="205" t="s">
        <v>187</v>
      </c>
      <c r="H308" s="206">
        <v>1</v>
      </c>
      <c r="I308" s="207"/>
      <c r="J308" s="208">
        <f>ROUND(I308*H308,2)</f>
        <v>0</v>
      </c>
      <c r="K308" s="204" t="s">
        <v>153</v>
      </c>
      <c r="L308" s="38"/>
      <c r="M308" s="209" t="s">
        <v>1</v>
      </c>
      <c r="N308" s="210" t="s">
        <v>42</v>
      </c>
      <c r="O308" s="70"/>
      <c r="P308" s="211">
        <f>O308*H308</f>
        <v>0</v>
      </c>
      <c r="Q308" s="211">
        <v>0</v>
      </c>
      <c r="R308" s="211">
        <f>Q308*H308</f>
        <v>0</v>
      </c>
      <c r="S308" s="211">
        <v>0</v>
      </c>
      <c r="T308" s="212">
        <f>S308*H308</f>
        <v>0</v>
      </c>
      <c r="U308" s="33"/>
      <c r="V308" s="33"/>
      <c r="W308" s="33"/>
      <c r="X308" s="33"/>
      <c r="Y308" s="33"/>
      <c r="Z308" s="33"/>
      <c r="AA308" s="33"/>
      <c r="AB308" s="33"/>
      <c r="AC308" s="33"/>
      <c r="AD308" s="33"/>
      <c r="AE308" s="33"/>
      <c r="AR308" s="213" t="s">
        <v>154</v>
      </c>
      <c r="AT308" s="213" t="s">
        <v>149</v>
      </c>
      <c r="AU308" s="213" t="s">
        <v>86</v>
      </c>
      <c r="AY308" s="16" t="s">
        <v>147</v>
      </c>
      <c r="BE308" s="214">
        <f>IF(N308="základní",J308,0)</f>
        <v>0</v>
      </c>
      <c r="BF308" s="214">
        <f>IF(N308="snížená",J308,0)</f>
        <v>0</v>
      </c>
      <c r="BG308" s="214">
        <f>IF(N308="zákl. přenesená",J308,0)</f>
        <v>0</v>
      </c>
      <c r="BH308" s="214">
        <f>IF(N308="sníž. přenesená",J308,0)</f>
        <v>0</v>
      </c>
      <c r="BI308" s="214">
        <f>IF(N308="nulová",J308,0)</f>
        <v>0</v>
      </c>
      <c r="BJ308" s="16" t="s">
        <v>21</v>
      </c>
      <c r="BK308" s="214">
        <f>ROUND(I308*H308,2)</f>
        <v>0</v>
      </c>
      <c r="BL308" s="16" t="s">
        <v>154</v>
      </c>
      <c r="BM308" s="213" t="s">
        <v>425</v>
      </c>
    </row>
    <row r="309" spans="1:65" s="2" customFormat="1" ht="19.5">
      <c r="A309" s="33"/>
      <c r="B309" s="34"/>
      <c r="C309" s="35"/>
      <c r="D309" s="215" t="s">
        <v>156</v>
      </c>
      <c r="E309" s="35"/>
      <c r="F309" s="216" t="s">
        <v>426</v>
      </c>
      <c r="G309" s="35"/>
      <c r="H309" s="35"/>
      <c r="I309" s="114"/>
      <c r="J309" s="35"/>
      <c r="K309" s="35"/>
      <c r="L309" s="38"/>
      <c r="M309" s="217"/>
      <c r="N309" s="218"/>
      <c r="O309" s="70"/>
      <c r="P309" s="70"/>
      <c r="Q309" s="70"/>
      <c r="R309" s="70"/>
      <c r="S309" s="70"/>
      <c r="T309" s="71"/>
      <c r="U309" s="33"/>
      <c r="V309" s="33"/>
      <c r="W309" s="33"/>
      <c r="X309" s="33"/>
      <c r="Y309" s="33"/>
      <c r="Z309" s="33"/>
      <c r="AA309" s="33"/>
      <c r="AB309" s="33"/>
      <c r="AC309" s="33"/>
      <c r="AD309" s="33"/>
      <c r="AE309" s="33"/>
      <c r="AT309" s="16" t="s">
        <v>156</v>
      </c>
      <c r="AU309" s="16" t="s">
        <v>86</v>
      </c>
    </row>
    <row r="310" spans="1:65" s="2" customFormat="1" ht="351">
      <c r="A310" s="33"/>
      <c r="B310" s="34"/>
      <c r="C310" s="35"/>
      <c r="D310" s="215" t="s">
        <v>158</v>
      </c>
      <c r="E310" s="35"/>
      <c r="F310" s="219" t="s">
        <v>427</v>
      </c>
      <c r="G310" s="35"/>
      <c r="H310" s="35"/>
      <c r="I310" s="114"/>
      <c r="J310" s="35"/>
      <c r="K310" s="35"/>
      <c r="L310" s="38"/>
      <c r="M310" s="217"/>
      <c r="N310" s="218"/>
      <c r="O310" s="70"/>
      <c r="P310" s="70"/>
      <c r="Q310" s="70"/>
      <c r="R310" s="70"/>
      <c r="S310" s="70"/>
      <c r="T310" s="71"/>
      <c r="U310" s="33"/>
      <c r="V310" s="33"/>
      <c r="W310" s="33"/>
      <c r="X310" s="33"/>
      <c r="Y310" s="33"/>
      <c r="Z310" s="33"/>
      <c r="AA310" s="33"/>
      <c r="AB310" s="33"/>
      <c r="AC310" s="33"/>
      <c r="AD310" s="33"/>
      <c r="AE310" s="33"/>
      <c r="AT310" s="16" t="s">
        <v>158</v>
      </c>
      <c r="AU310" s="16" t="s">
        <v>86</v>
      </c>
    </row>
    <row r="311" spans="1:65" s="2" customFormat="1" ht="21.75" customHeight="1">
      <c r="A311" s="33"/>
      <c r="B311" s="34"/>
      <c r="C311" s="202" t="s">
        <v>428</v>
      </c>
      <c r="D311" s="202" t="s">
        <v>149</v>
      </c>
      <c r="E311" s="203" t="s">
        <v>429</v>
      </c>
      <c r="F311" s="204" t="s">
        <v>430</v>
      </c>
      <c r="G311" s="205" t="s">
        <v>187</v>
      </c>
      <c r="H311" s="206">
        <v>1</v>
      </c>
      <c r="I311" s="207"/>
      <c r="J311" s="208">
        <f>ROUND(I311*H311,2)</f>
        <v>0</v>
      </c>
      <c r="K311" s="204" t="s">
        <v>153</v>
      </c>
      <c r="L311" s="38"/>
      <c r="M311" s="209" t="s">
        <v>1</v>
      </c>
      <c r="N311" s="210" t="s">
        <v>42</v>
      </c>
      <c r="O311" s="70"/>
      <c r="P311" s="211">
        <f>O311*H311</f>
        <v>0</v>
      </c>
      <c r="Q311" s="211">
        <v>0</v>
      </c>
      <c r="R311" s="211">
        <f>Q311*H311</f>
        <v>0</v>
      </c>
      <c r="S311" s="211">
        <v>0</v>
      </c>
      <c r="T311" s="212">
        <f>S311*H311</f>
        <v>0</v>
      </c>
      <c r="U311" s="33"/>
      <c r="V311" s="33"/>
      <c r="W311" s="33"/>
      <c r="X311" s="33"/>
      <c r="Y311" s="33"/>
      <c r="Z311" s="33"/>
      <c r="AA311" s="33"/>
      <c r="AB311" s="33"/>
      <c r="AC311" s="33"/>
      <c r="AD311" s="33"/>
      <c r="AE311" s="33"/>
      <c r="AR311" s="213" t="s">
        <v>154</v>
      </c>
      <c r="AT311" s="213" t="s">
        <v>149</v>
      </c>
      <c r="AU311" s="213" t="s">
        <v>86</v>
      </c>
      <c r="AY311" s="16" t="s">
        <v>147</v>
      </c>
      <c r="BE311" s="214">
        <f>IF(N311="základní",J311,0)</f>
        <v>0</v>
      </c>
      <c r="BF311" s="214">
        <f>IF(N311="snížená",J311,0)</f>
        <v>0</v>
      </c>
      <c r="BG311" s="214">
        <f>IF(N311="zákl. přenesená",J311,0)</f>
        <v>0</v>
      </c>
      <c r="BH311" s="214">
        <f>IF(N311="sníž. přenesená",J311,0)</f>
        <v>0</v>
      </c>
      <c r="BI311" s="214">
        <f>IF(N311="nulová",J311,0)</f>
        <v>0</v>
      </c>
      <c r="BJ311" s="16" t="s">
        <v>21</v>
      </c>
      <c r="BK311" s="214">
        <f>ROUND(I311*H311,2)</f>
        <v>0</v>
      </c>
      <c r="BL311" s="16" t="s">
        <v>154</v>
      </c>
      <c r="BM311" s="213" t="s">
        <v>431</v>
      </c>
    </row>
    <row r="312" spans="1:65" s="2" customFormat="1" ht="39">
      <c r="A312" s="33"/>
      <c r="B312" s="34"/>
      <c r="C312" s="35"/>
      <c r="D312" s="215" t="s">
        <v>156</v>
      </c>
      <c r="E312" s="35"/>
      <c r="F312" s="216" t="s">
        <v>432</v>
      </c>
      <c r="G312" s="35"/>
      <c r="H312" s="35"/>
      <c r="I312" s="114"/>
      <c r="J312" s="35"/>
      <c r="K312" s="35"/>
      <c r="L312" s="38"/>
      <c r="M312" s="217"/>
      <c r="N312" s="218"/>
      <c r="O312" s="70"/>
      <c r="P312" s="70"/>
      <c r="Q312" s="70"/>
      <c r="R312" s="70"/>
      <c r="S312" s="70"/>
      <c r="T312" s="71"/>
      <c r="U312" s="33"/>
      <c r="V312" s="33"/>
      <c r="W312" s="33"/>
      <c r="X312" s="33"/>
      <c r="Y312" s="33"/>
      <c r="Z312" s="33"/>
      <c r="AA312" s="33"/>
      <c r="AB312" s="33"/>
      <c r="AC312" s="33"/>
      <c r="AD312" s="33"/>
      <c r="AE312" s="33"/>
      <c r="AT312" s="16" t="s">
        <v>156</v>
      </c>
      <c r="AU312" s="16" t="s">
        <v>86</v>
      </c>
    </row>
    <row r="313" spans="1:65" s="2" customFormat="1" ht="273">
      <c r="A313" s="33"/>
      <c r="B313" s="34"/>
      <c r="C313" s="35"/>
      <c r="D313" s="215" t="s">
        <v>158</v>
      </c>
      <c r="E313" s="35"/>
      <c r="F313" s="219" t="s">
        <v>433</v>
      </c>
      <c r="G313" s="35"/>
      <c r="H313" s="35"/>
      <c r="I313" s="114"/>
      <c r="J313" s="35"/>
      <c r="K313" s="35"/>
      <c r="L313" s="38"/>
      <c r="M313" s="217"/>
      <c r="N313" s="218"/>
      <c r="O313" s="70"/>
      <c r="P313" s="70"/>
      <c r="Q313" s="70"/>
      <c r="R313" s="70"/>
      <c r="S313" s="70"/>
      <c r="T313" s="71"/>
      <c r="U313" s="33"/>
      <c r="V313" s="33"/>
      <c r="W313" s="33"/>
      <c r="X313" s="33"/>
      <c r="Y313" s="33"/>
      <c r="Z313" s="33"/>
      <c r="AA313" s="33"/>
      <c r="AB313" s="33"/>
      <c r="AC313" s="33"/>
      <c r="AD313" s="33"/>
      <c r="AE313" s="33"/>
      <c r="AT313" s="16" t="s">
        <v>158</v>
      </c>
      <c r="AU313" s="16" t="s">
        <v>86</v>
      </c>
    </row>
    <row r="314" spans="1:65" s="2" customFormat="1" ht="19.5">
      <c r="A314" s="33"/>
      <c r="B314" s="34"/>
      <c r="C314" s="35"/>
      <c r="D314" s="215" t="s">
        <v>191</v>
      </c>
      <c r="E314" s="35"/>
      <c r="F314" s="219" t="s">
        <v>378</v>
      </c>
      <c r="G314" s="35"/>
      <c r="H314" s="35"/>
      <c r="I314" s="114"/>
      <c r="J314" s="35"/>
      <c r="K314" s="35"/>
      <c r="L314" s="38"/>
      <c r="M314" s="217"/>
      <c r="N314" s="218"/>
      <c r="O314" s="70"/>
      <c r="P314" s="70"/>
      <c r="Q314" s="70"/>
      <c r="R314" s="70"/>
      <c r="S314" s="70"/>
      <c r="T314" s="71"/>
      <c r="U314" s="33"/>
      <c r="V314" s="33"/>
      <c r="W314" s="33"/>
      <c r="X314" s="33"/>
      <c r="Y314" s="33"/>
      <c r="Z314" s="33"/>
      <c r="AA314" s="33"/>
      <c r="AB314" s="33"/>
      <c r="AC314" s="33"/>
      <c r="AD314" s="33"/>
      <c r="AE314" s="33"/>
      <c r="AT314" s="16" t="s">
        <v>191</v>
      </c>
      <c r="AU314" s="16" t="s">
        <v>86</v>
      </c>
    </row>
    <row r="315" spans="1:65" s="2" customFormat="1" ht="33" customHeight="1">
      <c r="A315" s="33"/>
      <c r="B315" s="34"/>
      <c r="C315" s="202" t="s">
        <v>434</v>
      </c>
      <c r="D315" s="202" t="s">
        <v>149</v>
      </c>
      <c r="E315" s="203" t="s">
        <v>435</v>
      </c>
      <c r="F315" s="204" t="s">
        <v>436</v>
      </c>
      <c r="G315" s="205" t="s">
        <v>187</v>
      </c>
      <c r="H315" s="206">
        <v>1</v>
      </c>
      <c r="I315" s="207"/>
      <c r="J315" s="208">
        <f>ROUND(I315*H315,2)</f>
        <v>0</v>
      </c>
      <c r="K315" s="204" t="s">
        <v>153</v>
      </c>
      <c r="L315" s="38"/>
      <c r="M315" s="209" t="s">
        <v>1</v>
      </c>
      <c r="N315" s="210" t="s">
        <v>42</v>
      </c>
      <c r="O315" s="70"/>
      <c r="P315" s="211">
        <f>O315*H315</f>
        <v>0</v>
      </c>
      <c r="Q315" s="211">
        <v>0</v>
      </c>
      <c r="R315" s="211">
        <f>Q315*H315</f>
        <v>0</v>
      </c>
      <c r="S315" s="211">
        <v>0</v>
      </c>
      <c r="T315" s="212">
        <f>S315*H315</f>
        <v>0</v>
      </c>
      <c r="U315" s="33"/>
      <c r="V315" s="33"/>
      <c r="W315" s="33"/>
      <c r="X315" s="33"/>
      <c r="Y315" s="33"/>
      <c r="Z315" s="33"/>
      <c r="AA315" s="33"/>
      <c r="AB315" s="33"/>
      <c r="AC315" s="33"/>
      <c r="AD315" s="33"/>
      <c r="AE315" s="33"/>
      <c r="AR315" s="213" t="s">
        <v>154</v>
      </c>
      <c r="AT315" s="213" t="s">
        <v>149</v>
      </c>
      <c r="AU315" s="213" t="s">
        <v>86</v>
      </c>
      <c r="AY315" s="16" t="s">
        <v>147</v>
      </c>
      <c r="BE315" s="214">
        <f>IF(N315="základní",J315,0)</f>
        <v>0</v>
      </c>
      <c r="BF315" s="214">
        <f>IF(N315="snížená",J315,0)</f>
        <v>0</v>
      </c>
      <c r="BG315" s="214">
        <f>IF(N315="zákl. přenesená",J315,0)</f>
        <v>0</v>
      </c>
      <c r="BH315" s="214">
        <f>IF(N315="sníž. přenesená",J315,0)</f>
        <v>0</v>
      </c>
      <c r="BI315" s="214">
        <f>IF(N315="nulová",J315,0)</f>
        <v>0</v>
      </c>
      <c r="BJ315" s="16" t="s">
        <v>21</v>
      </c>
      <c r="BK315" s="214">
        <f>ROUND(I315*H315,2)</f>
        <v>0</v>
      </c>
      <c r="BL315" s="16" t="s">
        <v>154</v>
      </c>
      <c r="BM315" s="213" t="s">
        <v>437</v>
      </c>
    </row>
    <row r="316" spans="1:65" s="2" customFormat="1" ht="39">
      <c r="A316" s="33"/>
      <c r="B316" s="34"/>
      <c r="C316" s="35"/>
      <c r="D316" s="215" t="s">
        <v>156</v>
      </c>
      <c r="E316" s="35"/>
      <c r="F316" s="216" t="s">
        <v>438</v>
      </c>
      <c r="G316" s="35"/>
      <c r="H316" s="35"/>
      <c r="I316" s="114"/>
      <c r="J316" s="35"/>
      <c r="K316" s="35"/>
      <c r="L316" s="38"/>
      <c r="M316" s="217"/>
      <c r="N316" s="218"/>
      <c r="O316" s="70"/>
      <c r="P316" s="70"/>
      <c r="Q316" s="70"/>
      <c r="R316" s="70"/>
      <c r="S316" s="70"/>
      <c r="T316" s="71"/>
      <c r="U316" s="33"/>
      <c r="V316" s="33"/>
      <c r="W316" s="33"/>
      <c r="X316" s="33"/>
      <c r="Y316" s="33"/>
      <c r="Z316" s="33"/>
      <c r="AA316" s="33"/>
      <c r="AB316" s="33"/>
      <c r="AC316" s="33"/>
      <c r="AD316" s="33"/>
      <c r="AE316" s="33"/>
      <c r="AT316" s="16" t="s">
        <v>156</v>
      </c>
      <c r="AU316" s="16" t="s">
        <v>86</v>
      </c>
    </row>
    <row r="317" spans="1:65" s="2" customFormat="1" ht="39">
      <c r="A317" s="33"/>
      <c r="B317" s="34"/>
      <c r="C317" s="35"/>
      <c r="D317" s="215" t="s">
        <v>158</v>
      </c>
      <c r="E317" s="35"/>
      <c r="F317" s="219" t="s">
        <v>439</v>
      </c>
      <c r="G317" s="35"/>
      <c r="H317" s="35"/>
      <c r="I317" s="114"/>
      <c r="J317" s="35"/>
      <c r="K317" s="35"/>
      <c r="L317" s="38"/>
      <c r="M317" s="217"/>
      <c r="N317" s="218"/>
      <c r="O317" s="70"/>
      <c r="P317" s="70"/>
      <c r="Q317" s="70"/>
      <c r="R317" s="70"/>
      <c r="S317" s="70"/>
      <c r="T317" s="71"/>
      <c r="U317" s="33"/>
      <c r="V317" s="33"/>
      <c r="W317" s="33"/>
      <c r="X317" s="33"/>
      <c r="Y317" s="33"/>
      <c r="Z317" s="33"/>
      <c r="AA317" s="33"/>
      <c r="AB317" s="33"/>
      <c r="AC317" s="33"/>
      <c r="AD317" s="33"/>
      <c r="AE317" s="33"/>
      <c r="AT317" s="16" t="s">
        <v>158</v>
      </c>
      <c r="AU317" s="16" t="s">
        <v>86</v>
      </c>
    </row>
    <row r="318" spans="1:65" s="2" customFormat="1" ht="33" customHeight="1">
      <c r="A318" s="33"/>
      <c r="B318" s="34"/>
      <c r="C318" s="202" t="s">
        <v>440</v>
      </c>
      <c r="D318" s="202" t="s">
        <v>149</v>
      </c>
      <c r="E318" s="203" t="s">
        <v>441</v>
      </c>
      <c r="F318" s="204" t="s">
        <v>442</v>
      </c>
      <c r="G318" s="205" t="s">
        <v>187</v>
      </c>
      <c r="H318" s="206">
        <v>1</v>
      </c>
      <c r="I318" s="207"/>
      <c r="J318" s="208">
        <f>ROUND(I318*H318,2)</f>
        <v>0</v>
      </c>
      <c r="K318" s="204" t="s">
        <v>153</v>
      </c>
      <c r="L318" s="38"/>
      <c r="M318" s="209" t="s">
        <v>1</v>
      </c>
      <c r="N318" s="210" t="s">
        <v>42</v>
      </c>
      <c r="O318" s="70"/>
      <c r="P318" s="211">
        <f>O318*H318</f>
        <v>0</v>
      </c>
      <c r="Q318" s="211">
        <v>0</v>
      </c>
      <c r="R318" s="211">
        <f>Q318*H318</f>
        <v>0</v>
      </c>
      <c r="S318" s="211">
        <v>0</v>
      </c>
      <c r="T318" s="212">
        <f>S318*H318</f>
        <v>0</v>
      </c>
      <c r="U318" s="33"/>
      <c r="V318" s="33"/>
      <c r="W318" s="33"/>
      <c r="X318" s="33"/>
      <c r="Y318" s="33"/>
      <c r="Z318" s="33"/>
      <c r="AA318" s="33"/>
      <c r="AB318" s="33"/>
      <c r="AC318" s="33"/>
      <c r="AD318" s="33"/>
      <c r="AE318" s="33"/>
      <c r="AR318" s="213" t="s">
        <v>154</v>
      </c>
      <c r="AT318" s="213" t="s">
        <v>149</v>
      </c>
      <c r="AU318" s="213" t="s">
        <v>86</v>
      </c>
      <c r="AY318" s="16" t="s">
        <v>147</v>
      </c>
      <c r="BE318" s="214">
        <f>IF(N318="základní",J318,0)</f>
        <v>0</v>
      </c>
      <c r="BF318" s="214">
        <f>IF(N318="snížená",J318,0)</f>
        <v>0</v>
      </c>
      <c r="BG318" s="214">
        <f>IF(N318="zákl. přenesená",J318,0)</f>
        <v>0</v>
      </c>
      <c r="BH318" s="214">
        <f>IF(N318="sníž. přenesená",J318,0)</f>
        <v>0</v>
      </c>
      <c r="BI318" s="214">
        <f>IF(N318="nulová",J318,0)</f>
        <v>0</v>
      </c>
      <c r="BJ318" s="16" t="s">
        <v>21</v>
      </c>
      <c r="BK318" s="214">
        <f>ROUND(I318*H318,2)</f>
        <v>0</v>
      </c>
      <c r="BL318" s="16" t="s">
        <v>154</v>
      </c>
      <c r="BM318" s="213" t="s">
        <v>443</v>
      </c>
    </row>
    <row r="319" spans="1:65" s="2" customFormat="1" ht="39">
      <c r="A319" s="33"/>
      <c r="B319" s="34"/>
      <c r="C319" s="35"/>
      <c r="D319" s="215" t="s">
        <v>156</v>
      </c>
      <c r="E319" s="35"/>
      <c r="F319" s="216" t="s">
        <v>444</v>
      </c>
      <c r="G319" s="35"/>
      <c r="H319" s="35"/>
      <c r="I319" s="114"/>
      <c r="J319" s="35"/>
      <c r="K319" s="35"/>
      <c r="L319" s="38"/>
      <c r="M319" s="217"/>
      <c r="N319" s="218"/>
      <c r="O319" s="70"/>
      <c r="P319" s="70"/>
      <c r="Q319" s="70"/>
      <c r="R319" s="70"/>
      <c r="S319" s="70"/>
      <c r="T319" s="71"/>
      <c r="U319" s="33"/>
      <c r="V319" s="33"/>
      <c r="W319" s="33"/>
      <c r="X319" s="33"/>
      <c r="Y319" s="33"/>
      <c r="Z319" s="33"/>
      <c r="AA319" s="33"/>
      <c r="AB319" s="33"/>
      <c r="AC319" s="33"/>
      <c r="AD319" s="33"/>
      <c r="AE319" s="33"/>
      <c r="AT319" s="16" t="s">
        <v>156</v>
      </c>
      <c r="AU319" s="16" t="s">
        <v>86</v>
      </c>
    </row>
    <row r="320" spans="1:65" s="2" customFormat="1" ht="39">
      <c r="A320" s="33"/>
      <c r="B320" s="34"/>
      <c r="C320" s="35"/>
      <c r="D320" s="215" t="s">
        <v>158</v>
      </c>
      <c r="E320" s="35"/>
      <c r="F320" s="219" t="s">
        <v>439</v>
      </c>
      <c r="G320" s="35"/>
      <c r="H320" s="35"/>
      <c r="I320" s="114"/>
      <c r="J320" s="35"/>
      <c r="K320" s="35"/>
      <c r="L320" s="38"/>
      <c r="M320" s="217"/>
      <c r="N320" s="218"/>
      <c r="O320" s="70"/>
      <c r="P320" s="70"/>
      <c r="Q320" s="70"/>
      <c r="R320" s="70"/>
      <c r="S320" s="70"/>
      <c r="T320" s="71"/>
      <c r="U320" s="33"/>
      <c r="V320" s="33"/>
      <c r="W320" s="33"/>
      <c r="X320" s="33"/>
      <c r="Y320" s="33"/>
      <c r="Z320" s="33"/>
      <c r="AA320" s="33"/>
      <c r="AB320" s="33"/>
      <c r="AC320" s="33"/>
      <c r="AD320" s="33"/>
      <c r="AE320" s="33"/>
      <c r="AT320" s="16" t="s">
        <v>158</v>
      </c>
      <c r="AU320" s="16" t="s">
        <v>86</v>
      </c>
    </row>
    <row r="321" spans="1:65" s="2" customFormat="1" ht="21.75" customHeight="1">
      <c r="A321" s="33"/>
      <c r="B321" s="34"/>
      <c r="C321" s="202" t="s">
        <v>445</v>
      </c>
      <c r="D321" s="202" t="s">
        <v>149</v>
      </c>
      <c r="E321" s="203" t="s">
        <v>446</v>
      </c>
      <c r="F321" s="204" t="s">
        <v>447</v>
      </c>
      <c r="G321" s="205" t="s">
        <v>187</v>
      </c>
      <c r="H321" s="206">
        <v>1</v>
      </c>
      <c r="I321" s="207"/>
      <c r="J321" s="208">
        <f>ROUND(I321*H321,2)</f>
        <v>0</v>
      </c>
      <c r="K321" s="204" t="s">
        <v>153</v>
      </c>
      <c r="L321" s="38"/>
      <c r="M321" s="209" t="s">
        <v>1</v>
      </c>
      <c r="N321" s="210" t="s">
        <v>42</v>
      </c>
      <c r="O321" s="70"/>
      <c r="P321" s="211">
        <f>O321*H321</f>
        <v>0</v>
      </c>
      <c r="Q321" s="211">
        <v>0</v>
      </c>
      <c r="R321" s="211">
        <f>Q321*H321</f>
        <v>0</v>
      </c>
      <c r="S321" s="211">
        <v>0</v>
      </c>
      <c r="T321" s="212">
        <f>S321*H321</f>
        <v>0</v>
      </c>
      <c r="U321" s="33"/>
      <c r="V321" s="33"/>
      <c r="W321" s="33"/>
      <c r="X321" s="33"/>
      <c r="Y321" s="33"/>
      <c r="Z321" s="33"/>
      <c r="AA321" s="33"/>
      <c r="AB321" s="33"/>
      <c r="AC321" s="33"/>
      <c r="AD321" s="33"/>
      <c r="AE321" s="33"/>
      <c r="AR321" s="213" t="s">
        <v>154</v>
      </c>
      <c r="AT321" s="213" t="s">
        <v>149</v>
      </c>
      <c r="AU321" s="213" t="s">
        <v>86</v>
      </c>
      <c r="AY321" s="16" t="s">
        <v>147</v>
      </c>
      <c r="BE321" s="214">
        <f>IF(N321="základní",J321,0)</f>
        <v>0</v>
      </c>
      <c r="BF321" s="214">
        <f>IF(N321="snížená",J321,0)</f>
        <v>0</v>
      </c>
      <c r="BG321" s="214">
        <f>IF(N321="zákl. přenesená",J321,0)</f>
        <v>0</v>
      </c>
      <c r="BH321" s="214">
        <f>IF(N321="sníž. přenesená",J321,0)</f>
        <v>0</v>
      </c>
      <c r="BI321" s="214">
        <f>IF(N321="nulová",J321,0)</f>
        <v>0</v>
      </c>
      <c r="BJ321" s="16" t="s">
        <v>21</v>
      </c>
      <c r="BK321" s="214">
        <f>ROUND(I321*H321,2)</f>
        <v>0</v>
      </c>
      <c r="BL321" s="16" t="s">
        <v>154</v>
      </c>
      <c r="BM321" s="213" t="s">
        <v>448</v>
      </c>
    </row>
    <row r="322" spans="1:65" s="2" customFormat="1" ht="29.25">
      <c r="A322" s="33"/>
      <c r="B322" s="34"/>
      <c r="C322" s="35"/>
      <c r="D322" s="215" t="s">
        <v>156</v>
      </c>
      <c r="E322" s="35"/>
      <c r="F322" s="216" t="s">
        <v>449</v>
      </c>
      <c r="G322" s="35"/>
      <c r="H322" s="35"/>
      <c r="I322" s="114"/>
      <c r="J322" s="35"/>
      <c r="K322" s="35"/>
      <c r="L322" s="38"/>
      <c r="M322" s="217"/>
      <c r="N322" s="218"/>
      <c r="O322" s="70"/>
      <c r="P322" s="70"/>
      <c r="Q322" s="70"/>
      <c r="R322" s="70"/>
      <c r="S322" s="70"/>
      <c r="T322" s="71"/>
      <c r="U322" s="33"/>
      <c r="V322" s="33"/>
      <c r="W322" s="33"/>
      <c r="X322" s="33"/>
      <c r="Y322" s="33"/>
      <c r="Z322" s="33"/>
      <c r="AA322" s="33"/>
      <c r="AB322" s="33"/>
      <c r="AC322" s="33"/>
      <c r="AD322" s="33"/>
      <c r="AE322" s="33"/>
      <c r="AT322" s="16" t="s">
        <v>156</v>
      </c>
      <c r="AU322" s="16" t="s">
        <v>86</v>
      </c>
    </row>
    <row r="323" spans="1:65" s="2" customFormat="1" ht="87.75">
      <c r="A323" s="33"/>
      <c r="B323" s="34"/>
      <c r="C323" s="35"/>
      <c r="D323" s="215" t="s">
        <v>158</v>
      </c>
      <c r="E323" s="35"/>
      <c r="F323" s="219" t="s">
        <v>450</v>
      </c>
      <c r="G323" s="35"/>
      <c r="H323" s="35"/>
      <c r="I323" s="114"/>
      <c r="J323" s="35"/>
      <c r="K323" s="35"/>
      <c r="L323" s="38"/>
      <c r="M323" s="217"/>
      <c r="N323" s="218"/>
      <c r="O323" s="70"/>
      <c r="P323" s="70"/>
      <c r="Q323" s="70"/>
      <c r="R323" s="70"/>
      <c r="S323" s="70"/>
      <c r="T323" s="71"/>
      <c r="U323" s="33"/>
      <c r="V323" s="33"/>
      <c r="W323" s="33"/>
      <c r="X323" s="33"/>
      <c r="Y323" s="33"/>
      <c r="Z323" s="33"/>
      <c r="AA323" s="33"/>
      <c r="AB323" s="33"/>
      <c r="AC323" s="33"/>
      <c r="AD323" s="33"/>
      <c r="AE323" s="33"/>
      <c r="AT323" s="16" t="s">
        <v>158</v>
      </c>
      <c r="AU323" s="16" t="s">
        <v>86</v>
      </c>
    </row>
    <row r="324" spans="1:65" s="2" customFormat="1" ht="19.5">
      <c r="A324" s="33"/>
      <c r="B324" s="34"/>
      <c r="C324" s="35"/>
      <c r="D324" s="215" t="s">
        <v>191</v>
      </c>
      <c r="E324" s="35"/>
      <c r="F324" s="219" t="s">
        <v>451</v>
      </c>
      <c r="G324" s="35"/>
      <c r="H324" s="35"/>
      <c r="I324" s="114"/>
      <c r="J324" s="35"/>
      <c r="K324" s="35"/>
      <c r="L324" s="38"/>
      <c r="M324" s="217"/>
      <c r="N324" s="218"/>
      <c r="O324" s="70"/>
      <c r="P324" s="70"/>
      <c r="Q324" s="70"/>
      <c r="R324" s="70"/>
      <c r="S324" s="70"/>
      <c r="T324" s="71"/>
      <c r="U324" s="33"/>
      <c r="V324" s="33"/>
      <c r="W324" s="33"/>
      <c r="X324" s="33"/>
      <c r="Y324" s="33"/>
      <c r="Z324" s="33"/>
      <c r="AA324" s="33"/>
      <c r="AB324" s="33"/>
      <c r="AC324" s="33"/>
      <c r="AD324" s="33"/>
      <c r="AE324" s="33"/>
      <c r="AT324" s="16" t="s">
        <v>191</v>
      </c>
      <c r="AU324" s="16" t="s">
        <v>86</v>
      </c>
    </row>
    <row r="325" spans="1:65" s="2" customFormat="1" ht="21.75" customHeight="1">
      <c r="A325" s="33"/>
      <c r="B325" s="34"/>
      <c r="C325" s="202" t="s">
        <v>452</v>
      </c>
      <c r="D325" s="202" t="s">
        <v>149</v>
      </c>
      <c r="E325" s="203" t="s">
        <v>453</v>
      </c>
      <c r="F325" s="204" t="s">
        <v>454</v>
      </c>
      <c r="G325" s="205" t="s">
        <v>187</v>
      </c>
      <c r="H325" s="206">
        <v>1</v>
      </c>
      <c r="I325" s="207"/>
      <c r="J325" s="208">
        <f>ROUND(I325*H325,2)</f>
        <v>0</v>
      </c>
      <c r="K325" s="204" t="s">
        <v>153</v>
      </c>
      <c r="L325" s="38"/>
      <c r="M325" s="209" t="s">
        <v>1</v>
      </c>
      <c r="N325" s="210" t="s">
        <v>42</v>
      </c>
      <c r="O325" s="70"/>
      <c r="P325" s="211">
        <f>O325*H325</f>
        <v>0</v>
      </c>
      <c r="Q325" s="211">
        <v>0</v>
      </c>
      <c r="R325" s="211">
        <f>Q325*H325</f>
        <v>0</v>
      </c>
      <c r="S325" s="211">
        <v>0</v>
      </c>
      <c r="T325" s="212">
        <f>S325*H325</f>
        <v>0</v>
      </c>
      <c r="U325" s="33"/>
      <c r="V325" s="33"/>
      <c r="W325" s="33"/>
      <c r="X325" s="33"/>
      <c r="Y325" s="33"/>
      <c r="Z325" s="33"/>
      <c r="AA325" s="33"/>
      <c r="AB325" s="33"/>
      <c r="AC325" s="33"/>
      <c r="AD325" s="33"/>
      <c r="AE325" s="33"/>
      <c r="AR325" s="213" t="s">
        <v>154</v>
      </c>
      <c r="AT325" s="213" t="s">
        <v>149</v>
      </c>
      <c r="AU325" s="213" t="s">
        <v>86</v>
      </c>
      <c r="AY325" s="16" t="s">
        <v>147</v>
      </c>
      <c r="BE325" s="214">
        <f>IF(N325="základní",J325,0)</f>
        <v>0</v>
      </c>
      <c r="BF325" s="214">
        <f>IF(N325="snížená",J325,0)</f>
        <v>0</v>
      </c>
      <c r="BG325" s="214">
        <f>IF(N325="zákl. přenesená",J325,0)</f>
        <v>0</v>
      </c>
      <c r="BH325" s="214">
        <f>IF(N325="sníž. přenesená",J325,0)</f>
        <v>0</v>
      </c>
      <c r="BI325" s="214">
        <f>IF(N325="nulová",J325,0)</f>
        <v>0</v>
      </c>
      <c r="BJ325" s="16" t="s">
        <v>21</v>
      </c>
      <c r="BK325" s="214">
        <f>ROUND(I325*H325,2)</f>
        <v>0</v>
      </c>
      <c r="BL325" s="16" t="s">
        <v>154</v>
      </c>
      <c r="BM325" s="213" t="s">
        <v>455</v>
      </c>
    </row>
    <row r="326" spans="1:65" s="2" customFormat="1" ht="29.25">
      <c r="A326" s="33"/>
      <c r="B326" s="34"/>
      <c r="C326" s="35"/>
      <c r="D326" s="215" t="s">
        <v>156</v>
      </c>
      <c r="E326" s="35"/>
      <c r="F326" s="216" t="s">
        <v>456</v>
      </c>
      <c r="G326" s="35"/>
      <c r="H326" s="35"/>
      <c r="I326" s="114"/>
      <c r="J326" s="35"/>
      <c r="K326" s="35"/>
      <c r="L326" s="38"/>
      <c r="M326" s="217"/>
      <c r="N326" s="218"/>
      <c r="O326" s="70"/>
      <c r="P326" s="70"/>
      <c r="Q326" s="70"/>
      <c r="R326" s="70"/>
      <c r="S326" s="70"/>
      <c r="T326" s="71"/>
      <c r="U326" s="33"/>
      <c r="V326" s="33"/>
      <c r="W326" s="33"/>
      <c r="X326" s="33"/>
      <c r="Y326" s="33"/>
      <c r="Z326" s="33"/>
      <c r="AA326" s="33"/>
      <c r="AB326" s="33"/>
      <c r="AC326" s="33"/>
      <c r="AD326" s="33"/>
      <c r="AE326" s="33"/>
      <c r="AT326" s="16" t="s">
        <v>156</v>
      </c>
      <c r="AU326" s="16" t="s">
        <v>86</v>
      </c>
    </row>
    <row r="327" spans="1:65" s="2" customFormat="1" ht="87.75">
      <c r="A327" s="33"/>
      <c r="B327" s="34"/>
      <c r="C327" s="35"/>
      <c r="D327" s="215" t="s">
        <v>158</v>
      </c>
      <c r="E327" s="35"/>
      <c r="F327" s="219" t="s">
        <v>450</v>
      </c>
      <c r="G327" s="35"/>
      <c r="H327" s="35"/>
      <c r="I327" s="114"/>
      <c r="J327" s="35"/>
      <c r="K327" s="35"/>
      <c r="L327" s="38"/>
      <c r="M327" s="217"/>
      <c r="N327" s="218"/>
      <c r="O327" s="70"/>
      <c r="P327" s="70"/>
      <c r="Q327" s="70"/>
      <c r="R327" s="70"/>
      <c r="S327" s="70"/>
      <c r="T327" s="71"/>
      <c r="U327" s="33"/>
      <c r="V327" s="33"/>
      <c r="W327" s="33"/>
      <c r="X327" s="33"/>
      <c r="Y327" s="33"/>
      <c r="Z327" s="33"/>
      <c r="AA327" s="33"/>
      <c r="AB327" s="33"/>
      <c r="AC327" s="33"/>
      <c r="AD327" s="33"/>
      <c r="AE327" s="33"/>
      <c r="AT327" s="16" t="s">
        <v>158</v>
      </c>
      <c r="AU327" s="16" t="s">
        <v>86</v>
      </c>
    </row>
    <row r="328" spans="1:65" s="2" customFormat="1" ht="19.5">
      <c r="A328" s="33"/>
      <c r="B328" s="34"/>
      <c r="C328" s="35"/>
      <c r="D328" s="215" t="s">
        <v>191</v>
      </c>
      <c r="E328" s="35"/>
      <c r="F328" s="219" t="s">
        <v>451</v>
      </c>
      <c r="G328" s="35"/>
      <c r="H328" s="35"/>
      <c r="I328" s="114"/>
      <c r="J328" s="35"/>
      <c r="K328" s="35"/>
      <c r="L328" s="38"/>
      <c r="M328" s="217"/>
      <c r="N328" s="218"/>
      <c r="O328" s="70"/>
      <c r="P328" s="70"/>
      <c r="Q328" s="70"/>
      <c r="R328" s="70"/>
      <c r="S328" s="70"/>
      <c r="T328" s="71"/>
      <c r="U328" s="33"/>
      <c r="V328" s="33"/>
      <c r="W328" s="33"/>
      <c r="X328" s="33"/>
      <c r="Y328" s="33"/>
      <c r="Z328" s="33"/>
      <c r="AA328" s="33"/>
      <c r="AB328" s="33"/>
      <c r="AC328" s="33"/>
      <c r="AD328" s="33"/>
      <c r="AE328" s="33"/>
      <c r="AT328" s="16" t="s">
        <v>191</v>
      </c>
      <c r="AU328" s="16" t="s">
        <v>86</v>
      </c>
    </row>
    <row r="329" spans="1:65" s="2" customFormat="1" ht="21.75" customHeight="1">
      <c r="A329" s="33"/>
      <c r="B329" s="34"/>
      <c r="C329" s="202" t="s">
        <v>457</v>
      </c>
      <c r="D329" s="202" t="s">
        <v>149</v>
      </c>
      <c r="E329" s="203" t="s">
        <v>458</v>
      </c>
      <c r="F329" s="204" t="s">
        <v>459</v>
      </c>
      <c r="G329" s="205" t="s">
        <v>187</v>
      </c>
      <c r="H329" s="206">
        <v>1</v>
      </c>
      <c r="I329" s="207"/>
      <c r="J329" s="208">
        <f>ROUND(I329*H329,2)</f>
        <v>0</v>
      </c>
      <c r="K329" s="204" t="s">
        <v>153</v>
      </c>
      <c r="L329" s="38"/>
      <c r="M329" s="209" t="s">
        <v>1</v>
      </c>
      <c r="N329" s="210" t="s">
        <v>42</v>
      </c>
      <c r="O329" s="70"/>
      <c r="P329" s="211">
        <f>O329*H329</f>
        <v>0</v>
      </c>
      <c r="Q329" s="211">
        <v>0</v>
      </c>
      <c r="R329" s="211">
        <f>Q329*H329</f>
        <v>0</v>
      </c>
      <c r="S329" s="211">
        <v>0</v>
      </c>
      <c r="T329" s="212">
        <f>S329*H329</f>
        <v>0</v>
      </c>
      <c r="U329" s="33"/>
      <c r="V329" s="33"/>
      <c r="W329" s="33"/>
      <c r="X329" s="33"/>
      <c r="Y329" s="33"/>
      <c r="Z329" s="33"/>
      <c r="AA329" s="33"/>
      <c r="AB329" s="33"/>
      <c r="AC329" s="33"/>
      <c r="AD329" s="33"/>
      <c r="AE329" s="33"/>
      <c r="AR329" s="213" t="s">
        <v>154</v>
      </c>
      <c r="AT329" s="213" t="s">
        <v>149</v>
      </c>
      <c r="AU329" s="213" t="s">
        <v>86</v>
      </c>
      <c r="AY329" s="16" t="s">
        <v>147</v>
      </c>
      <c r="BE329" s="214">
        <f>IF(N329="základní",J329,0)</f>
        <v>0</v>
      </c>
      <c r="BF329" s="214">
        <f>IF(N329="snížená",J329,0)</f>
        <v>0</v>
      </c>
      <c r="BG329" s="214">
        <f>IF(N329="zákl. přenesená",J329,0)</f>
        <v>0</v>
      </c>
      <c r="BH329" s="214">
        <f>IF(N329="sníž. přenesená",J329,0)</f>
        <v>0</v>
      </c>
      <c r="BI329" s="214">
        <f>IF(N329="nulová",J329,0)</f>
        <v>0</v>
      </c>
      <c r="BJ329" s="16" t="s">
        <v>21</v>
      </c>
      <c r="BK329" s="214">
        <f>ROUND(I329*H329,2)</f>
        <v>0</v>
      </c>
      <c r="BL329" s="16" t="s">
        <v>154</v>
      </c>
      <c r="BM329" s="213" t="s">
        <v>460</v>
      </c>
    </row>
    <row r="330" spans="1:65" s="2" customFormat="1" ht="29.25">
      <c r="A330" s="33"/>
      <c r="B330" s="34"/>
      <c r="C330" s="35"/>
      <c r="D330" s="215" t="s">
        <v>156</v>
      </c>
      <c r="E330" s="35"/>
      <c r="F330" s="216" t="s">
        <v>461</v>
      </c>
      <c r="G330" s="35"/>
      <c r="H330" s="35"/>
      <c r="I330" s="114"/>
      <c r="J330" s="35"/>
      <c r="K330" s="35"/>
      <c r="L330" s="38"/>
      <c r="M330" s="217"/>
      <c r="N330" s="218"/>
      <c r="O330" s="70"/>
      <c r="P330" s="70"/>
      <c r="Q330" s="70"/>
      <c r="R330" s="70"/>
      <c r="S330" s="70"/>
      <c r="T330" s="71"/>
      <c r="U330" s="33"/>
      <c r="V330" s="33"/>
      <c r="W330" s="33"/>
      <c r="X330" s="33"/>
      <c r="Y330" s="33"/>
      <c r="Z330" s="33"/>
      <c r="AA330" s="33"/>
      <c r="AB330" s="33"/>
      <c r="AC330" s="33"/>
      <c r="AD330" s="33"/>
      <c r="AE330" s="33"/>
      <c r="AT330" s="16" t="s">
        <v>156</v>
      </c>
      <c r="AU330" s="16" t="s">
        <v>86</v>
      </c>
    </row>
    <row r="331" spans="1:65" s="2" customFormat="1" ht="87.75">
      <c r="A331" s="33"/>
      <c r="B331" s="34"/>
      <c r="C331" s="35"/>
      <c r="D331" s="215" t="s">
        <v>158</v>
      </c>
      <c r="E331" s="35"/>
      <c r="F331" s="219" t="s">
        <v>462</v>
      </c>
      <c r="G331" s="35"/>
      <c r="H331" s="35"/>
      <c r="I331" s="114"/>
      <c r="J331" s="35"/>
      <c r="K331" s="35"/>
      <c r="L331" s="38"/>
      <c r="M331" s="217"/>
      <c r="N331" s="218"/>
      <c r="O331" s="70"/>
      <c r="P331" s="70"/>
      <c r="Q331" s="70"/>
      <c r="R331" s="70"/>
      <c r="S331" s="70"/>
      <c r="T331" s="71"/>
      <c r="U331" s="33"/>
      <c r="V331" s="33"/>
      <c r="W331" s="33"/>
      <c r="X331" s="33"/>
      <c r="Y331" s="33"/>
      <c r="Z331" s="33"/>
      <c r="AA331" s="33"/>
      <c r="AB331" s="33"/>
      <c r="AC331" s="33"/>
      <c r="AD331" s="33"/>
      <c r="AE331" s="33"/>
      <c r="AT331" s="16" t="s">
        <v>158</v>
      </c>
      <c r="AU331" s="16" t="s">
        <v>86</v>
      </c>
    </row>
    <row r="332" spans="1:65" s="2" customFormat="1" ht="19.5">
      <c r="A332" s="33"/>
      <c r="B332" s="34"/>
      <c r="C332" s="35"/>
      <c r="D332" s="215" t="s">
        <v>191</v>
      </c>
      <c r="E332" s="35"/>
      <c r="F332" s="219" t="s">
        <v>463</v>
      </c>
      <c r="G332" s="35"/>
      <c r="H332" s="35"/>
      <c r="I332" s="114"/>
      <c r="J332" s="35"/>
      <c r="K332" s="35"/>
      <c r="L332" s="38"/>
      <c r="M332" s="217"/>
      <c r="N332" s="218"/>
      <c r="O332" s="70"/>
      <c r="P332" s="70"/>
      <c r="Q332" s="70"/>
      <c r="R332" s="70"/>
      <c r="S332" s="70"/>
      <c r="T332" s="71"/>
      <c r="U332" s="33"/>
      <c r="V332" s="33"/>
      <c r="W332" s="33"/>
      <c r="X332" s="33"/>
      <c r="Y332" s="33"/>
      <c r="Z332" s="33"/>
      <c r="AA332" s="33"/>
      <c r="AB332" s="33"/>
      <c r="AC332" s="33"/>
      <c r="AD332" s="33"/>
      <c r="AE332" s="33"/>
      <c r="AT332" s="16" t="s">
        <v>191</v>
      </c>
      <c r="AU332" s="16" t="s">
        <v>86</v>
      </c>
    </row>
    <row r="333" spans="1:65" s="2" customFormat="1" ht="21.75" customHeight="1">
      <c r="A333" s="33"/>
      <c r="B333" s="34"/>
      <c r="C333" s="202" t="s">
        <v>464</v>
      </c>
      <c r="D333" s="202" t="s">
        <v>149</v>
      </c>
      <c r="E333" s="203" t="s">
        <v>465</v>
      </c>
      <c r="F333" s="204" t="s">
        <v>466</v>
      </c>
      <c r="G333" s="205" t="s">
        <v>187</v>
      </c>
      <c r="H333" s="206">
        <v>1</v>
      </c>
      <c r="I333" s="207"/>
      <c r="J333" s="208">
        <f>ROUND(I333*H333,2)</f>
        <v>0</v>
      </c>
      <c r="K333" s="204" t="s">
        <v>153</v>
      </c>
      <c r="L333" s="38"/>
      <c r="M333" s="209" t="s">
        <v>1</v>
      </c>
      <c r="N333" s="210" t="s">
        <v>42</v>
      </c>
      <c r="O333" s="70"/>
      <c r="P333" s="211">
        <f>O333*H333</f>
        <v>0</v>
      </c>
      <c r="Q333" s="211">
        <v>0</v>
      </c>
      <c r="R333" s="211">
        <f>Q333*H333</f>
        <v>0</v>
      </c>
      <c r="S333" s="211">
        <v>0</v>
      </c>
      <c r="T333" s="212">
        <f>S333*H333</f>
        <v>0</v>
      </c>
      <c r="U333" s="33"/>
      <c r="V333" s="33"/>
      <c r="W333" s="33"/>
      <c r="X333" s="33"/>
      <c r="Y333" s="33"/>
      <c r="Z333" s="33"/>
      <c r="AA333" s="33"/>
      <c r="AB333" s="33"/>
      <c r="AC333" s="33"/>
      <c r="AD333" s="33"/>
      <c r="AE333" s="33"/>
      <c r="AR333" s="213" t="s">
        <v>154</v>
      </c>
      <c r="AT333" s="213" t="s">
        <v>149</v>
      </c>
      <c r="AU333" s="213" t="s">
        <v>86</v>
      </c>
      <c r="AY333" s="16" t="s">
        <v>147</v>
      </c>
      <c r="BE333" s="214">
        <f>IF(N333="základní",J333,0)</f>
        <v>0</v>
      </c>
      <c r="BF333" s="214">
        <f>IF(N333="snížená",J333,0)</f>
        <v>0</v>
      </c>
      <c r="BG333" s="214">
        <f>IF(N333="zákl. přenesená",J333,0)</f>
        <v>0</v>
      </c>
      <c r="BH333" s="214">
        <f>IF(N333="sníž. přenesená",J333,0)</f>
        <v>0</v>
      </c>
      <c r="BI333" s="214">
        <f>IF(N333="nulová",J333,0)</f>
        <v>0</v>
      </c>
      <c r="BJ333" s="16" t="s">
        <v>21</v>
      </c>
      <c r="BK333" s="214">
        <f>ROUND(I333*H333,2)</f>
        <v>0</v>
      </c>
      <c r="BL333" s="16" t="s">
        <v>154</v>
      </c>
      <c r="BM333" s="213" t="s">
        <v>467</v>
      </c>
    </row>
    <row r="334" spans="1:65" s="2" customFormat="1" ht="29.25">
      <c r="A334" s="33"/>
      <c r="B334" s="34"/>
      <c r="C334" s="35"/>
      <c r="D334" s="215" t="s">
        <v>156</v>
      </c>
      <c r="E334" s="35"/>
      <c r="F334" s="216" t="s">
        <v>468</v>
      </c>
      <c r="G334" s="35"/>
      <c r="H334" s="35"/>
      <c r="I334" s="114"/>
      <c r="J334" s="35"/>
      <c r="K334" s="35"/>
      <c r="L334" s="38"/>
      <c r="M334" s="217"/>
      <c r="N334" s="218"/>
      <c r="O334" s="70"/>
      <c r="P334" s="70"/>
      <c r="Q334" s="70"/>
      <c r="R334" s="70"/>
      <c r="S334" s="70"/>
      <c r="T334" s="71"/>
      <c r="U334" s="33"/>
      <c r="V334" s="33"/>
      <c r="W334" s="33"/>
      <c r="X334" s="33"/>
      <c r="Y334" s="33"/>
      <c r="Z334" s="33"/>
      <c r="AA334" s="33"/>
      <c r="AB334" s="33"/>
      <c r="AC334" s="33"/>
      <c r="AD334" s="33"/>
      <c r="AE334" s="33"/>
      <c r="AT334" s="16" t="s">
        <v>156</v>
      </c>
      <c r="AU334" s="16" t="s">
        <v>86</v>
      </c>
    </row>
    <row r="335" spans="1:65" s="2" customFormat="1" ht="87.75">
      <c r="A335" s="33"/>
      <c r="B335" s="34"/>
      <c r="C335" s="35"/>
      <c r="D335" s="215" t="s">
        <v>158</v>
      </c>
      <c r="E335" s="35"/>
      <c r="F335" s="219" t="s">
        <v>462</v>
      </c>
      <c r="G335" s="35"/>
      <c r="H335" s="35"/>
      <c r="I335" s="114"/>
      <c r="J335" s="35"/>
      <c r="K335" s="35"/>
      <c r="L335" s="38"/>
      <c r="M335" s="217"/>
      <c r="N335" s="218"/>
      <c r="O335" s="70"/>
      <c r="P335" s="70"/>
      <c r="Q335" s="70"/>
      <c r="R335" s="70"/>
      <c r="S335" s="70"/>
      <c r="T335" s="71"/>
      <c r="U335" s="33"/>
      <c r="V335" s="33"/>
      <c r="W335" s="33"/>
      <c r="X335" s="33"/>
      <c r="Y335" s="33"/>
      <c r="Z335" s="33"/>
      <c r="AA335" s="33"/>
      <c r="AB335" s="33"/>
      <c r="AC335" s="33"/>
      <c r="AD335" s="33"/>
      <c r="AE335" s="33"/>
      <c r="AT335" s="16" t="s">
        <v>158</v>
      </c>
      <c r="AU335" s="16" t="s">
        <v>86</v>
      </c>
    </row>
    <row r="336" spans="1:65" s="2" customFormat="1" ht="19.5">
      <c r="A336" s="33"/>
      <c r="B336" s="34"/>
      <c r="C336" s="35"/>
      <c r="D336" s="215" t="s">
        <v>191</v>
      </c>
      <c r="E336" s="35"/>
      <c r="F336" s="219" t="s">
        <v>463</v>
      </c>
      <c r="G336" s="35"/>
      <c r="H336" s="35"/>
      <c r="I336" s="114"/>
      <c r="J336" s="35"/>
      <c r="K336" s="35"/>
      <c r="L336" s="38"/>
      <c r="M336" s="217"/>
      <c r="N336" s="218"/>
      <c r="O336" s="70"/>
      <c r="P336" s="70"/>
      <c r="Q336" s="70"/>
      <c r="R336" s="70"/>
      <c r="S336" s="70"/>
      <c r="T336" s="71"/>
      <c r="U336" s="33"/>
      <c r="V336" s="33"/>
      <c r="W336" s="33"/>
      <c r="X336" s="33"/>
      <c r="Y336" s="33"/>
      <c r="Z336" s="33"/>
      <c r="AA336" s="33"/>
      <c r="AB336" s="33"/>
      <c r="AC336" s="33"/>
      <c r="AD336" s="33"/>
      <c r="AE336" s="33"/>
      <c r="AT336" s="16" t="s">
        <v>191</v>
      </c>
      <c r="AU336" s="16" t="s">
        <v>86</v>
      </c>
    </row>
    <row r="337" spans="1:65" s="2" customFormat="1" ht="21.75" customHeight="1">
      <c r="A337" s="33"/>
      <c r="B337" s="34"/>
      <c r="C337" s="202" t="s">
        <v>469</v>
      </c>
      <c r="D337" s="202" t="s">
        <v>149</v>
      </c>
      <c r="E337" s="203" t="s">
        <v>470</v>
      </c>
      <c r="F337" s="204" t="s">
        <v>471</v>
      </c>
      <c r="G337" s="205" t="s">
        <v>187</v>
      </c>
      <c r="H337" s="206">
        <v>1</v>
      </c>
      <c r="I337" s="207"/>
      <c r="J337" s="208">
        <f>ROUND(I337*H337,2)</f>
        <v>0</v>
      </c>
      <c r="K337" s="204" t="s">
        <v>153</v>
      </c>
      <c r="L337" s="38"/>
      <c r="M337" s="209" t="s">
        <v>1</v>
      </c>
      <c r="N337" s="210" t="s">
        <v>42</v>
      </c>
      <c r="O337" s="70"/>
      <c r="P337" s="211">
        <f>O337*H337</f>
        <v>0</v>
      </c>
      <c r="Q337" s="211">
        <v>0</v>
      </c>
      <c r="R337" s="211">
        <f>Q337*H337</f>
        <v>0</v>
      </c>
      <c r="S337" s="211">
        <v>0</v>
      </c>
      <c r="T337" s="212">
        <f>S337*H337</f>
        <v>0</v>
      </c>
      <c r="U337" s="33"/>
      <c r="V337" s="33"/>
      <c r="W337" s="33"/>
      <c r="X337" s="33"/>
      <c r="Y337" s="33"/>
      <c r="Z337" s="33"/>
      <c r="AA337" s="33"/>
      <c r="AB337" s="33"/>
      <c r="AC337" s="33"/>
      <c r="AD337" s="33"/>
      <c r="AE337" s="33"/>
      <c r="AR337" s="213" t="s">
        <v>154</v>
      </c>
      <c r="AT337" s="213" t="s">
        <v>149</v>
      </c>
      <c r="AU337" s="213" t="s">
        <v>86</v>
      </c>
      <c r="AY337" s="16" t="s">
        <v>147</v>
      </c>
      <c r="BE337" s="214">
        <f>IF(N337="základní",J337,0)</f>
        <v>0</v>
      </c>
      <c r="BF337" s="214">
        <f>IF(N337="snížená",J337,0)</f>
        <v>0</v>
      </c>
      <c r="BG337" s="214">
        <f>IF(N337="zákl. přenesená",J337,0)</f>
        <v>0</v>
      </c>
      <c r="BH337" s="214">
        <f>IF(N337="sníž. přenesená",J337,0)</f>
        <v>0</v>
      </c>
      <c r="BI337" s="214">
        <f>IF(N337="nulová",J337,0)</f>
        <v>0</v>
      </c>
      <c r="BJ337" s="16" t="s">
        <v>21</v>
      </c>
      <c r="BK337" s="214">
        <f>ROUND(I337*H337,2)</f>
        <v>0</v>
      </c>
      <c r="BL337" s="16" t="s">
        <v>154</v>
      </c>
      <c r="BM337" s="213" t="s">
        <v>472</v>
      </c>
    </row>
    <row r="338" spans="1:65" s="2" customFormat="1" ht="29.25">
      <c r="A338" s="33"/>
      <c r="B338" s="34"/>
      <c r="C338" s="35"/>
      <c r="D338" s="215" t="s">
        <v>156</v>
      </c>
      <c r="E338" s="35"/>
      <c r="F338" s="216" t="s">
        <v>473</v>
      </c>
      <c r="G338" s="35"/>
      <c r="H338" s="35"/>
      <c r="I338" s="114"/>
      <c r="J338" s="35"/>
      <c r="K338" s="35"/>
      <c r="L338" s="38"/>
      <c r="M338" s="217"/>
      <c r="N338" s="218"/>
      <c r="O338" s="70"/>
      <c r="P338" s="70"/>
      <c r="Q338" s="70"/>
      <c r="R338" s="70"/>
      <c r="S338" s="70"/>
      <c r="T338" s="71"/>
      <c r="U338" s="33"/>
      <c r="V338" s="33"/>
      <c r="W338" s="33"/>
      <c r="X338" s="33"/>
      <c r="Y338" s="33"/>
      <c r="Z338" s="33"/>
      <c r="AA338" s="33"/>
      <c r="AB338" s="33"/>
      <c r="AC338" s="33"/>
      <c r="AD338" s="33"/>
      <c r="AE338" s="33"/>
      <c r="AT338" s="16" t="s">
        <v>156</v>
      </c>
      <c r="AU338" s="16" t="s">
        <v>86</v>
      </c>
    </row>
    <row r="339" spans="1:65" s="2" customFormat="1" ht="87.75">
      <c r="A339" s="33"/>
      <c r="B339" s="34"/>
      <c r="C339" s="35"/>
      <c r="D339" s="215" t="s">
        <v>158</v>
      </c>
      <c r="E339" s="35"/>
      <c r="F339" s="219" t="s">
        <v>474</v>
      </c>
      <c r="G339" s="35"/>
      <c r="H339" s="35"/>
      <c r="I339" s="114"/>
      <c r="J339" s="35"/>
      <c r="K339" s="35"/>
      <c r="L339" s="38"/>
      <c r="M339" s="217"/>
      <c r="N339" s="218"/>
      <c r="O339" s="70"/>
      <c r="P339" s="70"/>
      <c r="Q339" s="70"/>
      <c r="R339" s="70"/>
      <c r="S339" s="70"/>
      <c r="T339" s="71"/>
      <c r="U339" s="33"/>
      <c r="V339" s="33"/>
      <c r="W339" s="33"/>
      <c r="X339" s="33"/>
      <c r="Y339" s="33"/>
      <c r="Z339" s="33"/>
      <c r="AA339" s="33"/>
      <c r="AB339" s="33"/>
      <c r="AC339" s="33"/>
      <c r="AD339" s="33"/>
      <c r="AE339" s="33"/>
      <c r="AT339" s="16" t="s">
        <v>158</v>
      </c>
      <c r="AU339" s="16" t="s">
        <v>86</v>
      </c>
    </row>
    <row r="340" spans="1:65" s="2" customFormat="1" ht="29.25">
      <c r="A340" s="33"/>
      <c r="B340" s="34"/>
      <c r="C340" s="35"/>
      <c r="D340" s="215" t="s">
        <v>191</v>
      </c>
      <c r="E340" s="35"/>
      <c r="F340" s="219" t="s">
        <v>475</v>
      </c>
      <c r="G340" s="35"/>
      <c r="H340" s="35"/>
      <c r="I340" s="114"/>
      <c r="J340" s="35"/>
      <c r="K340" s="35"/>
      <c r="L340" s="38"/>
      <c r="M340" s="217"/>
      <c r="N340" s="218"/>
      <c r="O340" s="70"/>
      <c r="P340" s="70"/>
      <c r="Q340" s="70"/>
      <c r="R340" s="70"/>
      <c r="S340" s="70"/>
      <c r="T340" s="71"/>
      <c r="U340" s="33"/>
      <c r="V340" s="33"/>
      <c r="W340" s="33"/>
      <c r="X340" s="33"/>
      <c r="Y340" s="33"/>
      <c r="Z340" s="33"/>
      <c r="AA340" s="33"/>
      <c r="AB340" s="33"/>
      <c r="AC340" s="33"/>
      <c r="AD340" s="33"/>
      <c r="AE340" s="33"/>
      <c r="AT340" s="16" t="s">
        <v>191</v>
      </c>
      <c r="AU340" s="16" t="s">
        <v>86</v>
      </c>
    </row>
    <row r="341" spans="1:65" s="2" customFormat="1" ht="21.75" customHeight="1">
      <c r="A341" s="33"/>
      <c r="B341" s="34"/>
      <c r="C341" s="202" t="s">
        <v>476</v>
      </c>
      <c r="D341" s="202" t="s">
        <v>149</v>
      </c>
      <c r="E341" s="203" t="s">
        <v>477</v>
      </c>
      <c r="F341" s="204" t="s">
        <v>478</v>
      </c>
      <c r="G341" s="205" t="s">
        <v>187</v>
      </c>
      <c r="H341" s="206">
        <v>1</v>
      </c>
      <c r="I341" s="207"/>
      <c r="J341" s="208">
        <f>ROUND(I341*H341,2)</f>
        <v>0</v>
      </c>
      <c r="K341" s="204" t="s">
        <v>153</v>
      </c>
      <c r="L341" s="38"/>
      <c r="M341" s="209" t="s">
        <v>1</v>
      </c>
      <c r="N341" s="210" t="s">
        <v>42</v>
      </c>
      <c r="O341" s="70"/>
      <c r="P341" s="211">
        <f>O341*H341</f>
        <v>0</v>
      </c>
      <c r="Q341" s="211">
        <v>0</v>
      </c>
      <c r="R341" s="211">
        <f>Q341*H341</f>
        <v>0</v>
      </c>
      <c r="S341" s="211">
        <v>0</v>
      </c>
      <c r="T341" s="212">
        <f>S341*H341</f>
        <v>0</v>
      </c>
      <c r="U341" s="33"/>
      <c r="V341" s="33"/>
      <c r="W341" s="33"/>
      <c r="X341" s="33"/>
      <c r="Y341" s="33"/>
      <c r="Z341" s="33"/>
      <c r="AA341" s="33"/>
      <c r="AB341" s="33"/>
      <c r="AC341" s="33"/>
      <c r="AD341" s="33"/>
      <c r="AE341" s="33"/>
      <c r="AR341" s="213" t="s">
        <v>154</v>
      </c>
      <c r="AT341" s="213" t="s">
        <v>149</v>
      </c>
      <c r="AU341" s="213" t="s">
        <v>86</v>
      </c>
      <c r="AY341" s="16" t="s">
        <v>147</v>
      </c>
      <c r="BE341" s="214">
        <f>IF(N341="základní",J341,0)</f>
        <v>0</v>
      </c>
      <c r="BF341" s="214">
        <f>IF(N341="snížená",J341,0)</f>
        <v>0</v>
      </c>
      <c r="BG341" s="214">
        <f>IF(N341="zákl. přenesená",J341,0)</f>
        <v>0</v>
      </c>
      <c r="BH341" s="214">
        <f>IF(N341="sníž. přenesená",J341,0)</f>
        <v>0</v>
      </c>
      <c r="BI341" s="214">
        <f>IF(N341="nulová",J341,0)</f>
        <v>0</v>
      </c>
      <c r="BJ341" s="16" t="s">
        <v>21</v>
      </c>
      <c r="BK341" s="214">
        <f>ROUND(I341*H341,2)</f>
        <v>0</v>
      </c>
      <c r="BL341" s="16" t="s">
        <v>154</v>
      </c>
      <c r="BM341" s="213" t="s">
        <v>479</v>
      </c>
    </row>
    <row r="342" spans="1:65" s="2" customFormat="1" ht="29.25">
      <c r="A342" s="33"/>
      <c r="B342" s="34"/>
      <c r="C342" s="35"/>
      <c r="D342" s="215" t="s">
        <v>156</v>
      </c>
      <c r="E342" s="35"/>
      <c r="F342" s="216" t="s">
        <v>480</v>
      </c>
      <c r="G342" s="35"/>
      <c r="H342" s="35"/>
      <c r="I342" s="114"/>
      <c r="J342" s="35"/>
      <c r="K342" s="35"/>
      <c r="L342" s="38"/>
      <c r="M342" s="217"/>
      <c r="N342" s="218"/>
      <c r="O342" s="70"/>
      <c r="P342" s="70"/>
      <c r="Q342" s="70"/>
      <c r="R342" s="70"/>
      <c r="S342" s="70"/>
      <c r="T342" s="71"/>
      <c r="U342" s="33"/>
      <c r="V342" s="33"/>
      <c r="W342" s="33"/>
      <c r="X342" s="33"/>
      <c r="Y342" s="33"/>
      <c r="Z342" s="33"/>
      <c r="AA342" s="33"/>
      <c r="AB342" s="33"/>
      <c r="AC342" s="33"/>
      <c r="AD342" s="33"/>
      <c r="AE342" s="33"/>
      <c r="AT342" s="16" t="s">
        <v>156</v>
      </c>
      <c r="AU342" s="16" t="s">
        <v>86</v>
      </c>
    </row>
    <row r="343" spans="1:65" s="2" customFormat="1" ht="97.5">
      <c r="A343" s="33"/>
      <c r="B343" s="34"/>
      <c r="C343" s="35"/>
      <c r="D343" s="215" t="s">
        <v>158</v>
      </c>
      <c r="E343" s="35"/>
      <c r="F343" s="219" t="s">
        <v>481</v>
      </c>
      <c r="G343" s="35"/>
      <c r="H343" s="35"/>
      <c r="I343" s="114"/>
      <c r="J343" s="35"/>
      <c r="K343" s="35"/>
      <c r="L343" s="38"/>
      <c r="M343" s="217"/>
      <c r="N343" s="218"/>
      <c r="O343" s="70"/>
      <c r="P343" s="70"/>
      <c r="Q343" s="70"/>
      <c r="R343" s="70"/>
      <c r="S343" s="70"/>
      <c r="T343" s="71"/>
      <c r="U343" s="33"/>
      <c r="V343" s="33"/>
      <c r="W343" s="33"/>
      <c r="X343" s="33"/>
      <c r="Y343" s="33"/>
      <c r="Z343" s="33"/>
      <c r="AA343" s="33"/>
      <c r="AB343" s="33"/>
      <c r="AC343" s="33"/>
      <c r="AD343" s="33"/>
      <c r="AE343" s="33"/>
      <c r="AT343" s="16" t="s">
        <v>158</v>
      </c>
      <c r="AU343" s="16" t="s">
        <v>86</v>
      </c>
    </row>
    <row r="344" spans="1:65" s="2" customFormat="1" ht="29.25">
      <c r="A344" s="33"/>
      <c r="B344" s="34"/>
      <c r="C344" s="35"/>
      <c r="D344" s="215" t="s">
        <v>191</v>
      </c>
      <c r="E344" s="35"/>
      <c r="F344" s="219" t="s">
        <v>475</v>
      </c>
      <c r="G344" s="35"/>
      <c r="H344" s="35"/>
      <c r="I344" s="114"/>
      <c r="J344" s="35"/>
      <c r="K344" s="35"/>
      <c r="L344" s="38"/>
      <c r="M344" s="217"/>
      <c r="N344" s="218"/>
      <c r="O344" s="70"/>
      <c r="P344" s="70"/>
      <c r="Q344" s="70"/>
      <c r="R344" s="70"/>
      <c r="S344" s="70"/>
      <c r="T344" s="71"/>
      <c r="U344" s="33"/>
      <c r="V344" s="33"/>
      <c r="W344" s="33"/>
      <c r="X344" s="33"/>
      <c r="Y344" s="33"/>
      <c r="Z344" s="33"/>
      <c r="AA344" s="33"/>
      <c r="AB344" s="33"/>
      <c r="AC344" s="33"/>
      <c r="AD344" s="33"/>
      <c r="AE344" s="33"/>
      <c r="AT344" s="16" t="s">
        <v>191</v>
      </c>
      <c r="AU344" s="16" t="s">
        <v>86</v>
      </c>
    </row>
    <row r="345" spans="1:65" s="2" customFormat="1" ht="16.5" customHeight="1">
      <c r="A345" s="33"/>
      <c r="B345" s="34"/>
      <c r="C345" s="202" t="s">
        <v>482</v>
      </c>
      <c r="D345" s="202" t="s">
        <v>149</v>
      </c>
      <c r="E345" s="203" t="s">
        <v>483</v>
      </c>
      <c r="F345" s="204" t="s">
        <v>484</v>
      </c>
      <c r="G345" s="205" t="s">
        <v>152</v>
      </c>
      <c r="H345" s="206">
        <v>1</v>
      </c>
      <c r="I345" s="207"/>
      <c r="J345" s="208">
        <f>ROUND(I345*H345,2)</f>
        <v>0</v>
      </c>
      <c r="K345" s="204" t="s">
        <v>153</v>
      </c>
      <c r="L345" s="38"/>
      <c r="M345" s="209" t="s">
        <v>1</v>
      </c>
      <c r="N345" s="210" t="s">
        <v>42</v>
      </c>
      <c r="O345" s="70"/>
      <c r="P345" s="211">
        <f>O345*H345</f>
        <v>0</v>
      </c>
      <c r="Q345" s="211">
        <v>8.3850999999999999E-4</v>
      </c>
      <c r="R345" s="211">
        <f>Q345*H345</f>
        <v>8.3850999999999999E-4</v>
      </c>
      <c r="S345" s="211">
        <v>0</v>
      </c>
      <c r="T345" s="212">
        <f>S345*H345</f>
        <v>0</v>
      </c>
      <c r="U345" s="33"/>
      <c r="V345" s="33"/>
      <c r="W345" s="33"/>
      <c r="X345" s="33"/>
      <c r="Y345" s="33"/>
      <c r="Z345" s="33"/>
      <c r="AA345" s="33"/>
      <c r="AB345" s="33"/>
      <c r="AC345" s="33"/>
      <c r="AD345" s="33"/>
      <c r="AE345" s="33"/>
      <c r="AR345" s="213" t="s">
        <v>154</v>
      </c>
      <c r="AT345" s="213" t="s">
        <v>149</v>
      </c>
      <c r="AU345" s="213" t="s">
        <v>86</v>
      </c>
      <c r="AY345" s="16" t="s">
        <v>147</v>
      </c>
      <c r="BE345" s="214">
        <f>IF(N345="základní",J345,0)</f>
        <v>0</v>
      </c>
      <c r="BF345" s="214">
        <f>IF(N345="snížená",J345,0)</f>
        <v>0</v>
      </c>
      <c r="BG345" s="214">
        <f>IF(N345="zákl. přenesená",J345,0)</f>
        <v>0</v>
      </c>
      <c r="BH345" s="214">
        <f>IF(N345="sníž. přenesená",J345,0)</f>
        <v>0</v>
      </c>
      <c r="BI345" s="214">
        <f>IF(N345="nulová",J345,0)</f>
        <v>0</v>
      </c>
      <c r="BJ345" s="16" t="s">
        <v>21</v>
      </c>
      <c r="BK345" s="214">
        <f>ROUND(I345*H345,2)</f>
        <v>0</v>
      </c>
      <c r="BL345" s="16" t="s">
        <v>154</v>
      </c>
      <c r="BM345" s="213" t="s">
        <v>485</v>
      </c>
    </row>
    <row r="346" spans="1:65" s="2" customFormat="1" ht="19.5">
      <c r="A346" s="33"/>
      <c r="B346" s="34"/>
      <c r="C346" s="35"/>
      <c r="D346" s="215" t="s">
        <v>156</v>
      </c>
      <c r="E346" s="35"/>
      <c r="F346" s="216" t="s">
        <v>486</v>
      </c>
      <c r="G346" s="35"/>
      <c r="H346" s="35"/>
      <c r="I346" s="114"/>
      <c r="J346" s="35"/>
      <c r="K346" s="35"/>
      <c r="L346" s="38"/>
      <c r="M346" s="217"/>
      <c r="N346" s="218"/>
      <c r="O346" s="70"/>
      <c r="P346" s="70"/>
      <c r="Q346" s="70"/>
      <c r="R346" s="70"/>
      <c r="S346" s="70"/>
      <c r="T346" s="71"/>
      <c r="U346" s="33"/>
      <c r="V346" s="33"/>
      <c r="W346" s="33"/>
      <c r="X346" s="33"/>
      <c r="Y346" s="33"/>
      <c r="Z346" s="33"/>
      <c r="AA346" s="33"/>
      <c r="AB346" s="33"/>
      <c r="AC346" s="33"/>
      <c r="AD346" s="33"/>
      <c r="AE346" s="33"/>
      <c r="AT346" s="16" t="s">
        <v>156</v>
      </c>
      <c r="AU346" s="16" t="s">
        <v>86</v>
      </c>
    </row>
    <row r="347" spans="1:65" s="2" customFormat="1" ht="136.5">
      <c r="A347" s="33"/>
      <c r="B347" s="34"/>
      <c r="C347" s="35"/>
      <c r="D347" s="215" t="s">
        <v>158</v>
      </c>
      <c r="E347" s="35"/>
      <c r="F347" s="219" t="s">
        <v>487</v>
      </c>
      <c r="G347" s="35"/>
      <c r="H347" s="35"/>
      <c r="I347" s="114"/>
      <c r="J347" s="35"/>
      <c r="K347" s="35"/>
      <c r="L347" s="38"/>
      <c r="M347" s="217"/>
      <c r="N347" s="218"/>
      <c r="O347" s="70"/>
      <c r="P347" s="70"/>
      <c r="Q347" s="70"/>
      <c r="R347" s="70"/>
      <c r="S347" s="70"/>
      <c r="T347" s="71"/>
      <c r="U347" s="33"/>
      <c r="V347" s="33"/>
      <c r="W347" s="33"/>
      <c r="X347" s="33"/>
      <c r="Y347" s="33"/>
      <c r="Z347" s="33"/>
      <c r="AA347" s="33"/>
      <c r="AB347" s="33"/>
      <c r="AC347" s="33"/>
      <c r="AD347" s="33"/>
      <c r="AE347" s="33"/>
      <c r="AT347" s="16" t="s">
        <v>158</v>
      </c>
      <c r="AU347" s="16" t="s">
        <v>86</v>
      </c>
    </row>
    <row r="348" spans="1:65" s="2" customFormat="1" ht="29.25">
      <c r="A348" s="33"/>
      <c r="B348" s="34"/>
      <c r="C348" s="35"/>
      <c r="D348" s="215" t="s">
        <v>191</v>
      </c>
      <c r="E348" s="35"/>
      <c r="F348" s="219" t="s">
        <v>488</v>
      </c>
      <c r="G348" s="35"/>
      <c r="H348" s="35"/>
      <c r="I348" s="114"/>
      <c r="J348" s="35"/>
      <c r="K348" s="35"/>
      <c r="L348" s="38"/>
      <c r="M348" s="217"/>
      <c r="N348" s="218"/>
      <c r="O348" s="70"/>
      <c r="P348" s="70"/>
      <c r="Q348" s="70"/>
      <c r="R348" s="70"/>
      <c r="S348" s="70"/>
      <c r="T348" s="71"/>
      <c r="U348" s="33"/>
      <c r="V348" s="33"/>
      <c r="W348" s="33"/>
      <c r="X348" s="33"/>
      <c r="Y348" s="33"/>
      <c r="Z348" s="33"/>
      <c r="AA348" s="33"/>
      <c r="AB348" s="33"/>
      <c r="AC348" s="33"/>
      <c r="AD348" s="33"/>
      <c r="AE348" s="33"/>
      <c r="AT348" s="16" t="s">
        <v>191</v>
      </c>
      <c r="AU348" s="16" t="s">
        <v>86</v>
      </c>
    </row>
    <row r="349" spans="1:65" s="2" customFormat="1" ht="16.5" customHeight="1">
      <c r="A349" s="33"/>
      <c r="B349" s="34"/>
      <c r="C349" s="202" t="s">
        <v>489</v>
      </c>
      <c r="D349" s="202" t="s">
        <v>149</v>
      </c>
      <c r="E349" s="203" t="s">
        <v>490</v>
      </c>
      <c r="F349" s="204" t="s">
        <v>491</v>
      </c>
      <c r="G349" s="205" t="s">
        <v>152</v>
      </c>
      <c r="H349" s="206">
        <v>1</v>
      </c>
      <c r="I349" s="207"/>
      <c r="J349" s="208">
        <f>ROUND(I349*H349,2)</f>
        <v>0</v>
      </c>
      <c r="K349" s="204" t="s">
        <v>153</v>
      </c>
      <c r="L349" s="38"/>
      <c r="M349" s="209" t="s">
        <v>1</v>
      </c>
      <c r="N349" s="210" t="s">
        <v>42</v>
      </c>
      <c r="O349" s="70"/>
      <c r="P349" s="211">
        <f>O349*H349</f>
        <v>0</v>
      </c>
      <c r="Q349" s="211">
        <v>8.5132000000000003E-4</v>
      </c>
      <c r="R349" s="211">
        <f>Q349*H349</f>
        <v>8.5132000000000003E-4</v>
      </c>
      <c r="S349" s="211">
        <v>0</v>
      </c>
      <c r="T349" s="212">
        <f>S349*H349</f>
        <v>0</v>
      </c>
      <c r="U349" s="33"/>
      <c r="V349" s="33"/>
      <c r="W349" s="33"/>
      <c r="X349" s="33"/>
      <c r="Y349" s="33"/>
      <c r="Z349" s="33"/>
      <c r="AA349" s="33"/>
      <c r="AB349" s="33"/>
      <c r="AC349" s="33"/>
      <c r="AD349" s="33"/>
      <c r="AE349" s="33"/>
      <c r="AR349" s="213" t="s">
        <v>154</v>
      </c>
      <c r="AT349" s="213" t="s">
        <v>149</v>
      </c>
      <c r="AU349" s="213" t="s">
        <v>86</v>
      </c>
      <c r="AY349" s="16" t="s">
        <v>147</v>
      </c>
      <c r="BE349" s="214">
        <f>IF(N349="základní",J349,0)</f>
        <v>0</v>
      </c>
      <c r="BF349" s="214">
        <f>IF(N349="snížená",J349,0)</f>
        <v>0</v>
      </c>
      <c r="BG349" s="214">
        <f>IF(N349="zákl. přenesená",J349,0)</f>
        <v>0</v>
      </c>
      <c r="BH349" s="214">
        <f>IF(N349="sníž. přenesená",J349,0)</f>
        <v>0</v>
      </c>
      <c r="BI349" s="214">
        <f>IF(N349="nulová",J349,0)</f>
        <v>0</v>
      </c>
      <c r="BJ349" s="16" t="s">
        <v>21</v>
      </c>
      <c r="BK349" s="214">
        <f>ROUND(I349*H349,2)</f>
        <v>0</v>
      </c>
      <c r="BL349" s="16" t="s">
        <v>154</v>
      </c>
      <c r="BM349" s="213" t="s">
        <v>492</v>
      </c>
    </row>
    <row r="350" spans="1:65" s="2" customFormat="1" ht="19.5">
      <c r="A350" s="33"/>
      <c r="B350" s="34"/>
      <c r="C350" s="35"/>
      <c r="D350" s="215" t="s">
        <v>156</v>
      </c>
      <c r="E350" s="35"/>
      <c r="F350" s="216" t="s">
        <v>493</v>
      </c>
      <c r="G350" s="35"/>
      <c r="H350" s="35"/>
      <c r="I350" s="114"/>
      <c r="J350" s="35"/>
      <c r="K350" s="35"/>
      <c r="L350" s="38"/>
      <c r="M350" s="217"/>
      <c r="N350" s="218"/>
      <c r="O350" s="70"/>
      <c r="P350" s="70"/>
      <c r="Q350" s="70"/>
      <c r="R350" s="70"/>
      <c r="S350" s="70"/>
      <c r="T350" s="71"/>
      <c r="U350" s="33"/>
      <c r="V350" s="33"/>
      <c r="W350" s="33"/>
      <c r="X350" s="33"/>
      <c r="Y350" s="33"/>
      <c r="Z350" s="33"/>
      <c r="AA350" s="33"/>
      <c r="AB350" s="33"/>
      <c r="AC350" s="33"/>
      <c r="AD350" s="33"/>
      <c r="AE350" s="33"/>
      <c r="AT350" s="16" t="s">
        <v>156</v>
      </c>
      <c r="AU350" s="16" t="s">
        <v>86</v>
      </c>
    </row>
    <row r="351" spans="1:65" s="2" customFormat="1" ht="136.5">
      <c r="A351" s="33"/>
      <c r="B351" s="34"/>
      <c r="C351" s="35"/>
      <c r="D351" s="215" t="s">
        <v>158</v>
      </c>
      <c r="E351" s="35"/>
      <c r="F351" s="219" t="s">
        <v>487</v>
      </c>
      <c r="G351" s="35"/>
      <c r="H351" s="35"/>
      <c r="I351" s="114"/>
      <c r="J351" s="35"/>
      <c r="K351" s="35"/>
      <c r="L351" s="38"/>
      <c r="M351" s="217"/>
      <c r="N351" s="218"/>
      <c r="O351" s="70"/>
      <c r="P351" s="70"/>
      <c r="Q351" s="70"/>
      <c r="R351" s="70"/>
      <c r="S351" s="70"/>
      <c r="T351" s="71"/>
      <c r="U351" s="33"/>
      <c r="V351" s="33"/>
      <c r="W351" s="33"/>
      <c r="X351" s="33"/>
      <c r="Y351" s="33"/>
      <c r="Z351" s="33"/>
      <c r="AA351" s="33"/>
      <c r="AB351" s="33"/>
      <c r="AC351" s="33"/>
      <c r="AD351" s="33"/>
      <c r="AE351" s="33"/>
      <c r="AT351" s="16" t="s">
        <v>158</v>
      </c>
      <c r="AU351" s="16" t="s">
        <v>86</v>
      </c>
    </row>
    <row r="352" spans="1:65" s="2" customFormat="1" ht="39">
      <c r="A352" s="33"/>
      <c r="B352" s="34"/>
      <c r="C352" s="35"/>
      <c r="D352" s="215" t="s">
        <v>191</v>
      </c>
      <c r="E352" s="35"/>
      <c r="F352" s="219" t="s">
        <v>494</v>
      </c>
      <c r="G352" s="35"/>
      <c r="H352" s="35"/>
      <c r="I352" s="114"/>
      <c r="J352" s="35"/>
      <c r="K352" s="35"/>
      <c r="L352" s="38"/>
      <c r="M352" s="217"/>
      <c r="N352" s="218"/>
      <c r="O352" s="70"/>
      <c r="P352" s="70"/>
      <c r="Q352" s="70"/>
      <c r="R352" s="70"/>
      <c r="S352" s="70"/>
      <c r="T352" s="71"/>
      <c r="U352" s="33"/>
      <c r="V352" s="33"/>
      <c r="W352" s="33"/>
      <c r="X352" s="33"/>
      <c r="Y352" s="33"/>
      <c r="Z352" s="33"/>
      <c r="AA352" s="33"/>
      <c r="AB352" s="33"/>
      <c r="AC352" s="33"/>
      <c r="AD352" s="33"/>
      <c r="AE352" s="33"/>
      <c r="AT352" s="16" t="s">
        <v>191</v>
      </c>
      <c r="AU352" s="16" t="s">
        <v>86</v>
      </c>
    </row>
    <row r="353" spans="1:65" s="2" customFormat="1" ht="21.75" customHeight="1">
      <c r="A353" s="33"/>
      <c r="B353" s="34"/>
      <c r="C353" s="220" t="s">
        <v>495</v>
      </c>
      <c r="D353" s="220" t="s">
        <v>290</v>
      </c>
      <c r="E353" s="221" t="s">
        <v>496</v>
      </c>
      <c r="F353" s="222" t="s">
        <v>497</v>
      </c>
      <c r="G353" s="223" t="s">
        <v>187</v>
      </c>
      <c r="H353" s="224">
        <v>1</v>
      </c>
      <c r="I353" s="225"/>
      <c r="J353" s="226">
        <f>ROUND(I353*H353,2)</f>
        <v>0</v>
      </c>
      <c r="K353" s="222" t="s">
        <v>153</v>
      </c>
      <c r="L353" s="227"/>
      <c r="M353" s="228" t="s">
        <v>1</v>
      </c>
      <c r="N353" s="229" t="s">
        <v>42</v>
      </c>
      <c r="O353" s="70"/>
      <c r="P353" s="211">
        <f>O353*H353</f>
        <v>0</v>
      </c>
      <c r="Q353" s="211">
        <v>0.55000000000000004</v>
      </c>
      <c r="R353" s="211">
        <f>Q353*H353</f>
        <v>0.55000000000000004</v>
      </c>
      <c r="S353" s="211">
        <v>0</v>
      </c>
      <c r="T353" s="212">
        <f>S353*H353</f>
        <v>0</v>
      </c>
      <c r="U353" s="33"/>
      <c r="V353" s="33"/>
      <c r="W353" s="33"/>
      <c r="X353" s="33"/>
      <c r="Y353" s="33"/>
      <c r="Z353" s="33"/>
      <c r="AA353" s="33"/>
      <c r="AB353" s="33"/>
      <c r="AC353" s="33"/>
      <c r="AD353" s="33"/>
      <c r="AE353" s="33"/>
      <c r="AR353" s="213" t="s">
        <v>193</v>
      </c>
      <c r="AT353" s="213" t="s">
        <v>290</v>
      </c>
      <c r="AU353" s="213" t="s">
        <v>86</v>
      </c>
      <c r="AY353" s="16" t="s">
        <v>147</v>
      </c>
      <c r="BE353" s="214">
        <f>IF(N353="základní",J353,0)</f>
        <v>0</v>
      </c>
      <c r="BF353" s="214">
        <f>IF(N353="snížená",J353,0)</f>
        <v>0</v>
      </c>
      <c r="BG353" s="214">
        <f>IF(N353="zákl. přenesená",J353,0)</f>
        <v>0</v>
      </c>
      <c r="BH353" s="214">
        <f>IF(N353="sníž. přenesená",J353,0)</f>
        <v>0</v>
      </c>
      <c r="BI353" s="214">
        <f>IF(N353="nulová",J353,0)</f>
        <v>0</v>
      </c>
      <c r="BJ353" s="16" t="s">
        <v>21</v>
      </c>
      <c r="BK353" s="214">
        <f>ROUND(I353*H353,2)</f>
        <v>0</v>
      </c>
      <c r="BL353" s="16" t="s">
        <v>154</v>
      </c>
      <c r="BM353" s="213" t="s">
        <v>498</v>
      </c>
    </row>
    <row r="354" spans="1:65" s="2" customFormat="1" ht="11.25">
      <c r="A354" s="33"/>
      <c r="B354" s="34"/>
      <c r="C354" s="35"/>
      <c r="D354" s="215" t="s">
        <v>156</v>
      </c>
      <c r="E354" s="35"/>
      <c r="F354" s="216" t="s">
        <v>497</v>
      </c>
      <c r="G354" s="35"/>
      <c r="H354" s="35"/>
      <c r="I354" s="114"/>
      <c r="J354" s="35"/>
      <c r="K354" s="35"/>
      <c r="L354" s="38"/>
      <c r="M354" s="217"/>
      <c r="N354" s="218"/>
      <c r="O354" s="70"/>
      <c r="P354" s="70"/>
      <c r="Q354" s="70"/>
      <c r="R354" s="70"/>
      <c r="S354" s="70"/>
      <c r="T354" s="71"/>
      <c r="U354" s="33"/>
      <c r="V354" s="33"/>
      <c r="W354" s="33"/>
      <c r="X354" s="33"/>
      <c r="Y354" s="33"/>
      <c r="Z354" s="33"/>
      <c r="AA354" s="33"/>
      <c r="AB354" s="33"/>
      <c r="AC354" s="33"/>
      <c r="AD354" s="33"/>
      <c r="AE354" s="33"/>
      <c r="AT354" s="16" t="s">
        <v>156</v>
      </c>
      <c r="AU354" s="16" t="s">
        <v>86</v>
      </c>
    </row>
    <row r="355" spans="1:65" s="2" customFormat="1" ht="29.25">
      <c r="A355" s="33"/>
      <c r="B355" s="34"/>
      <c r="C355" s="35"/>
      <c r="D355" s="215" t="s">
        <v>191</v>
      </c>
      <c r="E355" s="35"/>
      <c r="F355" s="219" t="s">
        <v>499</v>
      </c>
      <c r="G355" s="35"/>
      <c r="H355" s="35"/>
      <c r="I355" s="114"/>
      <c r="J355" s="35"/>
      <c r="K355" s="35"/>
      <c r="L355" s="38"/>
      <c r="M355" s="217"/>
      <c r="N355" s="218"/>
      <c r="O355" s="70"/>
      <c r="P355" s="70"/>
      <c r="Q355" s="70"/>
      <c r="R355" s="70"/>
      <c r="S355" s="70"/>
      <c r="T355" s="71"/>
      <c r="U355" s="33"/>
      <c r="V355" s="33"/>
      <c r="W355" s="33"/>
      <c r="X355" s="33"/>
      <c r="Y355" s="33"/>
      <c r="Z355" s="33"/>
      <c r="AA355" s="33"/>
      <c r="AB355" s="33"/>
      <c r="AC355" s="33"/>
      <c r="AD355" s="33"/>
      <c r="AE355" s="33"/>
      <c r="AT355" s="16" t="s">
        <v>191</v>
      </c>
      <c r="AU355" s="16" t="s">
        <v>86</v>
      </c>
    </row>
    <row r="356" spans="1:65" s="2" customFormat="1" ht="16.5" customHeight="1">
      <c r="A356" s="33"/>
      <c r="B356" s="34"/>
      <c r="C356" s="220" t="s">
        <v>500</v>
      </c>
      <c r="D356" s="220" t="s">
        <v>290</v>
      </c>
      <c r="E356" s="221" t="s">
        <v>501</v>
      </c>
      <c r="F356" s="222" t="s">
        <v>502</v>
      </c>
      <c r="G356" s="223" t="s">
        <v>285</v>
      </c>
      <c r="H356" s="224">
        <v>1</v>
      </c>
      <c r="I356" s="225"/>
      <c r="J356" s="226">
        <f>ROUND(I356*H356,2)</f>
        <v>0</v>
      </c>
      <c r="K356" s="222" t="s">
        <v>153</v>
      </c>
      <c r="L356" s="227"/>
      <c r="M356" s="228" t="s">
        <v>1</v>
      </c>
      <c r="N356" s="229" t="s">
        <v>42</v>
      </c>
      <c r="O356" s="70"/>
      <c r="P356" s="211">
        <f>O356*H356</f>
        <v>0</v>
      </c>
      <c r="Q356" s="211">
        <v>3.8E-3</v>
      </c>
      <c r="R356" s="211">
        <f>Q356*H356</f>
        <v>3.8E-3</v>
      </c>
      <c r="S356" s="211">
        <v>0</v>
      </c>
      <c r="T356" s="212">
        <f>S356*H356</f>
        <v>0</v>
      </c>
      <c r="U356" s="33"/>
      <c r="V356" s="33"/>
      <c r="W356" s="33"/>
      <c r="X356" s="33"/>
      <c r="Y356" s="33"/>
      <c r="Z356" s="33"/>
      <c r="AA356" s="33"/>
      <c r="AB356" s="33"/>
      <c r="AC356" s="33"/>
      <c r="AD356" s="33"/>
      <c r="AE356" s="33"/>
      <c r="AR356" s="213" t="s">
        <v>193</v>
      </c>
      <c r="AT356" s="213" t="s">
        <v>290</v>
      </c>
      <c r="AU356" s="213" t="s">
        <v>86</v>
      </c>
      <c r="AY356" s="16" t="s">
        <v>147</v>
      </c>
      <c r="BE356" s="214">
        <f>IF(N356="základní",J356,0)</f>
        <v>0</v>
      </c>
      <c r="BF356" s="214">
        <f>IF(N356="snížená",J356,0)</f>
        <v>0</v>
      </c>
      <c r="BG356" s="214">
        <f>IF(N356="zákl. přenesená",J356,0)</f>
        <v>0</v>
      </c>
      <c r="BH356" s="214">
        <f>IF(N356="sníž. přenesená",J356,0)</f>
        <v>0</v>
      </c>
      <c r="BI356" s="214">
        <f>IF(N356="nulová",J356,0)</f>
        <v>0</v>
      </c>
      <c r="BJ356" s="16" t="s">
        <v>21</v>
      </c>
      <c r="BK356" s="214">
        <f>ROUND(I356*H356,2)</f>
        <v>0</v>
      </c>
      <c r="BL356" s="16" t="s">
        <v>154</v>
      </c>
      <c r="BM356" s="213" t="s">
        <v>503</v>
      </c>
    </row>
    <row r="357" spans="1:65" s="2" customFormat="1" ht="11.25">
      <c r="A357" s="33"/>
      <c r="B357" s="34"/>
      <c r="C357" s="35"/>
      <c r="D357" s="215" t="s">
        <v>156</v>
      </c>
      <c r="E357" s="35"/>
      <c r="F357" s="216" t="s">
        <v>502</v>
      </c>
      <c r="G357" s="35"/>
      <c r="H357" s="35"/>
      <c r="I357" s="114"/>
      <c r="J357" s="35"/>
      <c r="K357" s="35"/>
      <c r="L357" s="38"/>
      <c r="M357" s="217"/>
      <c r="N357" s="218"/>
      <c r="O357" s="70"/>
      <c r="P357" s="70"/>
      <c r="Q357" s="70"/>
      <c r="R357" s="70"/>
      <c r="S357" s="70"/>
      <c r="T357" s="71"/>
      <c r="U357" s="33"/>
      <c r="V357" s="33"/>
      <c r="W357" s="33"/>
      <c r="X357" s="33"/>
      <c r="Y357" s="33"/>
      <c r="Z357" s="33"/>
      <c r="AA357" s="33"/>
      <c r="AB357" s="33"/>
      <c r="AC357" s="33"/>
      <c r="AD357" s="33"/>
      <c r="AE357" s="33"/>
      <c r="AT357" s="16" t="s">
        <v>156</v>
      </c>
      <c r="AU357" s="16" t="s">
        <v>86</v>
      </c>
    </row>
    <row r="358" spans="1:65" s="2" customFormat="1" ht="39">
      <c r="A358" s="33"/>
      <c r="B358" s="34"/>
      <c r="C358" s="35"/>
      <c r="D358" s="215" t="s">
        <v>191</v>
      </c>
      <c r="E358" s="35"/>
      <c r="F358" s="219" t="s">
        <v>504</v>
      </c>
      <c r="G358" s="35"/>
      <c r="H358" s="35"/>
      <c r="I358" s="114"/>
      <c r="J358" s="35"/>
      <c r="K358" s="35"/>
      <c r="L358" s="38"/>
      <c r="M358" s="217"/>
      <c r="N358" s="218"/>
      <c r="O358" s="70"/>
      <c r="P358" s="70"/>
      <c r="Q358" s="70"/>
      <c r="R358" s="70"/>
      <c r="S358" s="70"/>
      <c r="T358" s="71"/>
      <c r="U358" s="33"/>
      <c r="V358" s="33"/>
      <c r="W358" s="33"/>
      <c r="X358" s="33"/>
      <c r="Y358" s="33"/>
      <c r="Z358" s="33"/>
      <c r="AA358" s="33"/>
      <c r="AB358" s="33"/>
      <c r="AC358" s="33"/>
      <c r="AD358" s="33"/>
      <c r="AE358" s="33"/>
      <c r="AT358" s="16" t="s">
        <v>191</v>
      </c>
      <c r="AU358" s="16" t="s">
        <v>86</v>
      </c>
    </row>
    <row r="359" spans="1:65" s="2" customFormat="1" ht="21.75" customHeight="1">
      <c r="A359" s="33"/>
      <c r="B359" s="34"/>
      <c r="C359" s="202" t="s">
        <v>505</v>
      </c>
      <c r="D359" s="202" t="s">
        <v>149</v>
      </c>
      <c r="E359" s="203" t="s">
        <v>506</v>
      </c>
      <c r="F359" s="204" t="s">
        <v>507</v>
      </c>
      <c r="G359" s="205" t="s">
        <v>152</v>
      </c>
      <c r="H359" s="206">
        <v>1</v>
      </c>
      <c r="I359" s="207"/>
      <c r="J359" s="208">
        <f>ROUND(I359*H359,2)</f>
        <v>0</v>
      </c>
      <c r="K359" s="204" t="s">
        <v>153</v>
      </c>
      <c r="L359" s="38"/>
      <c r="M359" s="209" t="s">
        <v>1</v>
      </c>
      <c r="N359" s="210" t="s">
        <v>42</v>
      </c>
      <c r="O359" s="70"/>
      <c r="P359" s="211">
        <f>O359*H359</f>
        <v>0</v>
      </c>
      <c r="Q359" s="211">
        <v>0</v>
      </c>
      <c r="R359" s="211">
        <f>Q359*H359</f>
        <v>0</v>
      </c>
      <c r="S359" s="211">
        <v>0</v>
      </c>
      <c r="T359" s="212">
        <f>S359*H359</f>
        <v>0</v>
      </c>
      <c r="U359" s="33"/>
      <c r="V359" s="33"/>
      <c r="W359" s="33"/>
      <c r="X359" s="33"/>
      <c r="Y359" s="33"/>
      <c r="Z359" s="33"/>
      <c r="AA359" s="33"/>
      <c r="AB359" s="33"/>
      <c r="AC359" s="33"/>
      <c r="AD359" s="33"/>
      <c r="AE359" s="33"/>
      <c r="AR359" s="213" t="s">
        <v>154</v>
      </c>
      <c r="AT359" s="213" t="s">
        <v>149</v>
      </c>
      <c r="AU359" s="213" t="s">
        <v>86</v>
      </c>
      <c r="AY359" s="16" t="s">
        <v>147</v>
      </c>
      <c r="BE359" s="214">
        <f>IF(N359="základní",J359,0)</f>
        <v>0</v>
      </c>
      <c r="BF359" s="214">
        <f>IF(N359="snížená",J359,0)</f>
        <v>0</v>
      </c>
      <c r="BG359" s="214">
        <f>IF(N359="zákl. přenesená",J359,0)</f>
        <v>0</v>
      </c>
      <c r="BH359" s="214">
        <f>IF(N359="sníž. přenesená",J359,0)</f>
        <v>0</v>
      </c>
      <c r="BI359" s="214">
        <f>IF(N359="nulová",J359,0)</f>
        <v>0</v>
      </c>
      <c r="BJ359" s="16" t="s">
        <v>21</v>
      </c>
      <c r="BK359" s="214">
        <f>ROUND(I359*H359,2)</f>
        <v>0</v>
      </c>
      <c r="BL359" s="16" t="s">
        <v>154</v>
      </c>
      <c r="BM359" s="213" t="s">
        <v>508</v>
      </c>
    </row>
    <row r="360" spans="1:65" s="2" customFormat="1" ht="29.25">
      <c r="A360" s="33"/>
      <c r="B360" s="34"/>
      <c r="C360" s="35"/>
      <c r="D360" s="215" t="s">
        <v>156</v>
      </c>
      <c r="E360" s="35"/>
      <c r="F360" s="216" t="s">
        <v>509</v>
      </c>
      <c r="G360" s="35"/>
      <c r="H360" s="35"/>
      <c r="I360" s="114"/>
      <c r="J360" s="35"/>
      <c r="K360" s="35"/>
      <c r="L360" s="38"/>
      <c r="M360" s="217"/>
      <c r="N360" s="218"/>
      <c r="O360" s="70"/>
      <c r="P360" s="70"/>
      <c r="Q360" s="70"/>
      <c r="R360" s="70"/>
      <c r="S360" s="70"/>
      <c r="T360" s="71"/>
      <c r="U360" s="33"/>
      <c r="V360" s="33"/>
      <c r="W360" s="33"/>
      <c r="X360" s="33"/>
      <c r="Y360" s="33"/>
      <c r="Z360" s="33"/>
      <c r="AA360" s="33"/>
      <c r="AB360" s="33"/>
      <c r="AC360" s="33"/>
      <c r="AD360" s="33"/>
      <c r="AE360" s="33"/>
      <c r="AT360" s="16" t="s">
        <v>156</v>
      </c>
      <c r="AU360" s="16" t="s">
        <v>86</v>
      </c>
    </row>
    <row r="361" spans="1:65" s="2" customFormat="1" ht="21.75" customHeight="1">
      <c r="A361" s="33"/>
      <c r="B361" s="34"/>
      <c r="C361" s="202" t="s">
        <v>510</v>
      </c>
      <c r="D361" s="202" t="s">
        <v>149</v>
      </c>
      <c r="E361" s="203" t="s">
        <v>511</v>
      </c>
      <c r="F361" s="204" t="s">
        <v>512</v>
      </c>
      <c r="G361" s="205" t="s">
        <v>152</v>
      </c>
      <c r="H361" s="206">
        <v>1</v>
      </c>
      <c r="I361" s="207"/>
      <c r="J361" s="208">
        <f>ROUND(I361*H361,2)</f>
        <v>0</v>
      </c>
      <c r="K361" s="204" t="s">
        <v>153</v>
      </c>
      <c r="L361" s="38"/>
      <c r="M361" s="209" t="s">
        <v>1</v>
      </c>
      <c r="N361" s="210" t="s">
        <v>42</v>
      </c>
      <c r="O361" s="70"/>
      <c r="P361" s="211">
        <f>O361*H361</f>
        <v>0</v>
      </c>
      <c r="Q361" s="211">
        <v>0</v>
      </c>
      <c r="R361" s="211">
        <f>Q361*H361</f>
        <v>0</v>
      </c>
      <c r="S361" s="211">
        <v>0</v>
      </c>
      <c r="T361" s="212">
        <f>S361*H361</f>
        <v>0</v>
      </c>
      <c r="U361" s="33"/>
      <c r="V361" s="33"/>
      <c r="W361" s="33"/>
      <c r="X361" s="33"/>
      <c r="Y361" s="33"/>
      <c r="Z361" s="33"/>
      <c r="AA361" s="33"/>
      <c r="AB361" s="33"/>
      <c r="AC361" s="33"/>
      <c r="AD361" s="33"/>
      <c r="AE361" s="33"/>
      <c r="AR361" s="213" t="s">
        <v>154</v>
      </c>
      <c r="AT361" s="213" t="s">
        <v>149</v>
      </c>
      <c r="AU361" s="213" t="s">
        <v>86</v>
      </c>
      <c r="AY361" s="16" t="s">
        <v>147</v>
      </c>
      <c r="BE361" s="214">
        <f>IF(N361="základní",J361,0)</f>
        <v>0</v>
      </c>
      <c r="BF361" s="214">
        <f>IF(N361="snížená",J361,0)</f>
        <v>0</v>
      </c>
      <c r="BG361" s="214">
        <f>IF(N361="zákl. přenesená",J361,0)</f>
        <v>0</v>
      </c>
      <c r="BH361" s="214">
        <f>IF(N361="sníž. přenesená",J361,0)</f>
        <v>0</v>
      </c>
      <c r="BI361" s="214">
        <f>IF(N361="nulová",J361,0)</f>
        <v>0</v>
      </c>
      <c r="BJ361" s="16" t="s">
        <v>21</v>
      </c>
      <c r="BK361" s="214">
        <f>ROUND(I361*H361,2)</f>
        <v>0</v>
      </c>
      <c r="BL361" s="16" t="s">
        <v>154</v>
      </c>
      <c r="BM361" s="213" t="s">
        <v>513</v>
      </c>
    </row>
    <row r="362" spans="1:65" s="2" customFormat="1" ht="29.25">
      <c r="A362" s="33"/>
      <c r="B362" s="34"/>
      <c r="C362" s="35"/>
      <c r="D362" s="215" t="s">
        <v>156</v>
      </c>
      <c r="E362" s="35"/>
      <c r="F362" s="216" t="s">
        <v>514</v>
      </c>
      <c r="G362" s="35"/>
      <c r="H362" s="35"/>
      <c r="I362" s="114"/>
      <c r="J362" s="35"/>
      <c r="K362" s="35"/>
      <c r="L362" s="38"/>
      <c r="M362" s="217"/>
      <c r="N362" s="218"/>
      <c r="O362" s="70"/>
      <c r="P362" s="70"/>
      <c r="Q362" s="70"/>
      <c r="R362" s="70"/>
      <c r="S362" s="70"/>
      <c r="T362" s="71"/>
      <c r="U362" s="33"/>
      <c r="V362" s="33"/>
      <c r="W362" s="33"/>
      <c r="X362" s="33"/>
      <c r="Y362" s="33"/>
      <c r="Z362" s="33"/>
      <c r="AA362" s="33"/>
      <c r="AB362" s="33"/>
      <c r="AC362" s="33"/>
      <c r="AD362" s="33"/>
      <c r="AE362" s="33"/>
      <c r="AT362" s="16" t="s">
        <v>156</v>
      </c>
      <c r="AU362" s="16" t="s">
        <v>86</v>
      </c>
    </row>
    <row r="363" spans="1:65" s="2" customFormat="1" ht="16.5" customHeight="1">
      <c r="A363" s="33"/>
      <c r="B363" s="34"/>
      <c r="C363" s="202" t="s">
        <v>515</v>
      </c>
      <c r="D363" s="202" t="s">
        <v>149</v>
      </c>
      <c r="E363" s="203" t="s">
        <v>516</v>
      </c>
      <c r="F363" s="204" t="s">
        <v>517</v>
      </c>
      <c r="G363" s="205" t="s">
        <v>152</v>
      </c>
      <c r="H363" s="206">
        <v>1</v>
      </c>
      <c r="I363" s="207"/>
      <c r="J363" s="208">
        <f>ROUND(I363*H363,2)</f>
        <v>0</v>
      </c>
      <c r="K363" s="204" t="s">
        <v>153</v>
      </c>
      <c r="L363" s="38"/>
      <c r="M363" s="209" t="s">
        <v>1</v>
      </c>
      <c r="N363" s="210" t="s">
        <v>42</v>
      </c>
      <c r="O363" s="70"/>
      <c r="P363" s="211">
        <f>O363*H363</f>
        <v>0</v>
      </c>
      <c r="Q363" s="211">
        <v>7.0100000000000002E-4</v>
      </c>
      <c r="R363" s="211">
        <f>Q363*H363</f>
        <v>7.0100000000000002E-4</v>
      </c>
      <c r="S363" s="211">
        <v>0</v>
      </c>
      <c r="T363" s="212">
        <f>S363*H363</f>
        <v>0</v>
      </c>
      <c r="U363" s="33"/>
      <c r="V363" s="33"/>
      <c r="W363" s="33"/>
      <c r="X363" s="33"/>
      <c r="Y363" s="33"/>
      <c r="Z363" s="33"/>
      <c r="AA363" s="33"/>
      <c r="AB363" s="33"/>
      <c r="AC363" s="33"/>
      <c r="AD363" s="33"/>
      <c r="AE363" s="33"/>
      <c r="AR363" s="213" t="s">
        <v>154</v>
      </c>
      <c r="AT363" s="213" t="s">
        <v>149</v>
      </c>
      <c r="AU363" s="213" t="s">
        <v>86</v>
      </c>
      <c r="AY363" s="16" t="s">
        <v>147</v>
      </c>
      <c r="BE363" s="214">
        <f>IF(N363="základní",J363,0)</f>
        <v>0</v>
      </c>
      <c r="BF363" s="214">
        <f>IF(N363="snížená",J363,0)</f>
        <v>0</v>
      </c>
      <c r="BG363" s="214">
        <f>IF(N363="zákl. přenesená",J363,0)</f>
        <v>0</v>
      </c>
      <c r="BH363" s="214">
        <f>IF(N363="sníž. přenesená",J363,0)</f>
        <v>0</v>
      </c>
      <c r="BI363" s="214">
        <f>IF(N363="nulová",J363,0)</f>
        <v>0</v>
      </c>
      <c r="BJ363" s="16" t="s">
        <v>21</v>
      </c>
      <c r="BK363" s="214">
        <f>ROUND(I363*H363,2)</f>
        <v>0</v>
      </c>
      <c r="BL363" s="16" t="s">
        <v>154</v>
      </c>
      <c r="BM363" s="213" t="s">
        <v>518</v>
      </c>
    </row>
    <row r="364" spans="1:65" s="2" customFormat="1" ht="19.5">
      <c r="A364" s="33"/>
      <c r="B364" s="34"/>
      <c r="C364" s="35"/>
      <c r="D364" s="215" t="s">
        <v>156</v>
      </c>
      <c r="E364" s="35"/>
      <c r="F364" s="216" t="s">
        <v>519</v>
      </c>
      <c r="G364" s="35"/>
      <c r="H364" s="35"/>
      <c r="I364" s="114"/>
      <c r="J364" s="35"/>
      <c r="K364" s="35"/>
      <c r="L364" s="38"/>
      <c r="M364" s="217"/>
      <c r="N364" s="218"/>
      <c r="O364" s="70"/>
      <c r="P364" s="70"/>
      <c r="Q364" s="70"/>
      <c r="R364" s="70"/>
      <c r="S364" s="70"/>
      <c r="T364" s="71"/>
      <c r="U364" s="33"/>
      <c r="V364" s="33"/>
      <c r="W364" s="33"/>
      <c r="X364" s="33"/>
      <c r="Y364" s="33"/>
      <c r="Z364" s="33"/>
      <c r="AA364" s="33"/>
      <c r="AB364" s="33"/>
      <c r="AC364" s="33"/>
      <c r="AD364" s="33"/>
      <c r="AE364" s="33"/>
      <c r="AT364" s="16" t="s">
        <v>156</v>
      </c>
      <c r="AU364" s="16" t="s">
        <v>86</v>
      </c>
    </row>
    <row r="365" spans="1:65" s="2" customFormat="1" ht="68.25">
      <c r="A365" s="33"/>
      <c r="B365" s="34"/>
      <c r="C365" s="35"/>
      <c r="D365" s="215" t="s">
        <v>158</v>
      </c>
      <c r="E365" s="35"/>
      <c r="F365" s="219" t="s">
        <v>520</v>
      </c>
      <c r="G365" s="35"/>
      <c r="H365" s="35"/>
      <c r="I365" s="114"/>
      <c r="J365" s="35"/>
      <c r="K365" s="35"/>
      <c r="L365" s="38"/>
      <c r="M365" s="217"/>
      <c r="N365" s="218"/>
      <c r="O365" s="70"/>
      <c r="P365" s="70"/>
      <c r="Q365" s="70"/>
      <c r="R365" s="70"/>
      <c r="S365" s="70"/>
      <c r="T365" s="71"/>
      <c r="U365" s="33"/>
      <c r="V365" s="33"/>
      <c r="W365" s="33"/>
      <c r="X365" s="33"/>
      <c r="Y365" s="33"/>
      <c r="Z365" s="33"/>
      <c r="AA365" s="33"/>
      <c r="AB365" s="33"/>
      <c r="AC365" s="33"/>
      <c r="AD365" s="33"/>
      <c r="AE365" s="33"/>
      <c r="AT365" s="16" t="s">
        <v>158</v>
      </c>
      <c r="AU365" s="16" t="s">
        <v>86</v>
      </c>
    </row>
    <row r="366" spans="1:65" s="2" customFormat="1" ht="19.5">
      <c r="A366" s="33"/>
      <c r="B366" s="34"/>
      <c r="C366" s="35"/>
      <c r="D366" s="215" t="s">
        <v>191</v>
      </c>
      <c r="E366" s="35"/>
      <c r="F366" s="219" t="s">
        <v>521</v>
      </c>
      <c r="G366" s="35"/>
      <c r="H366" s="35"/>
      <c r="I366" s="114"/>
      <c r="J366" s="35"/>
      <c r="K366" s="35"/>
      <c r="L366" s="38"/>
      <c r="M366" s="217"/>
      <c r="N366" s="218"/>
      <c r="O366" s="70"/>
      <c r="P366" s="70"/>
      <c r="Q366" s="70"/>
      <c r="R366" s="70"/>
      <c r="S366" s="70"/>
      <c r="T366" s="71"/>
      <c r="U366" s="33"/>
      <c r="V366" s="33"/>
      <c r="W366" s="33"/>
      <c r="X366" s="33"/>
      <c r="Y366" s="33"/>
      <c r="Z366" s="33"/>
      <c r="AA366" s="33"/>
      <c r="AB366" s="33"/>
      <c r="AC366" s="33"/>
      <c r="AD366" s="33"/>
      <c r="AE366" s="33"/>
      <c r="AT366" s="16" t="s">
        <v>191</v>
      </c>
      <c r="AU366" s="16" t="s">
        <v>86</v>
      </c>
    </row>
    <row r="367" spans="1:65" s="2" customFormat="1" ht="16.5" customHeight="1">
      <c r="A367" s="33"/>
      <c r="B367" s="34"/>
      <c r="C367" s="202" t="s">
        <v>522</v>
      </c>
      <c r="D367" s="202" t="s">
        <v>149</v>
      </c>
      <c r="E367" s="203" t="s">
        <v>523</v>
      </c>
      <c r="F367" s="204" t="s">
        <v>524</v>
      </c>
      <c r="G367" s="205" t="s">
        <v>152</v>
      </c>
      <c r="H367" s="206">
        <v>1</v>
      </c>
      <c r="I367" s="207"/>
      <c r="J367" s="208">
        <f>ROUND(I367*H367,2)</f>
        <v>0</v>
      </c>
      <c r="K367" s="204" t="s">
        <v>153</v>
      </c>
      <c r="L367" s="38"/>
      <c r="M367" s="209" t="s">
        <v>1</v>
      </c>
      <c r="N367" s="210" t="s">
        <v>42</v>
      </c>
      <c r="O367" s="70"/>
      <c r="P367" s="211">
        <f>O367*H367</f>
        <v>0</v>
      </c>
      <c r="Q367" s="211">
        <v>7.9409999999999995E-4</v>
      </c>
      <c r="R367" s="211">
        <f>Q367*H367</f>
        <v>7.9409999999999995E-4</v>
      </c>
      <c r="S367" s="211">
        <v>0</v>
      </c>
      <c r="T367" s="212">
        <f>S367*H367</f>
        <v>0</v>
      </c>
      <c r="U367" s="33"/>
      <c r="V367" s="33"/>
      <c r="W367" s="33"/>
      <c r="X367" s="33"/>
      <c r="Y367" s="33"/>
      <c r="Z367" s="33"/>
      <c r="AA367" s="33"/>
      <c r="AB367" s="33"/>
      <c r="AC367" s="33"/>
      <c r="AD367" s="33"/>
      <c r="AE367" s="33"/>
      <c r="AR367" s="213" t="s">
        <v>154</v>
      </c>
      <c r="AT367" s="213" t="s">
        <v>149</v>
      </c>
      <c r="AU367" s="213" t="s">
        <v>86</v>
      </c>
      <c r="AY367" s="16" t="s">
        <v>147</v>
      </c>
      <c r="BE367" s="214">
        <f>IF(N367="základní",J367,0)</f>
        <v>0</v>
      </c>
      <c r="BF367" s="214">
        <f>IF(N367="snížená",J367,0)</f>
        <v>0</v>
      </c>
      <c r="BG367" s="214">
        <f>IF(N367="zákl. přenesená",J367,0)</f>
        <v>0</v>
      </c>
      <c r="BH367" s="214">
        <f>IF(N367="sníž. přenesená",J367,0)</f>
        <v>0</v>
      </c>
      <c r="BI367" s="214">
        <f>IF(N367="nulová",J367,0)</f>
        <v>0</v>
      </c>
      <c r="BJ367" s="16" t="s">
        <v>21</v>
      </c>
      <c r="BK367" s="214">
        <f>ROUND(I367*H367,2)</f>
        <v>0</v>
      </c>
      <c r="BL367" s="16" t="s">
        <v>154</v>
      </c>
      <c r="BM367" s="213" t="s">
        <v>525</v>
      </c>
    </row>
    <row r="368" spans="1:65" s="2" customFormat="1" ht="19.5">
      <c r="A368" s="33"/>
      <c r="B368" s="34"/>
      <c r="C368" s="35"/>
      <c r="D368" s="215" t="s">
        <v>156</v>
      </c>
      <c r="E368" s="35"/>
      <c r="F368" s="216" t="s">
        <v>526</v>
      </c>
      <c r="G368" s="35"/>
      <c r="H368" s="35"/>
      <c r="I368" s="114"/>
      <c r="J368" s="35"/>
      <c r="K368" s="35"/>
      <c r="L368" s="38"/>
      <c r="M368" s="217"/>
      <c r="N368" s="218"/>
      <c r="O368" s="70"/>
      <c r="P368" s="70"/>
      <c r="Q368" s="70"/>
      <c r="R368" s="70"/>
      <c r="S368" s="70"/>
      <c r="T368" s="71"/>
      <c r="U368" s="33"/>
      <c r="V368" s="33"/>
      <c r="W368" s="33"/>
      <c r="X368" s="33"/>
      <c r="Y368" s="33"/>
      <c r="Z368" s="33"/>
      <c r="AA368" s="33"/>
      <c r="AB368" s="33"/>
      <c r="AC368" s="33"/>
      <c r="AD368" s="33"/>
      <c r="AE368" s="33"/>
      <c r="AT368" s="16" t="s">
        <v>156</v>
      </c>
      <c r="AU368" s="16" t="s">
        <v>86</v>
      </c>
    </row>
    <row r="369" spans="1:65" s="2" customFormat="1" ht="39">
      <c r="A369" s="33"/>
      <c r="B369" s="34"/>
      <c r="C369" s="35"/>
      <c r="D369" s="215" t="s">
        <v>158</v>
      </c>
      <c r="E369" s="35"/>
      <c r="F369" s="219" t="s">
        <v>527</v>
      </c>
      <c r="G369" s="35"/>
      <c r="H369" s="35"/>
      <c r="I369" s="114"/>
      <c r="J369" s="35"/>
      <c r="K369" s="35"/>
      <c r="L369" s="38"/>
      <c r="M369" s="217"/>
      <c r="N369" s="218"/>
      <c r="O369" s="70"/>
      <c r="P369" s="70"/>
      <c r="Q369" s="70"/>
      <c r="R369" s="70"/>
      <c r="S369" s="70"/>
      <c r="T369" s="71"/>
      <c r="U369" s="33"/>
      <c r="V369" s="33"/>
      <c r="W369" s="33"/>
      <c r="X369" s="33"/>
      <c r="Y369" s="33"/>
      <c r="Z369" s="33"/>
      <c r="AA369" s="33"/>
      <c r="AB369" s="33"/>
      <c r="AC369" s="33"/>
      <c r="AD369" s="33"/>
      <c r="AE369" s="33"/>
      <c r="AT369" s="16" t="s">
        <v>158</v>
      </c>
      <c r="AU369" s="16" t="s">
        <v>86</v>
      </c>
    </row>
    <row r="370" spans="1:65" s="2" customFormat="1" ht="19.5">
      <c r="A370" s="33"/>
      <c r="B370" s="34"/>
      <c r="C370" s="35"/>
      <c r="D370" s="215" t="s">
        <v>191</v>
      </c>
      <c r="E370" s="35"/>
      <c r="F370" s="219" t="s">
        <v>528</v>
      </c>
      <c r="G370" s="35"/>
      <c r="H370" s="35"/>
      <c r="I370" s="114"/>
      <c r="J370" s="35"/>
      <c r="K370" s="35"/>
      <c r="L370" s="38"/>
      <c r="M370" s="217"/>
      <c r="N370" s="218"/>
      <c r="O370" s="70"/>
      <c r="P370" s="70"/>
      <c r="Q370" s="70"/>
      <c r="R370" s="70"/>
      <c r="S370" s="70"/>
      <c r="T370" s="71"/>
      <c r="U370" s="33"/>
      <c r="V370" s="33"/>
      <c r="W370" s="33"/>
      <c r="X370" s="33"/>
      <c r="Y370" s="33"/>
      <c r="Z370" s="33"/>
      <c r="AA370" s="33"/>
      <c r="AB370" s="33"/>
      <c r="AC370" s="33"/>
      <c r="AD370" s="33"/>
      <c r="AE370" s="33"/>
      <c r="AT370" s="16" t="s">
        <v>191</v>
      </c>
      <c r="AU370" s="16" t="s">
        <v>86</v>
      </c>
    </row>
    <row r="371" spans="1:65" s="2" customFormat="1" ht="21.75" customHeight="1">
      <c r="A371" s="33"/>
      <c r="B371" s="34"/>
      <c r="C371" s="220" t="s">
        <v>529</v>
      </c>
      <c r="D371" s="220" t="s">
        <v>290</v>
      </c>
      <c r="E371" s="221" t="s">
        <v>530</v>
      </c>
      <c r="F371" s="222" t="s">
        <v>531</v>
      </c>
      <c r="G371" s="223" t="s">
        <v>187</v>
      </c>
      <c r="H371" s="224">
        <v>1</v>
      </c>
      <c r="I371" s="225"/>
      <c r="J371" s="226">
        <f>ROUND(I371*H371,2)</f>
        <v>0</v>
      </c>
      <c r="K371" s="222" t="s">
        <v>1</v>
      </c>
      <c r="L371" s="227"/>
      <c r="M371" s="228" t="s">
        <v>1</v>
      </c>
      <c r="N371" s="229" t="s">
        <v>42</v>
      </c>
      <c r="O371" s="70"/>
      <c r="P371" s="211">
        <f>O371*H371</f>
        <v>0</v>
      </c>
      <c r="Q371" s="211">
        <v>0.65</v>
      </c>
      <c r="R371" s="211">
        <f>Q371*H371</f>
        <v>0.65</v>
      </c>
      <c r="S371" s="211">
        <v>0</v>
      </c>
      <c r="T371" s="212">
        <f>S371*H371</f>
        <v>0</v>
      </c>
      <c r="U371" s="33"/>
      <c r="V371" s="33"/>
      <c r="W371" s="33"/>
      <c r="X371" s="33"/>
      <c r="Y371" s="33"/>
      <c r="Z371" s="33"/>
      <c r="AA371" s="33"/>
      <c r="AB371" s="33"/>
      <c r="AC371" s="33"/>
      <c r="AD371" s="33"/>
      <c r="AE371" s="33"/>
      <c r="AR371" s="213" t="s">
        <v>193</v>
      </c>
      <c r="AT371" s="213" t="s">
        <v>290</v>
      </c>
      <c r="AU371" s="213" t="s">
        <v>86</v>
      </c>
      <c r="AY371" s="16" t="s">
        <v>147</v>
      </c>
      <c r="BE371" s="214">
        <f>IF(N371="základní",J371,0)</f>
        <v>0</v>
      </c>
      <c r="BF371" s="214">
        <f>IF(N371="snížená",J371,0)</f>
        <v>0</v>
      </c>
      <c r="BG371" s="214">
        <f>IF(N371="zákl. přenesená",J371,0)</f>
        <v>0</v>
      </c>
      <c r="BH371" s="214">
        <f>IF(N371="sníž. přenesená",J371,0)</f>
        <v>0</v>
      </c>
      <c r="BI371" s="214">
        <f>IF(N371="nulová",J371,0)</f>
        <v>0</v>
      </c>
      <c r="BJ371" s="16" t="s">
        <v>21</v>
      </c>
      <c r="BK371" s="214">
        <f>ROUND(I371*H371,2)</f>
        <v>0</v>
      </c>
      <c r="BL371" s="16" t="s">
        <v>154</v>
      </c>
      <c r="BM371" s="213" t="s">
        <v>532</v>
      </c>
    </row>
    <row r="372" spans="1:65" s="2" customFormat="1" ht="19.5">
      <c r="A372" s="33"/>
      <c r="B372" s="34"/>
      <c r="C372" s="35"/>
      <c r="D372" s="215" t="s">
        <v>156</v>
      </c>
      <c r="E372" s="35"/>
      <c r="F372" s="216" t="s">
        <v>531</v>
      </c>
      <c r="G372" s="35"/>
      <c r="H372" s="35"/>
      <c r="I372" s="114"/>
      <c r="J372" s="35"/>
      <c r="K372" s="35"/>
      <c r="L372" s="38"/>
      <c r="M372" s="217"/>
      <c r="N372" s="218"/>
      <c r="O372" s="70"/>
      <c r="P372" s="70"/>
      <c r="Q372" s="70"/>
      <c r="R372" s="70"/>
      <c r="S372" s="70"/>
      <c r="T372" s="71"/>
      <c r="U372" s="33"/>
      <c r="V372" s="33"/>
      <c r="W372" s="33"/>
      <c r="X372" s="33"/>
      <c r="Y372" s="33"/>
      <c r="Z372" s="33"/>
      <c r="AA372" s="33"/>
      <c r="AB372" s="33"/>
      <c r="AC372" s="33"/>
      <c r="AD372" s="33"/>
      <c r="AE372" s="33"/>
      <c r="AT372" s="16" t="s">
        <v>156</v>
      </c>
      <c r="AU372" s="16" t="s">
        <v>86</v>
      </c>
    </row>
    <row r="373" spans="1:65" s="2" customFormat="1" ht="48.75">
      <c r="A373" s="33"/>
      <c r="B373" s="34"/>
      <c r="C373" s="35"/>
      <c r="D373" s="215" t="s">
        <v>191</v>
      </c>
      <c r="E373" s="35"/>
      <c r="F373" s="219" t="s">
        <v>533</v>
      </c>
      <c r="G373" s="35"/>
      <c r="H373" s="35"/>
      <c r="I373" s="114"/>
      <c r="J373" s="35"/>
      <c r="K373" s="35"/>
      <c r="L373" s="38"/>
      <c r="M373" s="217"/>
      <c r="N373" s="218"/>
      <c r="O373" s="70"/>
      <c r="P373" s="70"/>
      <c r="Q373" s="70"/>
      <c r="R373" s="70"/>
      <c r="S373" s="70"/>
      <c r="T373" s="71"/>
      <c r="U373" s="33"/>
      <c r="V373" s="33"/>
      <c r="W373" s="33"/>
      <c r="X373" s="33"/>
      <c r="Y373" s="33"/>
      <c r="Z373" s="33"/>
      <c r="AA373" s="33"/>
      <c r="AB373" s="33"/>
      <c r="AC373" s="33"/>
      <c r="AD373" s="33"/>
      <c r="AE373" s="33"/>
      <c r="AT373" s="16" t="s">
        <v>191</v>
      </c>
      <c r="AU373" s="16" t="s">
        <v>86</v>
      </c>
    </row>
    <row r="374" spans="1:65" s="2" customFormat="1" ht="21.75" customHeight="1">
      <c r="A374" s="33"/>
      <c r="B374" s="34"/>
      <c r="C374" s="220" t="s">
        <v>534</v>
      </c>
      <c r="D374" s="220" t="s">
        <v>290</v>
      </c>
      <c r="E374" s="221" t="s">
        <v>535</v>
      </c>
      <c r="F374" s="222" t="s">
        <v>536</v>
      </c>
      <c r="G374" s="223" t="s">
        <v>187</v>
      </c>
      <c r="H374" s="224">
        <v>1</v>
      </c>
      <c r="I374" s="225"/>
      <c r="J374" s="226">
        <f>ROUND(I374*H374,2)</f>
        <v>0</v>
      </c>
      <c r="K374" s="222" t="s">
        <v>1</v>
      </c>
      <c r="L374" s="227"/>
      <c r="M374" s="228" t="s">
        <v>1</v>
      </c>
      <c r="N374" s="229" t="s">
        <v>42</v>
      </c>
      <c r="O374" s="70"/>
      <c r="P374" s="211">
        <f>O374*H374</f>
        <v>0</v>
      </c>
      <c r="Q374" s="211">
        <v>0.65</v>
      </c>
      <c r="R374" s="211">
        <f>Q374*H374</f>
        <v>0.65</v>
      </c>
      <c r="S374" s="211">
        <v>0</v>
      </c>
      <c r="T374" s="212">
        <f>S374*H374</f>
        <v>0</v>
      </c>
      <c r="U374" s="33"/>
      <c r="V374" s="33"/>
      <c r="W374" s="33"/>
      <c r="X374" s="33"/>
      <c r="Y374" s="33"/>
      <c r="Z374" s="33"/>
      <c r="AA374" s="33"/>
      <c r="AB374" s="33"/>
      <c r="AC374" s="33"/>
      <c r="AD374" s="33"/>
      <c r="AE374" s="33"/>
      <c r="AR374" s="213" t="s">
        <v>193</v>
      </c>
      <c r="AT374" s="213" t="s">
        <v>290</v>
      </c>
      <c r="AU374" s="213" t="s">
        <v>86</v>
      </c>
      <c r="AY374" s="16" t="s">
        <v>147</v>
      </c>
      <c r="BE374" s="214">
        <f>IF(N374="základní",J374,0)</f>
        <v>0</v>
      </c>
      <c r="BF374" s="214">
        <f>IF(N374="snížená",J374,0)</f>
        <v>0</v>
      </c>
      <c r="BG374" s="214">
        <f>IF(N374="zákl. přenesená",J374,0)</f>
        <v>0</v>
      </c>
      <c r="BH374" s="214">
        <f>IF(N374="sníž. přenesená",J374,0)</f>
        <v>0</v>
      </c>
      <c r="BI374" s="214">
        <f>IF(N374="nulová",J374,0)</f>
        <v>0</v>
      </c>
      <c r="BJ374" s="16" t="s">
        <v>21</v>
      </c>
      <c r="BK374" s="214">
        <f>ROUND(I374*H374,2)</f>
        <v>0</v>
      </c>
      <c r="BL374" s="16" t="s">
        <v>154</v>
      </c>
      <c r="BM374" s="213" t="s">
        <v>537</v>
      </c>
    </row>
    <row r="375" spans="1:65" s="2" customFormat="1" ht="19.5">
      <c r="A375" s="33"/>
      <c r="B375" s="34"/>
      <c r="C375" s="35"/>
      <c r="D375" s="215" t="s">
        <v>156</v>
      </c>
      <c r="E375" s="35"/>
      <c r="F375" s="216" t="s">
        <v>536</v>
      </c>
      <c r="G375" s="35"/>
      <c r="H375" s="35"/>
      <c r="I375" s="114"/>
      <c r="J375" s="35"/>
      <c r="K375" s="35"/>
      <c r="L375" s="38"/>
      <c r="M375" s="217"/>
      <c r="N375" s="218"/>
      <c r="O375" s="70"/>
      <c r="P375" s="70"/>
      <c r="Q375" s="70"/>
      <c r="R375" s="70"/>
      <c r="S375" s="70"/>
      <c r="T375" s="71"/>
      <c r="U375" s="33"/>
      <c r="V375" s="33"/>
      <c r="W375" s="33"/>
      <c r="X375" s="33"/>
      <c r="Y375" s="33"/>
      <c r="Z375" s="33"/>
      <c r="AA375" s="33"/>
      <c r="AB375" s="33"/>
      <c r="AC375" s="33"/>
      <c r="AD375" s="33"/>
      <c r="AE375" s="33"/>
      <c r="AT375" s="16" t="s">
        <v>156</v>
      </c>
      <c r="AU375" s="16" t="s">
        <v>86</v>
      </c>
    </row>
    <row r="376" spans="1:65" s="2" customFormat="1" ht="58.5">
      <c r="A376" s="33"/>
      <c r="B376" s="34"/>
      <c r="C376" s="35"/>
      <c r="D376" s="215" t="s">
        <v>191</v>
      </c>
      <c r="E376" s="35"/>
      <c r="F376" s="219" t="s">
        <v>538</v>
      </c>
      <c r="G376" s="35"/>
      <c r="H376" s="35"/>
      <c r="I376" s="114"/>
      <c r="J376" s="35"/>
      <c r="K376" s="35"/>
      <c r="L376" s="38"/>
      <c r="M376" s="217"/>
      <c r="N376" s="218"/>
      <c r="O376" s="70"/>
      <c r="P376" s="70"/>
      <c r="Q376" s="70"/>
      <c r="R376" s="70"/>
      <c r="S376" s="70"/>
      <c r="T376" s="71"/>
      <c r="U376" s="33"/>
      <c r="V376" s="33"/>
      <c r="W376" s="33"/>
      <c r="X376" s="33"/>
      <c r="Y376" s="33"/>
      <c r="Z376" s="33"/>
      <c r="AA376" s="33"/>
      <c r="AB376" s="33"/>
      <c r="AC376" s="33"/>
      <c r="AD376" s="33"/>
      <c r="AE376" s="33"/>
      <c r="AT376" s="16" t="s">
        <v>191</v>
      </c>
      <c r="AU376" s="16" t="s">
        <v>86</v>
      </c>
    </row>
    <row r="377" spans="1:65" s="2" customFormat="1" ht="21.75" customHeight="1">
      <c r="A377" s="33"/>
      <c r="B377" s="34"/>
      <c r="C377" s="202" t="s">
        <v>539</v>
      </c>
      <c r="D377" s="202" t="s">
        <v>149</v>
      </c>
      <c r="E377" s="203" t="s">
        <v>540</v>
      </c>
      <c r="F377" s="204" t="s">
        <v>541</v>
      </c>
      <c r="G377" s="205" t="s">
        <v>152</v>
      </c>
      <c r="H377" s="206">
        <v>1</v>
      </c>
      <c r="I377" s="207"/>
      <c r="J377" s="208">
        <f>ROUND(I377*H377,2)</f>
        <v>0</v>
      </c>
      <c r="K377" s="204" t="s">
        <v>153</v>
      </c>
      <c r="L377" s="38"/>
      <c r="M377" s="209" t="s">
        <v>1</v>
      </c>
      <c r="N377" s="210" t="s">
        <v>42</v>
      </c>
      <c r="O377" s="70"/>
      <c r="P377" s="211">
        <f>O377*H377</f>
        <v>0</v>
      </c>
      <c r="Q377" s="211">
        <v>1.9955099999999998E-3</v>
      </c>
      <c r="R377" s="211">
        <f>Q377*H377</f>
        <v>1.9955099999999998E-3</v>
      </c>
      <c r="S377" s="211">
        <v>0</v>
      </c>
      <c r="T377" s="212">
        <f>S377*H377</f>
        <v>0</v>
      </c>
      <c r="U377" s="33"/>
      <c r="V377" s="33"/>
      <c r="W377" s="33"/>
      <c r="X377" s="33"/>
      <c r="Y377" s="33"/>
      <c r="Z377" s="33"/>
      <c r="AA377" s="33"/>
      <c r="AB377" s="33"/>
      <c r="AC377" s="33"/>
      <c r="AD377" s="33"/>
      <c r="AE377" s="33"/>
      <c r="AR377" s="213" t="s">
        <v>154</v>
      </c>
      <c r="AT377" s="213" t="s">
        <v>149</v>
      </c>
      <c r="AU377" s="213" t="s">
        <v>86</v>
      </c>
      <c r="AY377" s="16" t="s">
        <v>147</v>
      </c>
      <c r="BE377" s="214">
        <f>IF(N377="základní",J377,0)</f>
        <v>0</v>
      </c>
      <c r="BF377" s="214">
        <f>IF(N377="snížená",J377,0)</f>
        <v>0</v>
      </c>
      <c r="BG377" s="214">
        <f>IF(N377="zákl. přenesená",J377,0)</f>
        <v>0</v>
      </c>
      <c r="BH377" s="214">
        <f>IF(N377="sníž. přenesená",J377,0)</f>
        <v>0</v>
      </c>
      <c r="BI377" s="214">
        <f>IF(N377="nulová",J377,0)</f>
        <v>0</v>
      </c>
      <c r="BJ377" s="16" t="s">
        <v>21</v>
      </c>
      <c r="BK377" s="214">
        <f>ROUND(I377*H377,2)</f>
        <v>0</v>
      </c>
      <c r="BL377" s="16" t="s">
        <v>154</v>
      </c>
      <c r="BM377" s="213" t="s">
        <v>542</v>
      </c>
    </row>
    <row r="378" spans="1:65" s="2" customFormat="1" ht="19.5">
      <c r="A378" s="33"/>
      <c r="B378" s="34"/>
      <c r="C378" s="35"/>
      <c r="D378" s="215" t="s">
        <v>156</v>
      </c>
      <c r="E378" s="35"/>
      <c r="F378" s="216" t="s">
        <v>543</v>
      </c>
      <c r="G378" s="35"/>
      <c r="H378" s="35"/>
      <c r="I378" s="114"/>
      <c r="J378" s="35"/>
      <c r="K378" s="35"/>
      <c r="L378" s="38"/>
      <c r="M378" s="217"/>
      <c r="N378" s="218"/>
      <c r="O378" s="70"/>
      <c r="P378" s="70"/>
      <c r="Q378" s="70"/>
      <c r="R378" s="70"/>
      <c r="S378" s="70"/>
      <c r="T378" s="71"/>
      <c r="U378" s="33"/>
      <c r="V378" s="33"/>
      <c r="W378" s="33"/>
      <c r="X378" s="33"/>
      <c r="Y378" s="33"/>
      <c r="Z378" s="33"/>
      <c r="AA378" s="33"/>
      <c r="AB378" s="33"/>
      <c r="AC378" s="33"/>
      <c r="AD378" s="33"/>
      <c r="AE378" s="33"/>
      <c r="AT378" s="16" t="s">
        <v>156</v>
      </c>
      <c r="AU378" s="16" t="s">
        <v>86</v>
      </c>
    </row>
    <row r="379" spans="1:65" s="2" customFormat="1" ht="39">
      <c r="A379" s="33"/>
      <c r="B379" s="34"/>
      <c r="C379" s="35"/>
      <c r="D379" s="215" t="s">
        <v>158</v>
      </c>
      <c r="E379" s="35"/>
      <c r="F379" s="219" t="s">
        <v>544</v>
      </c>
      <c r="G379" s="35"/>
      <c r="H379" s="35"/>
      <c r="I379" s="114"/>
      <c r="J379" s="35"/>
      <c r="K379" s="35"/>
      <c r="L379" s="38"/>
      <c r="M379" s="217"/>
      <c r="N379" s="218"/>
      <c r="O379" s="70"/>
      <c r="P379" s="70"/>
      <c r="Q379" s="70"/>
      <c r="R379" s="70"/>
      <c r="S379" s="70"/>
      <c r="T379" s="71"/>
      <c r="U379" s="33"/>
      <c r="V379" s="33"/>
      <c r="W379" s="33"/>
      <c r="X379" s="33"/>
      <c r="Y379" s="33"/>
      <c r="Z379" s="33"/>
      <c r="AA379" s="33"/>
      <c r="AB379" s="33"/>
      <c r="AC379" s="33"/>
      <c r="AD379" s="33"/>
      <c r="AE379" s="33"/>
      <c r="AT379" s="16" t="s">
        <v>158</v>
      </c>
      <c r="AU379" s="16" t="s">
        <v>86</v>
      </c>
    </row>
    <row r="380" spans="1:65" s="2" customFormat="1" ht="21.75" customHeight="1">
      <c r="A380" s="33"/>
      <c r="B380" s="34"/>
      <c r="C380" s="202" t="s">
        <v>545</v>
      </c>
      <c r="D380" s="202" t="s">
        <v>149</v>
      </c>
      <c r="E380" s="203" t="s">
        <v>546</v>
      </c>
      <c r="F380" s="204" t="s">
        <v>547</v>
      </c>
      <c r="G380" s="205" t="s">
        <v>152</v>
      </c>
      <c r="H380" s="206">
        <v>1</v>
      </c>
      <c r="I380" s="207"/>
      <c r="J380" s="208">
        <f>ROUND(I380*H380,2)</f>
        <v>0</v>
      </c>
      <c r="K380" s="204" t="s">
        <v>153</v>
      </c>
      <c r="L380" s="38"/>
      <c r="M380" s="209" t="s">
        <v>1</v>
      </c>
      <c r="N380" s="210" t="s">
        <v>42</v>
      </c>
      <c r="O380" s="70"/>
      <c r="P380" s="211">
        <f>O380*H380</f>
        <v>0</v>
      </c>
      <c r="Q380" s="211">
        <v>0</v>
      </c>
      <c r="R380" s="211">
        <f>Q380*H380</f>
        <v>0</v>
      </c>
      <c r="S380" s="211">
        <v>0</v>
      </c>
      <c r="T380" s="212">
        <f>S380*H380</f>
        <v>0</v>
      </c>
      <c r="U380" s="33"/>
      <c r="V380" s="33"/>
      <c r="W380" s="33"/>
      <c r="X380" s="33"/>
      <c r="Y380" s="33"/>
      <c r="Z380" s="33"/>
      <c r="AA380" s="33"/>
      <c r="AB380" s="33"/>
      <c r="AC380" s="33"/>
      <c r="AD380" s="33"/>
      <c r="AE380" s="33"/>
      <c r="AR380" s="213" t="s">
        <v>154</v>
      </c>
      <c r="AT380" s="213" t="s">
        <v>149</v>
      </c>
      <c r="AU380" s="213" t="s">
        <v>86</v>
      </c>
      <c r="AY380" s="16" t="s">
        <v>147</v>
      </c>
      <c r="BE380" s="214">
        <f>IF(N380="základní",J380,0)</f>
        <v>0</v>
      </c>
      <c r="BF380" s="214">
        <f>IF(N380="snížená",J380,0)</f>
        <v>0</v>
      </c>
      <c r="BG380" s="214">
        <f>IF(N380="zákl. přenesená",J380,0)</f>
        <v>0</v>
      </c>
      <c r="BH380" s="214">
        <f>IF(N380="sníž. přenesená",J380,0)</f>
        <v>0</v>
      </c>
      <c r="BI380" s="214">
        <f>IF(N380="nulová",J380,0)</f>
        <v>0</v>
      </c>
      <c r="BJ380" s="16" t="s">
        <v>21</v>
      </c>
      <c r="BK380" s="214">
        <f>ROUND(I380*H380,2)</f>
        <v>0</v>
      </c>
      <c r="BL380" s="16" t="s">
        <v>154</v>
      </c>
      <c r="BM380" s="213" t="s">
        <v>548</v>
      </c>
    </row>
    <row r="381" spans="1:65" s="2" customFormat="1" ht="29.25">
      <c r="A381" s="33"/>
      <c r="B381" s="34"/>
      <c r="C381" s="35"/>
      <c r="D381" s="215" t="s">
        <v>156</v>
      </c>
      <c r="E381" s="35"/>
      <c r="F381" s="216" t="s">
        <v>549</v>
      </c>
      <c r="G381" s="35"/>
      <c r="H381" s="35"/>
      <c r="I381" s="114"/>
      <c r="J381" s="35"/>
      <c r="K381" s="35"/>
      <c r="L381" s="38"/>
      <c r="M381" s="217"/>
      <c r="N381" s="218"/>
      <c r="O381" s="70"/>
      <c r="P381" s="70"/>
      <c r="Q381" s="70"/>
      <c r="R381" s="70"/>
      <c r="S381" s="70"/>
      <c r="T381" s="71"/>
      <c r="U381" s="33"/>
      <c r="V381" s="33"/>
      <c r="W381" s="33"/>
      <c r="X381" s="33"/>
      <c r="Y381" s="33"/>
      <c r="Z381" s="33"/>
      <c r="AA381" s="33"/>
      <c r="AB381" s="33"/>
      <c r="AC381" s="33"/>
      <c r="AD381" s="33"/>
      <c r="AE381" s="33"/>
      <c r="AT381" s="16" t="s">
        <v>156</v>
      </c>
      <c r="AU381" s="16" t="s">
        <v>86</v>
      </c>
    </row>
    <row r="382" spans="1:65" s="2" customFormat="1" ht="16.5" customHeight="1">
      <c r="A382" s="33"/>
      <c r="B382" s="34"/>
      <c r="C382" s="202" t="s">
        <v>550</v>
      </c>
      <c r="D382" s="202" t="s">
        <v>149</v>
      </c>
      <c r="E382" s="203" t="s">
        <v>551</v>
      </c>
      <c r="F382" s="204" t="s">
        <v>552</v>
      </c>
      <c r="G382" s="205" t="s">
        <v>152</v>
      </c>
      <c r="H382" s="206">
        <v>1</v>
      </c>
      <c r="I382" s="207"/>
      <c r="J382" s="208">
        <f>ROUND(I382*H382,2)</f>
        <v>0</v>
      </c>
      <c r="K382" s="204" t="s">
        <v>153</v>
      </c>
      <c r="L382" s="38"/>
      <c r="M382" s="209" t="s">
        <v>1</v>
      </c>
      <c r="N382" s="210" t="s">
        <v>42</v>
      </c>
      <c r="O382" s="70"/>
      <c r="P382" s="211">
        <f>O382*H382</f>
        <v>0</v>
      </c>
      <c r="Q382" s="211">
        <v>1.4875000000000001E-3</v>
      </c>
      <c r="R382" s="211">
        <f>Q382*H382</f>
        <v>1.4875000000000001E-3</v>
      </c>
      <c r="S382" s="211">
        <v>0</v>
      </c>
      <c r="T382" s="212">
        <f>S382*H382</f>
        <v>0</v>
      </c>
      <c r="U382" s="33"/>
      <c r="V382" s="33"/>
      <c r="W382" s="33"/>
      <c r="X382" s="33"/>
      <c r="Y382" s="33"/>
      <c r="Z382" s="33"/>
      <c r="AA382" s="33"/>
      <c r="AB382" s="33"/>
      <c r="AC382" s="33"/>
      <c r="AD382" s="33"/>
      <c r="AE382" s="33"/>
      <c r="AR382" s="213" t="s">
        <v>154</v>
      </c>
      <c r="AT382" s="213" t="s">
        <v>149</v>
      </c>
      <c r="AU382" s="213" t="s">
        <v>86</v>
      </c>
      <c r="AY382" s="16" t="s">
        <v>147</v>
      </c>
      <c r="BE382" s="214">
        <f>IF(N382="základní",J382,0)</f>
        <v>0</v>
      </c>
      <c r="BF382" s="214">
        <f>IF(N382="snížená",J382,0)</f>
        <v>0</v>
      </c>
      <c r="BG382" s="214">
        <f>IF(N382="zákl. přenesená",J382,0)</f>
        <v>0</v>
      </c>
      <c r="BH382" s="214">
        <f>IF(N382="sníž. přenesená",J382,0)</f>
        <v>0</v>
      </c>
      <c r="BI382" s="214">
        <f>IF(N382="nulová",J382,0)</f>
        <v>0</v>
      </c>
      <c r="BJ382" s="16" t="s">
        <v>21</v>
      </c>
      <c r="BK382" s="214">
        <f>ROUND(I382*H382,2)</f>
        <v>0</v>
      </c>
      <c r="BL382" s="16" t="s">
        <v>154</v>
      </c>
      <c r="BM382" s="213" t="s">
        <v>553</v>
      </c>
    </row>
    <row r="383" spans="1:65" s="2" customFormat="1" ht="19.5">
      <c r="A383" s="33"/>
      <c r="B383" s="34"/>
      <c r="C383" s="35"/>
      <c r="D383" s="215" t="s">
        <v>156</v>
      </c>
      <c r="E383" s="35"/>
      <c r="F383" s="216" t="s">
        <v>554</v>
      </c>
      <c r="G383" s="35"/>
      <c r="H383" s="35"/>
      <c r="I383" s="114"/>
      <c r="J383" s="35"/>
      <c r="K383" s="35"/>
      <c r="L383" s="38"/>
      <c r="M383" s="217"/>
      <c r="N383" s="218"/>
      <c r="O383" s="70"/>
      <c r="P383" s="70"/>
      <c r="Q383" s="70"/>
      <c r="R383" s="70"/>
      <c r="S383" s="70"/>
      <c r="T383" s="71"/>
      <c r="U383" s="33"/>
      <c r="V383" s="33"/>
      <c r="W383" s="33"/>
      <c r="X383" s="33"/>
      <c r="Y383" s="33"/>
      <c r="Z383" s="33"/>
      <c r="AA383" s="33"/>
      <c r="AB383" s="33"/>
      <c r="AC383" s="33"/>
      <c r="AD383" s="33"/>
      <c r="AE383" s="33"/>
      <c r="AT383" s="16" t="s">
        <v>156</v>
      </c>
      <c r="AU383" s="16" t="s">
        <v>86</v>
      </c>
    </row>
    <row r="384" spans="1:65" s="2" customFormat="1" ht="68.25">
      <c r="A384" s="33"/>
      <c r="B384" s="34"/>
      <c r="C384" s="35"/>
      <c r="D384" s="215" t="s">
        <v>158</v>
      </c>
      <c r="E384" s="35"/>
      <c r="F384" s="219" t="s">
        <v>520</v>
      </c>
      <c r="G384" s="35"/>
      <c r="H384" s="35"/>
      <c r="I384" s="114"/>
      <c r="J384" s="35"/>
      <c r="K384" s="35"/>
      <c r="L384" s="38"/>
      <c r="M384" s="217"/>
      <c r="N384" s="218"/>
      <c r="O384" s="70"/>
      <c r="P384" s="70"/>
      <c r="Q384" s="70"/>
      <c r="R384" s="70"/>
      <c r="S384" s="70"/>
      <c r="T384" s="71"/>
      <c r="U384" s="33"/>
      <c r="V384" s="33"/>
      <c r="W384" s="33"/>
      <c r="X384" s="33"/>
      <c r="Y384" s="33"/>
      <c r="Z384" s="33"/>
      <c r="AA384" s="33"/>
      <c r="AB384" s="33"/>
      <c r="AC384" s="33"/>
      <c r="AD384" s="33"/>
      <c r="AE384" s="33"/>
      <c r="AT384" s="16" t="s">
        <v>158</v>
      </c>
      <c r="AU384" s="16" t="s">
        <v>86</v>
      </c>
    </row>
    <row r="385" spans="1:65" s="2" customFormat="1" ht="16.5" customHeight="1">
      <c r="A385" s="33"/>
      <c r="B385" s="34"/>
      <c r="C385" s="202" t="s">
        <v>555</v>
      </c>
      <c r="D385" s="202" t="s">
        <v>149</v>
      </c>
      <c r="E385" s="203" t="s">
        <v>556</v>
      </c>
      <c r="F385" s="204" t="s">
        <v>557</v>
      </c>
      <c r="G385" s="205" t="s">
        <v>152</v>
      </c>
      <c r="H385" s="206">
        <v>1</v>
      </c>
      <c r="I385" s="207"/>
      <c r="J385" s="208">
        <f>ROUND(I385*H385,2)</f>
        <v>0</v>
      </c>
      <c r="K385" s="204" t="s">
        <v>153</v>
      </c>
      <c r="L385" s="38"/>
      <c r="M385" s="209" t="s">
        <v>1</v>
      </c>
      <c r="N385" s="210" t="s">
        <v>42</v>
      </c>
      <c r="O385" s="70"/>
      <c r="P385" s="211">
        <f>O385*H385</f>
        <v>0</v>
      </c>
      <c r="Q385" s="211">
        <v>0</v>
      </c>
      <c r="R385" s="211">
        <f>Q385*H385</f>
        <v>0</v>
      </c>
      <c r="S385" s="211">
        <v>0</v>
      </c>
      <c r="T385" s="212">
        <f>S385*H385</f>
        <v>0</v>
      </c>
      <c r="U385" s="33"/>
      <c r="V385" s="33"/>
      <c r="W385" s="33"/>
      <c r="X385" s="33"/>
      <c r="Y385" s="33"/>
      <c r="Z385" s="33"/>
      <c r="AA385" s="33"/>
      <c r="AB385" s="33"/>
      <c r="AC385" s="33"/>
      <c r="AD385" s="33"/>
      <c r="AE385" s="33"/>
      <c r="AR385" s="213" t="s">
        <v>154</v>
      </c>
      <c r="AT385" s="213" t="s">
        <v>149</v>
      </c>
      <c r="AU385" s="213" t="s">
        <v>86</v>
      </c>
      <c r="AY385" s="16" t="s">
        <v>147</v>
      </c>
      <c r="BE385" s="214">
        <f>IF(N385="základní",J385,0)</f>
        <v>0</v>
      </c>
      <c r="BF385" s="214">
        <f>IF(N385="snížená",J385,0)</f>
        <v>0</v>
      </c>
      <c r="BG385" s="214">
        <f>IF(N385="zákl. přenesená",J385,0)</f>
        <v>0</v>
      </c>
      <c r="BH385" s="214">
        <f>IF(N385="sníž. přenesená",J385,0)</f>
        <v>0</v>
      </c>
      <c r="BI385" s="214">
        <f>IF(N385="nulová",J385,0)</f>
        <v>0</v>
      </c>
      <c r="BJ385" s="16" t="s">
        <v>21</v>
      </c>
      <c r="BK385" s="214">
        <f>ROUND(I385*H385,2)</f>
        <v>0</v>
      </c>
      <c r="BL385" s="16" t="s">
        <v>154</v>
      </c>
      <c r="BM385" s="213" t="s">
        <v>558</v>
      </c>
    </row>
    <row r="386" spans="1:65" s="2" customFormat="1" ht="29.25">
      <c r="A386" s="33"/>
      <c r="B386" s="34"/>
      <c r="C386" s="35"/>
      <c r="D386" s="215" t="s">
        <v>156</v>
      </c>
      <c r="E386" s="35"/>
      <c r="F386" s="216" t="s">
        <v>559</v>
      </c>
      <c r="G386" s="35"/>
      <c r="H386" s="35"/>
      <c r="I386" s="114"/>
      <c r="J386" s="35"/>
      <c r="K386" s="35"/>
      <c r="L386" s="38"/>
      <c r="M386" s="217"/>
      <c r="N386" s="218"/>
      <c r="O386" s="70"/>
      <c r="P386" s="70"/>
      <c r="Q386" s="70"/>
      <c r="R386" s="70"/>
      <c r="S386" s="70"/>
      <c r="T386" s="71"/>
      <c r="U386" s="33"/>
      <c r="V386" s="33"/>
      <c r="W386" s="33"/>
      <c r="X386" s="33"/>
      <c r="Y386" s="33"/>
      <c r="Z386" s="33"/>
      <c r="AA386" s="33"/>
      <c r="AB386" s="33"/>
      <c r="AC386" s="33"/>
      <c r="AD386" s="33"/>
      <c r="AE386" s="33"/>
      <c r="AT386" s="16" t="s">
        <v>156</v>
      </c>
      <c r="AU386" s="16" t="s">
        <v>86</v>
      </c>
    </row>
    <row r="387" spans="1:65" s="2" customFormat="1" ht="16.5" customHeight="1">
      <c r="A387" s="33"/>
      <c r="B387" s="34"/>
      <c r="C387" s="202" t="s">
        <v>560</v>
      </c>
      <c r="D387" s="202" t="s">
        <v>149</v>
      </c>
      <c r="E387" s="203" t="s">
        <v>561</v>
      </c>
      <c r="F387" s="204" t="s">
        <v>562</v>
      </c>
      <c r="G387" s="205" t="s">
        <v>152</v>
      </c>
      <c r="H387" s="206">
        <v>1</v>
      </c>
      <c r="I387" s="207"/>
      <c r="J387" s="208">
        <f>ROUND(I387*H387,2)</f>
        <v>0</v>
      </c>
      <c r="K387" s="204" t="s">
        <v>153</v>
      </c>
      <c r="L387" s="38"/>
      <c r="M387" s="209" t="s">
        <v>1</v>
      </c>
      <c r="N387" s="210" t="s">
        <v>42</v>
      </c>
      <c r="O387" s="70"/>
      <c r="P387" s="211">
        <f>O387*H387</f>
        <v>0</v>
      </c>
      <c r="Q387" s="211">
        <v>4.0527999999999996E-3</v>
      </c>
      <c r="R387" s="211">
        <f>Q387*H387</f>
        <v>4.0527999999999996E-3</v>
      </c>
      <c r="S387" s="211">
        <v>0</v>
      </c>
      <c r="T387" s="212">
        <f>S387*H387</f>
        <v>0</v>
      </c>
      <c r="U387" s="33"/>
      <c r="V387" s="33"/>
      <c r="W387" s="33"/>
      <c r="X387" s="33"/>
      <c r="Y387" s="33"/>
      <c r="Z387" s="33"/>
      <c r="AA387" s="33"/>
      <c r="AB387" s="33"/>
      <c r="AC387" s="33"/>
      <c r="AD387" s="33"/>
      <c r="AE387" s="33"/>
      <c r="AR387" s="213" t="s">
        <v>154</v>
      </c>
      <c r="AT387" s="213" t="s">
        <v>149</v>
      </c>
      <c r="AU387" s="213" t="s">
        <v>86</v>
      </c>
      <c r="AY387" s="16" t="s">
        <v>147</v>
      </c>
      <c r="BE387" s="214">
        <f>IF(N387="základní",J387,0)</f>
        <v>0</v>
      </c>
      <c r="BF387" s="214">
        <f>IF(N387="snížená",J387,0)</f>
        <v>0</v>
      </c>
      <c r="BG387" s="214">
        <f>IF(N387="zákl. přenesená",J387,0)</f>
        <v>0</v>
      </c>
      <c r="BH387" s="214">
        <f>IF(N387="sníž. přenesená",J387,0)</f>
        <v>0</v>
      </c>
      <c r="BI387" s="214">
        <f>IF(N387="nulová",J387,0)</f>
        <v>0</v>
      </c>
      <c r="BJ387" s="16" t="s">
        <v>21</v>
      </c>
      <c r="BK387" s="214">
        <f>ROUND(I387*H387,2)</f>
        <v>0</v>
      </c>
      <c r="BL387" s="16" t="s">
        <v>154</v>
      </c>
      <c r="BM387" s="213" t="s">
        <v>563</v>
      </c>
    </row>
    <row r="388" spans="1:65" s="2" customFormat="1" ht="19.5">
      <c r="A388" s="33"/>
      <c r="B388" s="34"/>
      <c r="C388" s="35"/>
      <c r="D388" s="215" t="s">
        <v>156</v>
      </c>
      <c r="E388" s="35"/>
      <c r="F388" s="216" t="s">
        <v>564</v>
      </c>
      <c r="G388" s="35"/>
      <c r="H388" s="35"/>
      <c r="I388" s="114"/>
      <c r="J388" s="35"/>
      <c r="K388" s="35"/>
      <c r="L388" s="38"/>
      <c r="M388" s="217"/>
      <c r="N388" s="218"/>
      <c r="O388" s="70"/>
      <c r="P388" s="70"/>
      <c r="Q388" s="70"/>
      <c r="R388" s="70"/>
      <c r="S388" s="70"/>
      <c r="T388" s="71"/>
      <c r="U388" s="33"/>
      <c r="V388" s="33"/>
      <c r="W388" s="33"/>
      <c r="X388" s="33"/>
      <c r="Y388" s="33"/>
      <c r="Z388" s="33"/>
      <c r="AA388" s="33"/>
      <c r="AB388" s="33"/>
      <c r="AC388" s="33"/>
      <c r="AD388" s="33"/>
      <c r="AE388" s="33"/>
      <c r="AT388" s="16" t="s">
        <v>156</v>
      </c>
      <c r="AU388" s="16" t="s">
        <v>86</v>
      </c>
    </row>
    <row r="389" spans="1:65" s="2" customFormat="1" ht="39">
      <c r="A389" s="33"/>
      <c r="B389" s="34"/>
      <c r="C389" s="35"/>
      <c r="D389" s="215" t="s">
        <v>158</v>
      </c>
      <c r="E389" s="35"/>
      <c r="F389" s="219" t="s">
        <v>527</v>
      </c>
      <c r="G389" s="35"/>
      <c r="H389" s="35"/>
      <c r="I389" s="114"/>
      <c r="J389" s="35"/>
      <c r="K389" s="35"/>
      <c r="L389" s="38"/>
      <c r="M389" s="217"/>
      <c r="N389" s="218"/>
      <c r="O389" s="70"/>
      <c r="P389" s="70"/>
      <c r="Q389" s="70"/>
      <c r="R389" s="70"/>
      <c r="S389" s="70"/>
      <c r="T389" s="71"/>
      <c r="U389" s="33"/>
      <c r="V389" s="33"/>
      <c r="W389" s="33"/>
      <c r="X389" s="33"/>
      <c r="Y389" s="33"/>
      <c r="Z389" s="33"/>
      <c r="AA389" s="33"/>
      <c r="AB389" s="33"/>
      <c r="AC389" s="33"/>
      <c r="AD389" s="33"/>
      <c r="AE389" s="33"/>
      <c r="AT389" s="16" t="s">
        <v>158</v>
      </c>
      <c r="AU389" s="16" t="s">
        <v>86</v>
      </c>
    </row>
    <row r="390" spans="1:65" s="2" customFormat="1" ht="16.5" customHeight="1">
      <c r="A390" s="33"/>
      <c r="B390" s="34"/>
      <c r="C390" s="202" t="s">
        <v>565</v>
      </c>
      <c r="D390" s="202" t="s">
        <v>149</v>
      </c>
      <c r="E390" s="203" t="s">
        <v>566</v>
      </c>
      <c r="F390" s="204" t="s">
        <v>567</v>
      </c>
      <c r="G390" s="205" t="s">
        <v>152</v>
      </c>
      <c r="H390" s="206">
        <v>1</v>
      </c>
      <c r="I390" s="207"/>
      <c r="J390" s="208">
        <f>ROUND(I390*H390,2)</f>
        <v>0</v>
      </c>
      <c r="K390" s="204" t="s">
        <v>153</v>
      </c>
      <c r="L390" s="38"/>
      <c r="M390" s="209" t="s">
        <v>1</v>
      </c>
      <c r="N390" s="210" t="s">
        <v>42</v>
      </c>
      <c r="O390" s="70"/>
      <c r="P390" s="211">
        <f>O390*H390</f>
        <v>0</v>
      </c>
      <c r="Q390" s="211">
        <v>0</v>
      </c>
      <c r="R390" s="211">
        <f>Q390*H390</f>
        <v>0</v>
      </c>
      <c r="S390" s="211">
        <v>0</v>
      </c>
      <c r="T390" s="212">
        <f>S390*H390</f>
        <v>0</v>
      </c>
      <c r="U390" s="33"/>
      <c r="V390" s="33"/>
      <c r="W390" s="33"/>
      <c r="X390" s="33"/>
      <c r="Y390" s="33"/>
      <c r="Z390" s="33"/>
      <c r="AA390" s="33"/>
      <c r="AB390" s="33"/>
      <c r="AC390" s="33"/>
      <c r="AD390" s="33"/>
      <c r="AE390" s="33"/>
      <c r="AR390" s="213" t="s">
        <v>154</v>
      </c>
      <c r="AT390" s="213" t="s">
        <v>149</v>
      </c>
      <c r="AU390" s="213" t="s">
        <v>86</v>
      </c>
      <c r="AY390" s="16" t="s">
        <v>147</v>
      </c>
      <c r="BE390" s="214">
        <f>IF(N390="základní",J390,0)</f>
        <v>0</v>
      </c>
      <c r="BF390" s="214">
        <f>IF(N390="snížená",J390,0)</f>
        <v>0</v>
      </c>
      <c r="BG390" s="214">
        <f>IF(N390="zákl. přenesená",J390,0)</f>
        <v>0</v>
      </c>
      <c r="BH390" s="214">
        <f>IF(N390="sníž. přenesená",J390,0)</f>
        <v>0</v>
      </c>
      <c r="BI390" s="214">
        <f>IF(N390="nulová",J390,0)</f>
        <v>0</v>
      </c>
      <c r="BJ390" s="16" t="s">
        <v>21</v>
      </c>
      <c r="BK390" s="214">
        <f>ROUND(I390*H390,2)</f>
        <v>0</v>
      </c>
      <c r="BL390" s="16" t="s">
        <v>154</v>
      </c>
      <c r="BM390" s="213" t="s">
        <v>568</v>
      </c>
    </row>
    <row r="391" spans="1:65" s="2" customFormat="1" ht="29.25">
      <c r="A391" s="33"/>
      <c r="B391" s="34"/>
      <c r="C391" s="35"/>
      <c r="D391" s="215" t="s">
        <v>156</v>
      </c>
      <c r="E391" s="35"/>
      <c r="F391" s="216" t="s">
        <v>569</v>
      </c>
      <c r="G391" s="35"/>
      <c r="H391" s="35"/>
      <c r="I391" s="114"/>
      <c r="J391" s="35"/>
      <c r="K391" s="35"/>
      <c r="L391" s="38"/>
      <c r="M391" s="217"/>
      <c r="N391" s="218"/>
      <c r="O391" s="70"/>
      <c r="P391" s="70"/>
      <c r="Q391" s="70"/>
      <c r="R391" s="70"/>
      <c r="S391" s="70"/>
      <c r="T391" s="71"/>
      <c r="U391" s="33"/>
      <c r="V391" s="33"/>
      <c r="W391" s="33"/>
      <c r="X391" s="33"/>
      <c r="Y391" s="33"/>
      <c r="Z391" s="33"/>
      <c r="AA391" s="33"/>
      <c r="AB391" s="33"/>
      <c r="AC391" s="33"/>
      <c r="AD391" s="33"/>
      <c r="AE391" s="33"/>
      <c r="AT391" s="16" t="s">
        <v>156</v>
      </c>
      <c r="AU391" s="16" t="s">
        <v>86</v>
      </c>
    </row>
    <row r="392" spans="1:65" s="2" customFormat="1" ht="16.5" customHeight="1">
      <c r="A392" s="33"/>
      <c r="B392" s="34"/>
      <c r="C392" s="202" t="s">
        <v>570</v>
      </c>
      <c r="D392" s="202" t="s">
        <v>149</v>
      </c>
      <c r="E392" s="203" t="s">
        <v>571</v>
      </c>
      <c r="F392" s="204" t="s">
        <v>572</v>
      </c>
      <c r="G392" s="205" t="s">
        <v>285</v>
      </c>
      <c r="H392" s="206">
        <v>1</v>
      </c>
      <c r="I392" s="207"/>
      <c r="J392" s="208">
        <f>ROUND(I392*H392,2)</f>
        <v>0</v>
      </c>
      <c r="K392" s="204" t="s">
        <v>153</v>
      </c>
      <c r="L392" s="38"/>
      <c r="M392" s="209" t="s">
        <v>1</v>
      </c>
      <c r="N392" s="210" t="s">
        <v>42</v>
      </c>
      <c r="O392" s="70"/>
      <c r="P392" s="211">
        <f>O392*H392</f>
        <v>0</v>
      </c>
      <c r="Q392" s="211">
        <v>1.3302559999999999E-3</v>
      </c>
      <c r="R392" s="211">
        <f>Q392*H392</f>
        <v>1.3302559999999999E-3</v>
      </c>
      <c r="S392" s="211">
        <v>0</v>
      </c>
      <c r="T392" s="212">
        <f>S392*H392</f>
        <v>0</v>
      </c>
      <c r="U392" s="33"/>
      <c r="V392" s="33"/>
      <c r="W392" s="33"/>
      <c r="X392" s="33"/>
      <c r="Y392" s="33"/>
      <c r="Z392" s="33"/>
      <c r="AA392" s="33"/>
      <c r="AB392" s="33"/>
      <c r="AC392" s="33"/>
      <c r="AD392" s="33"/>
      <c r="AE392" s="33"/>
      <c r="AR392" s="213" t="s">
        <v>154</v>
      </c>
      <c r="AT392" s="213" t="s">
        <v>149</v>
      </c>
      <c r="AU392" s="213" t="s">
        <v>86</v>
      </c>
      <c r="AY392" s="16" t="s">
        <v>147</v>
      </c>
      <c r="BE392" s="214">
        <f>IF(N392="základní",J392,0)</f>
        <v>0</v>
      </c>
      <c r="BF392" s="214">
        <f>IF(N392="snížená",J392,0)</f>
        <v>0</v>
      </c>
      <c r="BG392" s="214">
        <f>IF(N392="zákl. přenesená",J392,0)</f>
        <v>0</v>
      </c>
      <c r="BH392" s="214">
        <f>IF(N392="sníž. přenesená",J392,0)</f>
        <v>0</v>
      </c>
      <c r="BI392" s="214">
        <f>IF(N392="nulová",J392,0)</f>
        <v>0</v>
      </c>
      <c r="BJ392" s="16" t="s">
        <v>21</v>
      </c>
      <c r="BK392" s="214">
        <f>ROUND(I392*H392,2)</f>
        <v>0</v>
      </c>
      <c r="BL392" s="16" t="s">
        <v>154</v>
      </c>
      <c r="BM392" s="213" t="s">
        <v>573</v>
      </c>
    </row>
    <row r="393" spans="1:65" s="2" customFormat="1" ht="29.25">
      <c r="A393" s="33"/>
      <c r="B393" s="34"/>
      <c r="C393" s="35"/>
      <c r="D393" s="215" t="s">
        <v>156</v>
      </c>
      <c r="E393" s="35"/>
      <c r="F393" s="216" t="s">
        <v>574</v>
      </c>
      <c r="G393" s="35"/>
      <c r="H393" s="35"/>
      <c r="I393" s="114"/>
      <c r="J393" s="35"/>
      <c r="K393" s="35"/>
      <c r="L393" s="38"/>
      <c r="M393" s="217"/>
      <c r="N393" s="218"/>
      <c r="O393" s="70"/>
      <c r="P393" s="70"/>
      <c r="Q393" s="70"/>
      <c r="R393" s="70"/>
      <c r="S393" s="70"/>
      <c r="T393" s="71"/>
      <c r="U393" s="33"/>
      <c r="V393" s="33"/>
      <c r="W393" s="33"/>
      <c r="X393" s="33"/>
      <c r="Y393" s="33"/>
      <c r="Z393" s="33"/>
      <c r="AA393" s="33"/>
      <c r="AB393" s="33"/>
      <c r="AC393" s="33"/>
      <c r="AD393" s="33"/>
      <c r="AE393" s="33"/>
      <c r="AT393" s="16" t="s">
        <v>156</v>
      </c>
      <c r="AU393" s="16" t="s">
        <v>86</v>
      </c>
    </row>
    <row r="394" spans="1:65" s="2" customFormat="1" ht="126.75">
      <c r="A394" s="33"/>
      <c r="B394" s="34"/>
      <c r="C394" s="35"/>
      <c r="D394" s="215" t="s">
        <v>158</v>
      </c>
      <c r="E394" s="35"/>
      <c r="F394" s="219" t="s">
        <v>575</v>
      </c>
      <c r="G394" s="35"/>
      <c r="H394" s="35"/>
      <c r="I394" s="114"/>
      <c r="J394" s="35"/>
      <c r="K394" s="35"/>
      <c r="L394" s="38"/>
      <c r="M394" s="217"/>
      <c r="N394" s="218"/>
      <c r="O394" s="70"/>
      <c r="P394" s="70"/>
      <c r="Q394" s="70"/>
      <c r="R394" s="70"/>
      <c r="S394" s="70"/>
      <c r="T394" s="71"/>
      <c r="U394" s="33"/>
      <c r="V394" s="33"/>
      <c r="W394" s="33"/>
      <c r="X394" s="33"/>
      <c r="Y394" s="33"/>
      <c r="Z394" s="33"/>
      <c r="AA394" s="33"/>
      <c r="AB394" s="33"/>
      <c r="AC394" s="33"/>
      <c r="AD394" s="33"/>
      <c r="AE394" s="33"/>
      <c r="AT394" s="16" t="s">
        <v>158</v>
      </c>
      <c r="AU394" s="16" t="s">
        <v>86</v>
      </c>
    </row>
    <row r="395" spans="1:65" s="2" customFormat="1" ht="19.5">
      <c r="A395" s="33"/>
      <c r="B395" s="34"/>
      <c r="C395" s="35"/>
      <c r="D395" s="215" t="s">
        <v>191</v>
      </c>
      <c r="E395" s="35"/>
      <c r="F395" s="219" t="s">
        <v>576</v>
      </c>
      <c r="G395" s="35"/>
      <c r="H395" s="35"/>
      <c r="I395" s="114"/>
      <c r="J395" s="35"/>
      <c r="K395" s="35"/>
      <c r="L395" s="38"/>
      <c r="M395" s="217"/>
      <c r="N395" s="218"/>
      <c r="O395" s="70"/>
      <c r="P395" s="70"/>
      <c r="Q395" s="70"/>
      <c r="R395" s="70"/>
      <c r="S395" s="70"/>
      <c r="T395" s="71"/>
      <c r="U395" s="33"/>
      <c r="V395" s="33"/>
      <c r="W395" s="33"/>
      <c r="X395" s="33"/>
      <c r="Y395" s="33"/>
      <c r="Z395" s="33"/>
      <c r="AA395" s="33"/>
      <c r="AB395" s="33"/>
      <c r="AC395" s="33"/>
      <c r="AD395" s="33"/>
      <c r="AE395" s="33"/>
      <c r="AT395" s="16" t="s">
        <v>191</v>
      </c>
      <c r="AU395" s="16" t="s">
        <v>86</v>
      </c>
    </row>
    <row r="396" spans="1:65" s="2" customFormat="1" ht="16.5" customHeight="1">
      <c r="A396" s="33"/>
      <c r="B396" s="34"/>
      <c r="C396" s="220" t="s">
        <v>577</v>
      </c>
      <c r="D396" s="220" t="s">
        <v>290</v>
      </c>
      <c r="E396" s="221" t="s">
        <v>578</v>
      </c>
      <c r="F396" s="222" t="s">
        <v>579</v>
      </c>
      <c r="G396" s="223" t="s">
        <v>580</v>
      </c>
      <c r="H396" s="224">
        <v>1</v>
      </c>
      <c r="I396" s="225"/>
      <c r="J396" s="226">
        <f>ROUND(I396*H396,2)</f>
        <v>0</v>
      </c>
      <c r="K396" s="222" t="s">
        <v>153</v>
      </c>
      <c r="L396" s="227"/>
      <c r="M396" s="228" t="s">
        <v>1</v>
      </c>
      <c r="N396" s="229" t="s">
        <v>42</v>
      </c>
      <c r="O396" s="70"/>
      <c r="P396" s="211">
        <f>O396*H396</f>
        <v>0</v>
      </c>
      <c r="Q396" s="211">
        <v>1</v>
      </c>
      <c r="R396" s="211">
        <f>Q396*H396</f>
        <v>1</v>
      </c>
      <c r="S396" s="211">
        <v>0</v>
      </c>
      <c r="T396" s="212">
        <f>S396*H396</f>
        <v>0</v>
      </c>
      <c r="U396" s="33"/>
      <c r="V396" s="33"/>
      <c r="W396" s="33"/>
      <c r="X396" s="33"/>
      <c r="Y396" s="33"/>
      <c r="Z396" s="33"/>
      <c r="AA396" s="33"/>
      <c r="AB396" s="33"/>
      <c r="AC396" s="33"/>
      <c r="AD396" s="33"/>
      <c r="AE396" s="33"/>
      <c r="AR396" s="213" t="s">
        <v>193</v>
      </c>
      <c r="AT396" s="213" t="s">
        <v>290</v>
      </c>
      <c r="AU396" s="213" t="s">
        <v>86</v>
      </c>
      <c r="AY396" s="16" t="s">
        <v>147</v>
      </c>
      <c r="BE396" s="214">
        <f>IF(N396="základní",J396,0)</f>
        <v>0</v>
      </c>
      <c r="BF396" s="214">
        <f>IF(N396="snížená",J396,0)</f>
        <v>0</v>
      </c>
      <c r="BG396" s="214">
        <f>IF(N396="zákl. přenesená",J396,0)</f>
        <v>0</v>
      </c>
      <c r="BH396" s="214">
        <f>IF(N396="sníž. přenesená",J396,0)</f>
        <v>0</v>
      </c>
      <c r="BI396" s="214">
        <f>IF(N396="nulová",J396,0)</f>
        <v>0</v>
      </c>
      <c r="BJ396" s="16" t="s">
        <v>21</v>
      </c>
      <c r="BK396" s="214">
        <f>ROUND(I396*H396,2)</f>
        <v>0</v>
      </c>
      <c r="BL396" s="16" t="s">
        <v>154</v>
      </c>
      <c r="BM396" s="213" t="s">
        <v>581</v>
      </c>
    </row>
    <row r="397" spans="1:65" s="2" customFormat="1" ht="11.25">
      <c r="A397" s="33"/>
      <c r="B397" s="34"/>
      <c r="C397" s="35"/>
      <c r="D397" s="215" t="s">
        <v>156</v>
      </c>
      <c r="E397" s="35"/>
      <c r="F397" s="216" t="s">
        <v>579</v>
      </c>
      <c r="G397" s="35"/>
      <c r="H397" s="35"/>
      <c r="I397" s="114"/>
      <c r="J397" s="35"/>
      <c r="K397" s="35"/>
      <c r="L397" s="38"/>
      <c r="M397" s="217"/>
      <c r="N397" s="218"/>
      <c r="O397" s="70"/>
      <c r="P397" s="70"/>
      <c r="Q397" s="70"/>
      <c r="R397" s="70"/>
      <c r="S397" s="70"/>
      <c r="T397" s="71"/>
      <c r="U397" s="33"/>
      <c r="V397" s="33"/>
      <c r="W397" s="33"/>
      <c r="X397" s="33"/>
      <c r="Y397" s="33"/>
      <c r="Z397" s="33"/>
      <c r="AA397" s="33"/>
      <c r="AB397" s="33"/>
      <c r="AC397" s="33"/>
      <c r="AD397" s="33"/>
      <c r="AE397" s="33"/>
      <c r="AT397" s="16" t="s">
        <v>156</v>
      </c>
      <c r="AU397" s="16" t="s">
        <v>86</v>
      </c>
    </row>
    <row r="398" spans="1:65" s="2" customFormat="1" ht="16.5" customHeight="1">
      <c r="A398" s="33"/>
      <c r="B398" s="34"/>
      <c r="C398" s="220" t="s">
        <v>582</v>
      </c>
      <c r="D398" s="220" t="s">
        <v>290</v>
      </c>
      <c r="E398" s="221" t="s">
        <v>583</v>
      </c>
      <c r="F398" s="222" t="s">
        <v>584</v>
      </c>
      <c r="G398" s="223" t="s">
        <v>580</v>
      </c>
      <c r="H398" s="224">
        <v>1</v>
      </c>
      <c r="I398" s="225"/>
      <c r="J398" s="226">
        <f>ROUND(I398*H398,2)</f>
        <v>0</v>
      </c>
      <c r="K398" s="222" t="s">
        <v>153</v>
      </c>
      <c r="L398" s="227"/>
      <c r="M398" s="228" t="s">
        <v>1</v>
      </c>
      <c r="N398" s="229" t="s">
        <v>42</v>
      </c>
      <c r="O398" s="70"/>
      <c r="P398" s="211">
        <f>O398*H398</f>
        <v>0</v>
      </c>
      <c r="Q398" s="211">
        <v>1</v>
      </c>
      <c r="R398" s="211">
        <f>Q398*H398</f>
        <v>1</v>
      </c>
      <c r="S398" s="211">
        <v>0</v>
      </c>
      <c r="T398" s="212">
        <f>S398*H398</f>
        <v>0</v>
      </c>
      <c r="U398" s="33"/>
      <c r="V398" s="33"/>
      <c r="W398" s="33"/>
      <c r="X398" s="33"/>
      <c r="Y398" s="33"/>
      <c r="Z398" s="33"/>
      <c r="AA398" s="33"/>
      <c r="AB398" s="33"/>
      <c r="AC398" s="33"/>
      <c r="AD398" s="33"/>
      <c r="AE398" s="33"/>
      <c r="AR398" s="213" t="s">
        <v>193</v>
      </c>
      <c r="AT398" s="213" t="s">
        <v>290</v>
      </c>
      <c r="AU398" s="213" t="s">
        <v>86</v>
      </c>
      <c r="AY398" s="16" t="s">
        <v>147</v>
      </c>
      <c r="BE398" s="214">
        <f>IF(N398="základní",J398,0)</f>
        <v>0</v>
      </c>
      <c r="BF398" s="214">
        <f>IF(N398="snížená",J398,0)</f>
        <v>0</v>
      </c>
      <c r="BG398" s="214">
        <f>IF(N398="zákl. přenesená",J398,0)</f>
        <v>0</v>
      </c>
      <c r="BH398" s="214">
        <f>IF(N398="sníž. přenesená",J398,0)</f>
        <v>0</v>
      </c>
      <c r="BI398" s="214">
        <f>IF(N398="nulová",J398,0)</f>
        <v>0</v>
      </c>
      <c r="BJ398" s="16" t="s">
        <v>21</v>
      </c>
      <c r="BK398" s="214">
        <f>ROUND(I398*H398,2)</f>
        <v>0</v>
      </c>
      <c r="BL398" s="16" t="s">
        <v>154</v>
      </c>
      <c r="BM398" s="213" t="s">
        <v>585</v>
      </c>
    </row>
    <row r="399" spans="1:65" s="2" customFormat="1" ht="11.25">
      <c r="A399" s="33"/>
      <c r="B399" s="34"/>
      <c r="C399" s="35"/>
      <c r="D399" s="215" t="s">
        <v>156</v>
      </c>
      <c r="E399" s="35"/>
      <c r="F399" s="216" t="s">
        <v>584</v>
      </c>
      <c r="G399" s="35"/>
      <c r="H399" s="35"/>
      <c r="I399" s="114"/>
      <c r="J399" s="35"/>
      <c r="K399" s="35"/>
      <c r="L399" s="38"/>
      <c r="M399" s="217"/>
      <c r="N399" s="218"/>
      <c r="O399" s="70"/>
      <c r="P399" s="70"/>
      <c r="Q399" s="70"/>
      <c r="R399" s="70"/>
      <c r="S399" s="70"/>
      <c r="T399" s="71"/>
      <c r="U399" s="33"/>
      <c r="V399" s="33"/>
      <c r="W399" s="33"/>
      <c r="X399" s="33"/>
      <c r="Y399" s="33"/>
      <c r="Z399" s="33"/>
      <c r="AA399" s="33"/>
      <c r="AB399" s="33"/>
      <c r="AC399" s="33"/>
      <c r="AD399" s="33"/>
      <c r="AE399" s="33"/>
      <c r="AT399" s="16" t="s">
        <v>156</v>
      </c>
      <c r="AU399" s="16" t="s">
        <v>86</v>
      </c>
    </row>
    <row r="400" spans="1:65" s="2" customFormat="1" ht="19.5">
      <c r="A400" s="33"/>
      <c r="B400" s="34"/>
      <c r="C400" s="35"/>
      <c r="D400" s="215" t="s">
        <v>191</v>
      </c>
      <c r="E400" s="35"/>
      <c r="F400" s="219" t="s">
        <v>586</v>
      </c>
      <c r="G400" s="35"/>
      <c r="H400" s="35"/>
      <c r="I400" s="114"/>
      <c r="J400" s="35"/>
      <c r="K400" s="35"/>
      <c r="L400" s="38"/>
      <c r="M400" s="217"/>
      <c r="N400" s="218"/>
      <c r="O400" s="70"/>
      <c r="P400" s="70"/>
      <c r="Q400" s="70"/>
      <c r="R400" s="70"/>
      <c r="S400" s="70"/>
      <c r="T400" s="71"/>
      <c r="U400" s="33"/>
      <c r="V400" s="33"/>
      <c r="W400" s="33"/>
      <c r="X400" s="33"/>
      <c r="Y400" s="33"/>
      <c r="Z400" s="33"/>
      <c r="AA400" s="33"/>
      <c r="AB400" s="33"/>
      <c r="AC400" s="33"/>
      <c r="AD400" s="33"/>
      <c r="AE400" s="33"/>
      <c r="AT400" s="16" t="s">
        <v>191</v>
      </c>
      <c r="AU400" s="16" t="s">
        <v>86</v>
      </c>
    </row>
    <row r="401" spans="1:65" s="2" customFormat="1" ht="16.5" customHeight="1">
      <c r="A401" s="33"/>
      <c r="B401" s="34"/>
      <c r="C401" s="220" t="s">
        <v>587</v>
      </c>
      <c r="D401" s="220" t="s">
        <v>290</v>
      </c>
      <c r="E401" s="221" t="s">
        <v>588</v>
      </c>
      <c r="F401" s="222" t="s">
        <v>589</v>
      </c>
      <c r="G401" s="223" t="s">
        <v>580</v>
      </c>
      <c r="H401" s="224">
        <v>1</v>
      </c>
      <c r="I401" s="225"/>
      <c r="J401" s="226">
        <f>ROUND(I401*H401,2)</f>
        <v>0</v>
      </c>
      <c r="K401" s="222" t="s">
        <v>153</v>
      </c>
      <c r="L401" s="227"/>
      <c r="M401" s="228" t="s">
        <v>1</v>
      </c>
      <c r="N401" s="229" t="s">
        <v>42</v>
      </c>
      <c r="O401" s="70"/>
      <c r="P401" s="211">
        <f>O401*H401</f>
        <v>0</v>
      </c>
      <c r="Q401" s="211">
        <v>1</v>
      </c>
      <c r="R401" s="211">
        <f>Q401*H401</f>
        <v>1</v>
      </c>
      <c r="S401" s="211">
        <v>0</v>
      </c>
      <c r="T401" s="212">
        <f>S401*H401</f>
        <v>0</v>
      </c>
      <c r="U401" s="33"/>
      <c r="V401" s="33"/>
      <c r="W401" s="33"/>
      <c r="X401" s="33"/>
      <c r="Y401" s="33"/>
      <c r="Z401" s="33"/>
      <c r="AA401" s="33"/>
      <c r="AB401" s="33"/>
      <c r="AC401" s="33"/>
      <c r="AD401" s="33"/>
      <c r="AE401" s="33"/>
      <c r="AR401" s="213" t="s">
        <v>193</v>
      </c>
      <c r="AT401" s="213" t="s">
        <v>290</v>
      </c>
      <c r="AU401" s="213" t="s">
        <v>86</v>
      </c>
      <c r="AY401" s="16" t="s">
        <v>147</v>
      </c>
      <c r="BE401" s="214">
        <f>IF(N401="základní",J401,0)</f>
        <v>0</v>
      </c>
      <c r="BF401" s="214">
        <f>IF(N401="snížená",J401,0)</f>
        <v>0</v>
      </c>
      <c r="BG401" s="214">
        <f>IF(N401="zákl. přenesená",J401,0)</f>
        <v>0</v>
      </c>
      <c r="BH401" s="214">
        <f>IF(N401="sníž. přenesená",J401,0)</f>
        <v>0</v>
      </c>
      <c r="BI401" s="214">
        <f>IF(N401="nulová",J401,0)</f>
        <v>0</v>
      </c>
      <c r="BJ401" s="16" t="s">
        <v>21</v>
      </c>
      <c r="BK401" s="214">
        <f>ROUND(I401*H401,2)</f>
        <v>0</v>
      </c>
      <c r="BL401" s="16" t="s">
        <v>154</v>
      </c>
      <c r="BM401" s="213" t="s">
        <v>590</v>
      </c>
    </row>
    <row r="402" spans="1:65" s="2" customFormat="1" ht="11.25">
      <c r="A402" s="33"/>
      <c r="B402" s="34"/>
      <c r="C402" s="35"/>
      <c r="D402" s="215" t="s">
        <v>156</v>
      </c>
      <c r="E402" s="35"/>
      <c r="F402" s="216" t="s">
        <v>589</v>
      </c>
      <c r="G402" s="35"/>
      <c r="H402" s="35"/>
      <c r="I402" s="114"/>
      <c r="J402" s="35"/>
      <c r="K402" s="35"/>
      <c r="L402" s="38"/>
      <c r="M402" s="217"/>
      <c r="N402" s="218"/>
      <c r="O402" s="70"/>
      <c r="P402" s="70"/>
      <c r="Q402" s="70"/>
      <c r="R402" s="70"/>
      <c r="S402" s="70"/>
      <c r="T402" s="71"/>
      <c r="U402" s="33"/>
      <c r="V402" s="33"/>
      <c r="W402" s="33"/>
      <c r="X402" s="33"/>
      <c r="Y402" s="33"/>
      <c r="Z402" s="33"/>
      <c r="AA402" s="33"/>
      <c r="AB402" s="33"/>
      <c r="AC402" s="33"/>
      <c r="AD402" s="33"/>
      <c r="AE402" s="33"/>
      <c r="AT402" s="16" t="s">
        <v>156</v>
      </c>
      <c r="AU402" s="16" t="s">
        <v>86</v>
      </c>
    </row>
    <row r="403" spans="1:65" s="2" customFormat="1" ht="21.75" customHeight="1">
      <c r="A403" s="33"/>
      <c r="B403" s="34"/>
      <c r="C403" s="202" t="s">
        <v>591</v>
      </c>
      <c r="D403" s="202" t="s">
        <v>149</v>
      </c>
      <c r="E403" s="203" t="s">
        <v>592</v>
      </c>
      <c r="F403" s="204" t="s">
        <v>593</v>
      </c>
      <c r="G403" s="205" t="s">
        <v>152</v>
      </c>
      <c r="H403" s="206">
        <v>1</v>
      </c>
      <c r="I403" s="207"/>
      <c r="J403" s="208">
        <f>ROUND(I403*H403,2)</f>
        <v>0</v>
      </c>
      <c r="K403" s="204" t="s">
        <v>1</v>
      </c>
      <c r="L403" s="38"/>
      <c r="M403" s="209" t="s">
        <v>1</v>
      </c>
      <c r="N403" s="210" t="s">
        <v>42</v>
      </c>
      <c r="O403" s="70"/>
      <c r="P403" s="211">
        <f>O403*H403</f>
        <v>0</v>
      </c>
      <c r="Q403" s="211">
        <v>2.111E-2</v>
      </c>
      <c r="R403" s="211">
        <f>Q403*H403</f>
        <v>2.111E-2</v>
      </c>
      <c r="S403" s="211">
        <v>0</v>
      </c>
      <c r="T403" s="212">
        <f>S403*H403</f>
        <v>0</v>
      </c>
      <c r="U403" s="33"/>
      <c r="V403" s="33"/>
      <c r="W403" s="33"/>
      <c r="X403" s="33"/>
      <c r="Y403" s="33"/>
      <c r="Z403" s="33"/>
      <c r="AA403" s="33"/>
      <c r="AB403" s="33"/>
      <c r="AC403" s="33"/>
      <c r="AD403" s="33"/>
      <c r="AE403" s="33"/>
      <c r="AR403" s="213" t="s">
        <v>154</v>
      </c>
      <c r="AT403" s="213" t="s">
        <v>149</v>
      </c>
      <c r="AU403" s="213" t="s">
        <v>86</v>
      </c>
      <c r="AY403" s="16" t="s">
        <v>147</v>
      </c>
      <c r="BE403" s="214">
        <f>IF(N403="základní",J403,0)</f>
        <v>0</v>
      </c>
      <c r="BF403" s="214">
        <f>IF(N403="snížená",J403,0)</f>
        <v>0</v>
      </c>
      <c r="BG403" s="214">
        <f>IF(N403="zákl. přenesená",J403,0)</f>
        <v>0</v>
      </c>
      <c r="BH403" s="214">
        <f>IF(N403="sníž. přenesená",J403,0)</f>
        <v>0</v>
      </c>
      <c r="BI403" s="214">
        <f>IF(N403="nulová",J403,0)</f>
        <v>0</v>
      </c>
      <c r="BJ403" s="16" t="s">
        <v>21</v>
      </c>
      <c r="BK403" s="214">
        <f>ROUND(I403*H403,2)</f>
        <v>0</v>
      </c>
      <c r="BL403" s="16" t="s">
        <v>154</v>
      </c>
      <c r="BM403" s="213" t="s">
        <v>594</v>
      </c>
    </row>
    <row r="404" spans="1:65" s="2" customFormat="1" ht="19.5">
      <c r="A404" s="33"/>
      <c r="B404" s="34"/>
      <c r="C404" s="35"/>
      <c r="D404" s="215" t="s">
        <v>156</v>
      </c>
      <c r="E404" s="35"/>
      <c r="F404" s="216" t="s">
        <v>595</v>
      </c>
      <c r="G404" s="35"/>
      <c r="H404" s="35"/>
      <c r="I404" s="114"/>
      <c r="J404" s="35"/>
      <c r="K404" s="35"/>
      <c r="L404" s="38"/>
      <c r="M404" s="217"/>
      <c r="N404" s="218"/>
      <c r="O404" s="70"/>
      <c r="P404" s="70"/>
      <c r="Q404" s="70"/>
      <c r="R404" s="70"/>
      <c r="S404" s="70"/>
      <c r="T404" s="71"/>
      <c r="U404" s="33"/>
      <c r="V404" s="33"/>
      <c r="W404" s="33"/>
      <c r="X404" s="33"/>
      <c r="Y404" s="33"/>
      <c r="Z404" s="33"/>
      <c r="AA404" s="33"/>
      <c r="AB404" s="33"/>
      <c r="AC404" s="33"/>
      <c r="AD404" s="33"/>
      <c r="AE404" s="33"/>
      <c r="AT404" s="16" t="s">
        <v>156</v>
      </c>
      <c r="AU404" s="16" t="s">
        <v>86</v>
      </c>
    </row>
    <row r="405" spans="1:65" s="2" customFormat="1" ht="48.75">
      <c r="A405" s="33"/>
      <c r="B405" s="34"/>
      <c r="C405" s="35"/>
      <c r="D405" s="215" t="s">
        <v>191</v>
      </c>
      <c r="E405" s="35"/>
      <c r="F405" s="219" t="s">
        <v>596</v>
      </c>
      <c r="G405" s="35"/>
      <c r="H405" s="35"/>
      <c r="I405" s="114"/>
      <c r="J405" s="35"/>
      <c r="K405" s="35"/>
      <c r="L405" s="38"/>
      <c r="M405" s="217"/>
      <c r="N405" s="218"/>
      <c r="O405" s="70"/>
      <c r="P405" s="70"/>
      <c r="Q405" s="70"/>
      <c r="R405" s="70"/>
      <c r="S405" s="70"/>
      <c r="T405" s="71"/>
      <c r="U405" s="33"/>
      <c r="V405" s="33"/>
      <c r="W405" s="33"/>
      <c r="X405" s="33"/>
      <c r="Y405" s="33"/>
      <c r="Z405" s="33"/>
      <c r="AA405" s="33"/>
      <c r="AB405" s="33"/>
      <c r="AC405" s="33"/>
      <c r="AD405" s="33"/>
      <c r="AE405" s="33"/>
      <c r="AT405" s="16" t="s">
        <v>191</v>
      </c>
      <c r="AU405" s="16" t="s">
        <v>86</v>
      </c>
    </row>
    <row r="406" spans="1:65" s="2" customFormat="1" ht="21.75" customHeight="1">
      <c r="A406" s="33"/>
      <c r="B406" s="34"/>
      <c r="C406" s="202" t="s">
        <v>597</v>
      </c>
      <c r="D406" s="202" t="s">
        <v>149</v>
      </c>
      <c r="E406" s="203" t="s">
        <v>598</v>
      </c>
      <c r="F406" s="204" t="s">
        <v>599</v>
      </c>
      <c r="G406" s="205" t="s">
        <v>152</v>
      </c>
      <c r="H406" s="206">
        <v>1</v>
      </c>
      <c r="I406" s="207"/>
      <c r="J406" s="208">
        <f>ROUND(I406*H406,2)</f>
        <v>0</v>
      </c>
      <c r="K406" s="204" t="s">
        <v>153</v>
      </c>
      <c r="L406" s="38"/>
      <c r="M406" s="209" t="s">
        <v>1</v>
      </c>
      <c r="N406" s="210" t="s">
        <v>42</v>
      </c>
      <c r="O406" s="70"/>
      <c r="P406" s="211">
        <f>O406*H406</f>
        <v>0</v>
      </c>
      <c r="Q406" s="211">
        <v>1.3999999999999999E-4</v>
      </c>
      <c r="R406" s="211">
        <f>Q406*H406</f>
        <v>1.3999999999999999E-4</v>
      </c>
      <c r="S406" s="211">
        <v>0</v>
      </c>
      <c r="T406" s="212">
        <f>S406*H406</f>
        <v>0</v>
      </c>
      <c r="U406" s="33"/>
      <c r="V406" s="33"/>
      <c r="W406" s="33"/>
      <c r="X406" s="33"/>
      <c r="Y406" s="33"/>
      <c r="Z406" s="33"/>
      <c r="AA406" s="33"/>
      <c r="AB406" s="33"/>
      <c r="AC406" s="33"/>
      <c r="AD406" s="33"/>
      <c r="AE406" s="33"/>
      <c r="AR406" s="213" t="s">
        <v>154</v>
      </c>
      <c r="AT406" s="213" t="s">
        <v>149</v>
      </c>
      <c r="AU406" s="213" t="s">
        <v>86</v>
      </c>
      <c r="AY406" s="16" t="s">
        <v>147</v>
      </c>
      <c r="BE406" s="214">
        <f>IF(N406="základní",J406,0)</f>
        <v>0</v>
      </c>
      <c r="BF406" s="214">
        <f>IF(N406="snížená",J406,0)</f>
        <v>0</v>
      </c>
      <c r="BG406" s="214">
        <f>IF(N406="zákl. přenesená",J406,0)</f>
        <v>0</v>
      </c>
      <c r="BH406" s="214">
        <f>IF(N406="sníž. přenesená",J406,0)</f>
        <v>0</v>
      </c>
      <c r="BI406" s="214">
        <f>IF(N406="nulová",J406,0)</f>
        <v>0</v>
      </c>
      <c r="BJ406" s="16" t="s">
        <v>21</v>
      </c>
      <c r="BK406" s="214">
        <f>ROUND(I406*H406,2)</f>
        <v>0</v>
      </c>
      <c r="BL406" s="16" t="s">
        <v>154</v>
      </c>
      <c r="BM406" s="213" t="s">
        <v>600</v>
      </c>
    </row>
    <row r="407" spans="1:65" s="2" customFormat="1" ht="29.25">
      <c r="A407" s="33"/>
      <c r="B407" s="34"/>
      <c r="C407" s="35"/>
      <c r="D407" s="215" t="s">
        <v>156</v>
      </c>
      <c r="E407" s="35"/>
      <c r="F407" s="216" t="s">
        <v>601</v>
      </c>
      <c r="G407" s="35"/>
      <c r="H407" s="35"/>
      <c r="I407" s="114"/>
      <c r="J407" s="35"/>
      <c r="K407" s="35"/>
      <c r="L407" s="38"/>
      <c r="M407" s="217"/>
      <c r="N407" s="218"/>
      <c r="O407" s="70"/>
      <c r="P407" s="70"/>
      <c r="Q407" s="70"/>
      <c r="R407" s="70"/>
      <c r="S407" s="70"/>
      <c r="T407" s="71"/>
      <c r="U407" s="33"/>
      <c r="V407" s="33"/>
      <c r="W407" s="33"/>
      <c r="X407" s="33"/>
      <c r="Y407" s="33"/>
      <c r="Z407" s="33"/>
      <c r="AA407" s="33"/>
      <c r="AB407" s="33"/>
      <c r="AC407" s="33"/>
      <c r="AD407" s="33"/>
      <c r="AE407" s="33"/>
      <c r="AT407" s="16" t="s">
        <v>156</v>
      </c>
      <c r="AU407" s="16" t="s">
        <v>86</v>
      </c>
    </row>
    <row r="408" spans="1:65" s="2" customFormat="1" ht="78">
      <c r="A408" s="33"/>
      <c r="B408" s="34"/>
      <c r="C408" s="35"/>
      <c r="D408" s="215" t="s">
        <v>158</v>
      </c>
      <c r="E408" s="35"/>
      <c r="F408" s="219" t="s">
        <v>602</v>
      </c>
      <c r="G408" s="35"/>
      <c r="H408" s="35"/>
      <c r="I408" s="114"/>
      <c r="J408" s="35"/>
      <c r="K408" s="35"/>
      <c r="L408" s="38"/>
      <c r="M408" s="217"/>
      <c r="N408" s="218"/>
      <c r="O408" s="70"/>
      <c r="P408" s="70"/>
      <c r="Q408" s="70"/>
      <c r="R408" s="70"/>
      <c r="S408" s="70"/>
      <c r="T408" s="71"/>
      <c r="U408" s="33"/>
      <c r="V408" s="33"/>
      <c r="W408" s="33"/>
      <c r="X408" s="33"/>
      <c r="Y408" s="33"/>
      <c r="Z408" s="33"/>
      <c r="AA408" s="33"/>
      <c r="AB408" s="33"/>
      <c r="AC408" s="33"/>
      <c r="AD408" s="33"/>
      <c r="AE408" s="33"/>
      <c r="AT408" s="16" t="s">
        <v>158</v>
      </c>
      <c r="AU408" s="16" t="s">
        <v>86</v>
      </c>
    </row>
    <row r="409" spans="1:65" s="2" customFormat="1" ht="16.5" customHeight="1">
      <c r="A409" s="33"/>
      <c r="B409" s="34"/>
      <c r="C409" s="220" t="s">
        <v>603</v>
      </c>
      <c r="D409" s="220" t="s">
        <v>290</v>
      </c>
      <c r="E409" s="221" t="s">
        <v>604</v>
      </c>
      <c r="F409" s="222" t="s">
        <v>605</v>
      </c>
      <c r="G409" s="223" t="s">
        <v>152</v>
      </c>
      <c r="H409" s="224">
        <v>1</v>
      </c>
      <c r="I409" s="225"/>
      <c r="J409" s="226">
        <f>ROUND(I409*H409,2)</f>
        <v>0</v>
      </c>
      <c r="K409" s="222" t="s">
        <v>153</v>
      </c>
      <c r="L409" s="227"/>
      <c r="M409" s="228" t="s">
        <v>1</v>
      </c>
      <c r="N409" s="229" t="s">
        <v>42</v>
      </c>
      <c r="O409" s="70"/>
      <c r="P409" s="211">
        <f>O409*H409</f>
        <v>0</v>
      </c>
      <c r="Q409" s="211">
        <v>3.5E-4</v>
      </c>
      <c r="R409" s="211">
        <f>Q409*H409</f>
        <v>3.5E-4</v>
      </c>
      <c r="S409" s="211">
        <v>0</v>
      </c>
      <c r="T409" s="212">
        <f>S409*H409</f>
        <v>0</v>
      </c>
      <c r="U409" s="33"/>
      <c r="V409" s="33"/>
      <c r="W409" s="33"/>
      <c r="X409" s="33"/>
      <c r="Y409" s="33"/>
      <c r="Z409" s="33"/>
      <c r="AA409" s="33"/>
      <c r="AB409" s="33"/>
      <c r="AC409" s="33"/>
      <c r="AD409" s="33"/>
      <c r="AE409" s="33"/>
      <c r="AR409" s="213" t="s">
        <v>193</v>
      </c>
      <c r="AT409" s="213" t="s">
        <v>290</v>
      </c>
      <c r="AU409" s="213" t="s">
        <v>86</v>
      </c>
      <c r="AY409" s="16" t="s">
        <v>147</v>
      </c>
      <c r="BE409" s="214">
        <f>IF(N409="základní",J409,0)</f>
        <v>0</v>
      </c>
      <c r="BF409" s="214">
        <f>IF(N409="snížená",J409,0)</f>
        <v>0</v>
      </c>
      <c r="BG409" s="214">
        <f>IF(N409="zákl. přenesená",J409,0)</f>
        <v>0</v>
      </c>
      <c r="BH409" s="214">
        <f>IF(N409="sníž. přenesená",J409,0)</f>
        <v>0</v>
      </c>
      <c r="BI409" s="214">
        <f>IF(N409="nulová",J409,0)</f>
        <v>0</v>
      </c>
      <c r="BJ409" s="16" t="s">
        <v>21</v>
      </c>
      <c r="BK409" s="214">
        <f>ROUND(I409*H409,2)</f>
        <v>0</v>
      </c>
      <c r="BL409" s="16" t="s">
        <v>154</v>
      </c>
      <c r="BM409" s="213" t="s">
        <v>606</v>
      </c>
    </row>
    <row r="410" spans="1:65" s="2" customFormat="1" ht="11.25">
      <c r="A410" s="33"/>
      <c r="B410" s="34"/>
      <c r="C410" s="35"/>
      <c r="D410" s="215" t="s">
        <v>156</v>
      </c>
      <c r="E410" s="35"/>
      <c r="F410" s="216" t="s">
        <v>605</v>
      </c>
      <c r="G410" s="35"/>
      <c r="H410" s="35"/>
      <c r="I410" s="114"/>
      <c r="J410" s="35"/>
      <c r="K410" s="35"/>
      <c r="L410" s="38"/>
      <c r="M410" s="217"/>
      <c r="N410" s="218"/>
      <c r="O410" s="70"/>
      <c r="P410" s="70"/>
      <c r="Q410" s="70"/>
      <c r="R410" s="70"/>
      <c r="S410" s="70"/>
      <c r="T410" s="71"/>
      <c r="U410" s="33"/>
      <c r="V410" s="33"/>
      <c r="W410" s="33"/>
      <c r="X410" s="33"/>
      <c r="Y410" s="33"/>
      <c r="Z410" s="33"/>
      <c r="AA410" s="33"/>
      <c r="AB410" s="33"/>
      <c r="AC410" s="33"/>
      <c r="AD410" s="33"/>
      <c r="AE410" s="33"/>
      <c r="AT410" s="16" t="s">
        <v>156</v>
      </c>
      <c r="AU410" s="16" t="s">
        <v>86</v>
      </c>
    </row>
    <row r="411" spans="1:65" s="2" customFormat="1" ht="21.75" customHeight="1">
      <c r="A411" s="33"/>
      <c r="B411" s="34"/>
      <c r="C411" s="202" t="s">
        <v>607</v>
      </c>
      <c r="D411" s="202" t="s">
        <v>149</v>
      </c>
      <c r="E411" s="203" t="s">
        <v>608</v>
      </c>
      <c r="F411" s="204" t="s">
        <v>609</v>
      </c>
      <c r="G411" s="205" t="s">
        <v>152</v>
      </c>
      <c r="H411" s="206">
        <v>1</v>
      </c>
      <c r="I411" s="207"/>
      <c r="J411" s="208">
        <f>ROUND(I411*H411,2)</f>
        <v>0</v>
      </c>
      <c r="K411" s="204" t="s">
        <v>153</v>
      </c>
      <c r="L411" s="38"/>
      <c r="M411" s="209" t="s">
        <v>1</v>
      </c>
      <c r="N411" s="210" t="s">
        <v>42</v>
      </c>
      <c r="O411" s="70"/>
      <c r="P411" s="211">
        <f>O411*H411</f>
        <v>0</v>
      </c>
      <c r="Q411" s="211">
        <v>0</v>
      </c>
      <c r="R411" s="211">
        <f>Q411*H411</f>
        <v>0</v>
      </c>
      <c r="S411" s="211">
        <v>0</v>
      </c>
      <c r="T411" s="212">
        <f>S411*H411</f>
        <v>0</v>
      </c>
      <c r="U411" s="33"/>
      <c r="V411" s="33"/>
      <c r="W411" s="33"/>
      <c r="X411" s="33"/>
      <c r="Y411" s="33"/>
      <c r="Z411" s="33"/>
      <c r="AA411" s="33"/>
      <c r="AB411" s="33"/>
      <c r="AC411" s="33"/>
      <c r="AD411" s="33"/>
      <c r="AE411" s="33"/>
      <c r="AR411" s="213" t="s">
        <v>154</v>
      </c>
      <c r="AT411" s="213" t="s">
        <v>149</v>
      </c>
      <c r="AU411" s="213" t="s">
        <v>86</v>
      </c>
      <c r="AY411" s="16" t="s">
        <v>147</v>
      </c>
      <c r="BE411" s="214">
        <f>IF(N411="základní",J411,0)</f>
        <v>0</v>
      </c>
      <c r="BF411" s="214">
        <f>IF(N411="snížená",J411,0)</f>
        <v>0</v>
      </c>
      <c r="BG411" s="214">
        <f>IF(N411="zákl. přenesená",J411,0)</f>
        <v>0</v>
      </c>
      <c r="BH411" s="214">
        <f>IF(N411="sníž. přenesená",J411,0)</f>
        <v>0</v>
      </c>
      <c r="BI411" s="214">
        <f>IF(N411="nulová",J411,0)</f>
        <v>0</v>
      </c>
      <c r="BJ411" s="16" t="s">
        <v>21</v>
      </c>
      <c r="BK411" s="214">
        <f>ROUND(I411*H411,2)</f>
        <v>0</v>
      </c>
      <c r="BL411" s="16" t="s">
        <v>154</v>
      </c>
      <c r="BM411" s="213" t="s">
        <v>610</v>
      </c>
    </row>
    <row r="412" spans="1:65" s="2" customFormat="1" ht="39">
      <c r="A412" s="33"/>
      <c r="B412" s="34"/>
      <c r="C412" s="35"/>
      <c r="D412" s="215" t="s">
        <v>156</v>
      </c>
      <c r="E412" s="35"/>
      <c r="F412" s="216" t="s">
        <v>611</v>
      </c>
      <c r="G412" s="35"/>
      <c r="H412" s="35"/>
      <c r="I412" s="114"/>
      <c r="J412" s="35"/>
      <c r="K412" s="35"/>
      <c r="L412" s="38"/>
      <c r="M412" s="217"/>
      <c r="N412" s="218"/>
      <c r="O412" s="70"/>
      <c r="P412" s="70"/>
      <c r="Q412" s="70"/>
      <c r="R412" s="70"/>
      <c r="S412" s="70"/>
      <c r="T412" s="71"/>
      <c r="U412" s="33"/>
      <c r="V412" s="33"/>
      <c r="W412" s="33"/>
      <c r="X412" s="33"/>
      <c r="Y412" s="33"/>
      <c r="Z412" s="33"/>
      <c r="AA412" s="33"/>
      <c r="AB412" s="33"/>
      <c r="AC412" s="33"/>
      <c r="AD412" s="33"/>
      <c r="AE412" s="33"/>
      <c r="AT412" s="16" t="s">
        <v>156</v>
      </c>
      <c r="AU412" s="16" t="s">
        <v>86</v>
      </c>
    </row>
    <row r="413" spans="1:65" s="2" customFormat="1" ht="117">
      <c r="A413" s="33"/>
      <c r="B413" s="34"/>
      <c r="C413" s="35"/>
      <c r="D413" s="215" t="s">
        <v>158</v>
      </c>
      <c r="E413" s="35"/>
      <c r="F413" s="219" t="s">
        <v>612</v>
      </c>
      <c r="G413" s="35"/>
      <c r="H413" s="35"/>
      <c r="I413" s="114"/>
      <c r="J413" s="35"/>
      <c r="K413" s="35"/>
      <c r="L413" s="38"/>
      <c r="M413" s="217"/>
      <c r="N413" s="218"/>
      <c r="O413" s="70"/>
      <c r="P413" s="70"/>
      <c r="Q413" s="70"/>
      <c r="R413" s="70"/>
      <c r="S413" s="70"/>
      <c r="T413" s="71"/>
      <c r="U413" s="33"/>
      <c r="V413" s="33"/>
      <c r="W413" s="33"/>
      <c r="X413" s="33"/>
      <c r="Y413" s="33"/>
      <c r="Z413" s="33"/>
      <c r="AA413" s="33"/>
      <c r="AB413" s="33"/>
      <c r="AC413" s="33"/>
      <c r="AD413" s="33"/>
      <c r="AE413" s="33"/>
      <c r="AT413" s="16" t="s">
        <v>158</v>
      </c>
      <c r="AU413" s="16" t="s">
        <v>86</v>
      </c>
    </row>
    <row r="414" spans="1:65" s="2" customFormat="1" ht="21.75" customHeight="1">
      <c r="A414" s="33"/>
      <c r="B414" s="34"/>
      <c r="C414" s="202" t="s">
        <v>613</v>
      </c>
      <c r="D414" s="202" t="s">
        <v>149</v>
      </c>
      <c r="E414" s="203" t="s">
        <v>614</v>
      </c>
      <c r="F414" s="204" t="s">
        <v>615</v>
      </c>
      <c r="G414" s="205" t="s">
        <v>187</v>
      </c>
      <c r="H414" s="206">
        <v>1</v>
      </c>
      <c r="I414" s="207"/>
      <c r="J414" s="208">
        <f>ROUND(I414*H414,2)</f>
        <v>0</v>
      </c>
      <c r="K414" s="204" t="s">
        <v>153</v>
      </c>
      <c r="L414" s="38"/>
      <c r="M414" s="209" t="s">
        <v>1</v>
      </c>
      <c r="N414" s="210" t="s">
        <v>42</v>
      </c>
      <c r="O414" s="70"/>
      <c r="P414" s="211">
        <f>O414*H414</f>
        <v>0</v>
      </c>
      <c r="Q414" s="211">
        <v>0</v>
      </c>
      <c r="R414" s="211">
        <f>Q414*H414</f>
        <v>0</v>
      </c>
      <c r="S414" s="211">
        <v>0</v>
      </c>
      <c r="T414" s="212">
        <f>S414*H414</f>
        <v>0</v>
      </c>
      <c r="U414" s="33"/>
      <c r="V414" s="33"/>
      <c r="W414" s="33"/>
      <c r="X414" s="33"/>
      <c r="Y414" s="33"/>
      <c r="Z414" s="33"/>
      <c r="AA414" s="33"/>
      <c r="AB414" s="33"/>
      <c r="AC414" s="33"/>
      <c r="AD414" s="33"/>
      <c r="AE414" s="33"/>
      <c r="AR414" s="213" t="s">
        <v>154</v>
      </c>
      <c r="AT414" s="213" t="s">
        <v>149</v>
      </c>
      <c r="AU414" s="213" t="s">
        <v>86</v>
      </c>
      <c r="AY414" s="16" t="s">
        <v>147</v>
      </c>
      <c r="BE414" s="214">
        <f>IF(N414="základní",J414,0)</f>
        <v>0</v>
      </c>
      <c r="BF414" s="214">
        <f>IF(N414="snížená",J414,0)</f>
        <v>0</v>
      </c>
      <c r="BG414" s="214">
        <f>IF(N414="zákl. přenesená",J414,0)</f>
        <v>0</v>
      </c>
      <c r="BH414" s="214">
        <f>IF(N414="sníž. přenesená",J414,0)</f>
        <v>0</v>
      </c>
      <c r="BI414" s="214">
        <f>IF(N414="nulová",J414,0)</f>
        <v>0</v>
      </c>
      <c r="BJ414" s="16" t="s">
        <v>21</v>
      </c>
      <c r="BK414" s="214">
        <f>ROUND(I414*H414,2)</f>
        <v>0</v>
      </c>
      <c r="BL414" s="16" t="s">
        <v>154</v>
      </c>
      <c r="BM414" s="213" t="s">
        <v>616</v>
      </c>
    </row>
    <row r="415" spans="1:65" s="2" customFormat="1" ht="19.5">
      <c r="A415" s="33"/>
      <c r="B415" s="34"/>
      <c r="C415" s="35"/>
      <c r="D415" s="215" t="s">
        <v>156</v>
      </c>
      <c r="E415" s="35"/>
      <c r="F415" s="216" t="s">
        <v>617</v>
      </c>
      <c r="G415" s="35"/>
      <c r="H415" s="35"/>
      <c r="I415" s="114"/>
      <c r="J415" s="35"/>
      <c r="K415" s="35"/>
      <c r="L415" s="38"/>
      <c r="M415" s="217"/>
      <c r="N415" s="218"/>
      <c r="O415" s="70"/>
      <c r="P415" s="70"/>
      <c r="Q415" s="70"/>
      <c r="R415" s="70"/>
      <c r="S415" s="70"/>
      <c r="T415" s="71"/>
      <c r="U415" s="33"/>
      <c r="V415" s="33"/>
      <c r="W415" s="33"/>
      <c r="X415" s="33"/>
      <c r="Y415" s="33"/>
      <c r="Z415" s="33"/>
      <c r="AA415" s="33"/>
      <c r="AB415" s="33"/>
      <c r="AC415" s="33"/>
      <c r="AD415" s="33"/>
      <c r="AE415" s="33"/>
      <c r="AT415" s="16" t="s">
        <v>156</v>
      </c>
      <c r="AU415" s="16" t="s">
        <v>86</v>
      </c>
    </row>
    <row r="416" spans="1:65" s="2" customFormat="1" ht="117">
      <c r="A416" s="33"/>
      <c r="B416" s="34"/>
      <c r="C416" s="35"/>
      <c r="D416" s="215" t="s">
        <v>158</v>
      </c>
      <c r="E416" s="35"/>
      <c r="F416" s="219" t="s">
        <v>612</v>
      </c>
      <c r="G416" s="35"/>
      <c r="H416" s="35"/>
      <c r="I416" s="114"/>
      <c r="J416" s="35"/>
      <c r="K416" s="35"/>
      <c r="L416" s="38"/>
      <c r="M416" s="217"/>
      <c r="N416" s="218"/>
      <c r="O416" s="70"/>
      <c r="P416" s="70"/>
      <c r="Q416" s="70"/>
      <c r="R416" s="70"/>
      <c r="S416" s="70"/>
      <c r="T416" s="71"/>
      <c r="U416" s="33"/>
      <c r="V416" s="33"/>
      <c r="W416" s="33"/>
      <c r="X416" s="33"/>
      <c r="Y416" s="33"/>
      <c r="Z416" s="33"/>
      <c r="AA416" s="33"/>
      <c r="AB416" s="33"/>
      <c r="AC416" s="33"/>
      <c r="AD416" s="33"/>
      <c r="AE416" s="33"/>
      <c r="AT416" s="16" t="s">
        <v>158</v>
      </c>
      <c r="AU416" s="16" t="s">
        <v>86</v>
      </c>
    </row>
    <row r="417" spans="1:65" s="2" customFormat="1" ht="21.75" customHeight="1">
      <c r="A417" s="33"/>
      <c r="B417" s="34"/>
      <c r="C417" s="202" t="s">
        <v>618</v>
      </c>
      <c r="D417" s="202" t="s">
        <v>149</v>
      </c>
      <c r="E417" s="203" t="s">
        <v>619</v>
      </c>
      <c r="F417" s="204" t="s">
        <v>620</v>
      </c>
      <c r="G417" s="205" t="s">
        <v>187</v>
      </c>
      <c r="H417" s="206">
        <v>1</v>
      </c>
      <c r="I417" s="207"/>
      <c r="J417" s="208">
        <f>ROUND(I417*H417,2)</f>
        <v>0</v>
      </c>
      <c r="K417" s="204" t="s">
        <v>153</v>
      </c>
      <c r="L417" s="38"/>
      <c r="M417" s="209" t="s">
        <v>1</v>
      </c>
      <c r="N417" s="210" t="s">
        <v>42</v>
      </c>
      <c r="O417" s="70"/>
      <c r="P417" s="211">
        <f>O417*H417</f>
        <v>0</v>
      </c>
      <c r="Q417" s="211">
        <v>0</v>
      </c>
      <c r="R417" s="211">
        <f>Q417*H417</f>
        <v>0</v>
      </c>
      <c r="S417" s="211">
        <v>0</v>
      </c>
      <c r="T417" s="212">
        <f>S417*H417</f>
        <v>0</v>
      </c>
      <c r="U417" s="33"/>
      <c r="V417" s="33"/>
      <c r="W417" s="33"/>
      <c r="X417" s="33"/>
      <c r="Y417" s="33"/>
      <c r="Z417" s="33"/>
      <c r="AA417" s="33"/>
      <c r="AB417" s="33"/>
      <c r="AC417" s="33"/>
      <c r="AD417" s="33"/>
      <c r="AE417" s="33"/>
      <c r="AR417" s="213" t="s">
        <v>154</v>
      </c>
      <c r="AT417" s="213" t="s">
        <v>149</v>
      </c>
      <c r="AU417" s="213" t="s">
        <v>86</v>
      </c>
      <c r="AY417" s="16" t="s">
        <v>147</v>
      </c>
      <c r="BE417" s="214">
        <f>IF(N417="základní",J417,0)</f>
        <v>0</v>
      </c>
      <c r="BF417" s="214">
        <f>IF(N417="snížená",J417,0)</f>
        <v>0</v>
      </c>
      <c r="BG417" s="214">
        <f>IF(N417="zákl. přenesená",J417,0)</f>
        <v>0</v>
      </c>
      <c r="BH417" s="214">
        <f>IF(N417="sníž. přenesená",J417,0)</f>
        <v>0</v>
      </c>
      <c r="BI417" s="214">
        <f>IF(N417="nulová",J417,0)</f>
        <v>0</v>
      </c>
      <c r="BJ417" s="16" t="s">
        <v>21</v>
      </c>
      <c r="BK417" s="214">
        <f>ROUND(I417*H417,2)</f>
        <v>0</v>
      </c>
      <c r="BL417" s="16" t="s">
        <v>154</v>
      </c>
      <c r="BM417" s="213" t="s">
        <v>621</v>
      </c>
    </row>
    <row r="418" spans="1:65" s="2" customFormat="1" ht="29.25">
      <c r="A418" s="33"/>
      <c r="B418" s="34"/>
      <c r="C418" s="35"/>
      <c r="D418" s="215" t="s">
        <v>156</v>
      </c>
      <c r="E418" s="35"/>
      <c r="F418" s="216" t="s">
        <v>622</v>
      </c>
      <c r="G418" s="35"/>
      <c r="H418" s="35"/>
      <c r="I418" s="114"/>
      <c r="J418" s="35"/>
      <c r="K418" s="35"/>
      <c r="L418" s="38"/>
      <c r="M418" s="217"/>
      <c r="N418" s="218"/>
      <c r="O418" s="70"/>
      <c r="P418" s="70"/>
      <c r="Q418" s="70"/>
      <c r="R418" s="70"/>
      <c r="S418" s="70"/>
      <c r="T418" s="71"/>
      <c r="U418" s="33"/>
      <c r="V418" s="33"/>
      <c r="W418" s="33"/>
      <c r="X418" s="33"/>
      <c r="Y418" s="33"/>
      <c r="Z418" s="33"/>
      <c r="AA418" s="33"/>
      <c r="AB418" s="33"/>
      <c r="AC418" s="33"/>
      <c r="AD418" s="33"/>
      <c r="AE418" s="33"/>
      <c r="AT418" s="16" t="s">
        <v>156</v>
      </c>
      <c r="AU418" s="16" t="s">
        <v>86</v>
      </c>
    </row>
    <row r="419" spans="1:65" s="2" customFormat="1" ht="97.5">
      <c r="A419" s="33"/>
      <c r="B419" s="34"/>
      <c r="C419" s="35"/>
      <c r="D419" s="215" t="s">
        <v>158</v>
      </c>
      <c r="E419" s="35"/>
      <c r="F419" s="219" t="s">
        <v>623</v>
      </c>
      <c r="G419" s="35"/>
      <c r="H419" s="35"/>
      <c r="I419" s="114"/>
      <c r="J419" s="35"/>
      <c r="K419" s="35"/>
      <c r="L419" s="38"/>
      <c r="M419" s="217"/>
      <c r="N419" s="218"/>
      <c r="O419" s="70"/>
      <c r="P419" s="70"/>
      <c r="Q419" s="70"/>
      <c r="R419" s="70"/>
      <c r="S419" s="70"/>
      <c r="T419" s="71"/>
      <c r="U419" s="33"/>
      <c r="V419" s="33"/>
      <c r="W419" s="33"/>
      <c r="X419" s="33"/>
      <c r="Y419" s="33"/>
      <c r="Z419" s="33"/>
      <c r="AA419" s="33"/>
      <c r="AB419" s="33"/>
      <c r="AC419" s="33"/>
      <c r="AD419" s="33"/>
      <c r="AE419" s="33"/>
      <c r="AT419" s="16" t="s">
        <v>158</v>
      </c>
      <c r="AU419" s="16" t="s">
        <v>86</v>
      </c>
    </row>
    <row r="420" spans="1:65" s="2" customFormat="1" ht="21.75" customHeight="1">
      <c r="A420" s="33"/>
      <c r="B420" s="34"/>
      <c r="C420" s="202" t="s">
        <v>624</v>
      </c>
      <c r="D420" s="202" t="s">
        <v>149</v>
      </c>
      <c r="E420" s="203" t="s">
        <v>625</v>
      </c>
      <c r="F420" s="204" t="s">
        <v>626</v>
      </c>
      <c r="G420" s="205" t="s">
        <v>285</v>
      </c>
      <c r="H420" s="206">
        <v>1</v>
      </c>
      <c r="I420" s="207"/>
      <c r="J420" s="208">
        <f>ROUND(I420*H420,2)</f>
        <v>0</v>
      </c>
      <c r="K420" s="204" t="s">
        <v>153</v>
      </c>
      <c r="L420" s="38"/>
      <c r="M420" s="209" t="s">
        <v>1</v>
      </c>
      <c r="N420" s="210" t="s">
        <v>42</v>
      </c>
      <c r="O420" s="70"/>
      <c r="P420" s="211">
        <f>O420*H420</f>
        <v>0</v>
      </c>
      <c r="Q420" s="211">
        <v>2.0417999999999999E-4</v>
      </c>
      <c r="R420" s="211">
        <f>Q420*H420</f>
        <v>2.0417999999999999E-4</v>
      </c>
      <c r="S420" s="211">
        <v>0</v>
      </c>
      <c r="T420" s="212">
        <f>S420*H420</f>
        <v>0</v>
      </c>
      <c r="U420" s="33"/>
      <c r="V420" s="33"/>
      <c r="W420" s="33"/>
      <c r="X420" s="33"/>
      <c r="Y420" s="33"/>
      <c r="Z420" s="33"/>
      <c r="AA420" s="33"/>
      <c r="AB420" s="33"/>
      <c r="AC420" s="33"/>
      <c r="AD420" s="33"/>
      <c r="AE420" s="33"/>
      <c r="AR420" s="213" t="s">
        <v>154</v>
      </c>
      <c r="AT420" s="213" t="s">
        <v>149</v>
      </c>
      <c r="AU420" s="213" t="s">
        <v>86</v>
      </c>
      <c r="AY420" s="16" t="s">
        <v>147</v>
      </c>
      <c r="BE420" s="214">
        <f>IF(N420="základní",J420,0)</f>
        <v>0</v>
      </c>
      <c r="BF420" s="214">
        <f>IF(N420="snížená",J420,0)</f>
        <v>0</v>
      </c>
      <c r="BG420" s="214">
        <f>IF(N420="zákl. přenesená",J420,0)</f>
        <v>0</v>
      </c>
      <c r="BH420" s="214">
        <f>IF(N420="sníž. přenesená",J420,0)</f>
        <v>0</v>
      </c>
      <c r="BI420" s="214">
        <f>IF(N420="nulová",J420,0)</f>
        <v>0</v>
      </c>
      <c r="BJ420" s="16" t="s">
        <v>21</v>
      </c>
      <c r="BK420" s="214">
        <f>ROUND(I420*H420,2)</f>
        <v>0</v>
      </c>
      <c r="BL420" s="16" t="s">
        <v>154</v>
      </c>
      <c r="BM420" s="213" t="s">
        <v>627</v>
      </c>
    </row>
    <row r="421" spans="1:65" s="2" customFormat="1" ht="29.25">
      <c r="A421" s="33"/>
      <c r="B421" s="34"/>
      <c r="C421" s="35"/>
      <c r="D421" s="215" t="s">
        <v>156</v>
      </c>
      <c r="E421" s="35"/>
      <c r="F421" s="216" t="s">
        <v>628</v>
      </c>
      <c r="G421" s="35"/>
      <c r="H421" s="35"/>
      <c r="I421" s="114"/>
      <c r="J421" s="35"/>
      <c r="K421" s="35"/>
      <c r="L421" s="38"/>
      <c r="M421" s="217"/>
      <c r="N421" s="218"/>
      <c r="O421" s="70"/>
      <c r="P421" s="70"/>
      <c r="Q421" s="70"/>
      <c r="R421" s="70"/>
      <c r="S421" s="70"/>
      <c r="T421" s="71"/>
      <c r="U421" s="33"/>
      <c r="V421" s="33"/>
      <c r="W421" s="33"/>
      <c r="X421" s="33"/>
      <c r="Y421" s="33"/>
      <c r="Z421" s="33"/>
      <c r="AA421" s="33"/>
      <c r="AB421" s="33"/>
      <c r="AC421" s="33"/>
      <c r="AD421" s="33"/>
      <c r="AE421" s="33"/>
      <c r="AT421" s="16" t="s">
        <v>156</v>
      </c>
      <c r="AU421" s="16" t="s">
        <v>86</v>
      </c>
    </row>
    <row r="422" spans="1:65" s="2" customFormat="1" ht="39">
      <c r="A422" s="33"/>
      <c r="B422" s="34"/>
      <c r="C422" s="35"/>
      <c r="D422" s="215" t="s">
        <v>158</v>
      </c>
      <c r="E422" s="35"/>
      <c r="F422" s="219" t="s">
        <v>629</v>
      </c>
      <c r="G422" s="35"/>
      <c r="H422" s="35"/>
      <c r="I422" s="114"/>
      <c r="J422" s="35"/>
      <c r="K422" s="35"/>
      <c r="L422" s="38"/>
      <c r="M422" s="217"/>
      <c r="N422" s="218"/>
      <c r="O422" s="70"/>
      <c r="P422" s="70"/>
      <c r="Q422" s="70"/>
      <c r="R422" s="70"/>
      <c r="S422" s="70"/>
      <c r="T422" s="71"/>
      <c r="U422" s="33"/>
      <c r="V422" s="33"/>
      <c r="W422" s="33"/>
      <c r="X422" s="33"/>
      <c r="Y422" s="33"/>
      <c r="Z422" s="33"/>
      <c r="AA422" s="33"/>
      <c r="AB422" s="33"/>
      <c r="AC422" s="33"/>
      <c r="AD422" s="33"/>
      <c r="AE422" s="33"/>
      <c r="AT422" s="16" t="s">
        <v>158</v>
      </c>
      <c r="AU422" s="16" t="s">
        <v>86</v>
      </c>
    </row>
    <row r="423" spans="1:65" s="2" customFormat="1" ht="33" customHeight="1">
      <c r="A423" s="33"/>
      <c r="B423" s="34"/>
      <c r="C423" s="202" t="s">
        <v>630</v>
      </c>
      <c r="D423" s="202" t="s">
        <v>149</v>
      </c>
      <c r="E423" s="203" t="s">
        <v>631</v>
      </c>
      <c r="F423" s="204" t="s">
        <v>632</v>
      </c>
      <c r="G423" s="205" t="s">
        <v>210</v>
      </c>
      <c r="H423" s="206">
        <v>1</v>
      </c>
      <c r="I423" s="207"/>
      <c r="J423" s="208">
        <f>ROUND(I423*H423,2)</f>
        <v>0</v>
      </c>
      <c r="K423" s="204" t="s">
        <v>153</v>
      </c>
      <c r="L423" s="38"/>
      <c r="M423" s="209" t="s">
        <v>1</v>
      </c>
      <c r="N423" s="210" t="s">
        <v>42</v>
      </c>
      <c r="O423" s="70"/>
      <c r="P423" s="211">
        <f>O423*H423</f>
        <v>0</v>
      </c>
      <c r="Q423" s="211">
        <v>2.8055E-2</v>
      </c>
      <c r="R423" s="211">
        <f>Q423*H423</f>
        <v>2.8055E-2</v>
      </c>
      <c r="S423" s="211">
        <v>0</v>
      </c>
      <c r="T423" s="212">
        <f>S423*H423</f>
        <v>0</v>
      </c>
      <c r="U423" s="33"/>
      <c r="V423" s="33"/>
      <c r="W423" s="33"/>
      <c r="X423" s="33"/>
      <c r="Y423" s="33"/>
      <c r="Z423" s="33"/>
      <c r="AA423" s="33"/>
      <c r="AB423" s="33"/>
      <c r="AC423" s="33"/>
      <c r="AD423" s="33"/>
      <c r="AE423" s="33"/>
      <c r="AR423" s="213" t="s">
        <v>154</v>
      </c>
      <c r="AT423" s="213" t="s">
        <v>149</v>
      </c>
      <c r="AU423" s="213" t="s">
        <v>86</v>
      </c>
      <c r="AY423" s="16" t="s">
        <v>147</v>
      </c>
      <c r="BE423" s="214">
        <f>IF(N423="základní",J423,0)</f>
        <v>0</v>
      </c>
      <c r="BF423" s="214">
        <f>IF(N423="snížená",J423,0)</f>
        <v>0</v>
      </c>
      <c r="BG423" s="214">
        <f>IF(N423="zákl. přenesená",J423,0)</f>
        <v>0</v>
      </c>
      <c r="BH423" s="214">
        <f>IF(N423="sníž. přenesená",J423,0)</f>
        <v>0</v>
      </c>
      <c r="BI423" s="214">
        <f>IF(N423="nulová",J423,0)</f>
        <v>0</v>
      </c>
      <c r="BJ423" s="16" t="s">
        <v>21</v>
      </c>
      <c r="BK423" s="214">
        <f>ROUND(I423*H423,2)</f>
        <v>0</v>
      </c>
      <c r="BL423" s="16" t="s">
        <v>154</v>
      </c>
      <c r="BM423" s="213" t="s">
        <v>633</v>
      </c>
    </row>
    <row r="424" spans="1:65" s="2" customFormat="1" ht="29.25">
      <c r="A424" s="33"/>
      <c r="B424" s="34"/>
      <c r="C424" s="35"/>
      <c r="D424" s="215" t="s">
        <v>156</v>
      </c>
      <c r="E424" s="35"/>
      <c r="F424" s="216" t="s">
        <v>634</v>
      </c>
      <c r="G424" s="35"/>
      <c r="H424" s="35"/>
      <c r="I424" s="114"/>
      <c r="J424" s="35"/>
      <c r="K424" s="35"/>
      <c r="L424" s="38"/>
      <c r="M424" s="217"/>
      <c r="N424" s="218"/>
      <c r="O424" s="70"/>
      <c r="P424" s="70"/>
      <c r="Q424" s="70"/>
      <c r="R424" s="70"/>
      <c r="S424" s="70"/>
      <c r="T424" s="71"/>
      <c r="U424" s="33"/>
      <c r="V424" s="33"/>
      <c r="W424" s="33"/>
      <c r="X424" s="33"/>
      <c r="Y424" s="33"/>
      <c r="Z424" s="33"/>
      <c r="AA424" s="33"/>
      <c r="AB424" s="33"/>
      <c r="AC424" s="33"/>
      <c r="AD424" s="33"/>
      <c r="AE424" s="33"/>
      <c r="AT424" s="16" t="s">
        <v>156</v>
      </c>
      <c r="AU424" s="16" t="s">
        <v>86</v>
      </c>
    </row>
    <row r="425" spans="1:65" s="2" customFormat="1" ht="87.75">
      <c r="A425" s="33"/>
      <c r="B425" s="34"/>
      <c r="C425" s="35"/>
      <c r="D425" s="215" t="s">
        <v>158</v>
      </c>
      <c r="E425" s="35"/>
      <c r="F425" s="219" t="s">
        <v>635</v>
      </c>
      <c r="G425" s="35"/>
      <c r="H425" s="35"/>
      <c r="I425" s="114"/>
      <c r="J425" s="35"/>
      <c r="K425" s="35"/>
      <c r="L425" s="38"/>
      <c r="M425" s="217"/>
      <c r="N425" s="218"/>
      <c r="O425" s="70"/>
      <c r="P425" s="70"/>
      <c r="Q425" s="70"/>
      <c r="R425" s="70"/>
      <c r="S425" s="70"/>
      <c r="T425" s="71"/>
      <c r="U425" s="33"/>
      <c r="V425" s="33"/>
      <c r="W425" s="33"/>
      <c r="X425" s="33"/>
      <c r="Y425" s="33"/>
      <c r="Z425" s="33"/>
      <c r="AA425" s="33"/>
      <c r="AB425" s="33"/>
      <c r="AC425" s="33"/>
      <c r="AD425" s="33"/>
      <c r="AE425" s="33"/>
      <c r="AT425" s="16" t="s">
        <v>158</v>
      </c>
      <c r="AU425" s="16" t="s">
        <v>86</v>
      </c>
    </row>
    <row r="426" spans="1:65" s="2" customFormat="1" ht="33" customHeight="1">
      <c r="A426" s="33"/>
      <c r="B426" s="34"/>
      <c r="C426" s="202" t="s">
        <v>636</v>
      </c>
      <c r="D426" s="202" t="s">
        <v>149</v>
      </c>
      <c r="E426" s="203" t="s">
        <v>637</v>
      </c>
      <c r="F426" s="204" t="s">
        <v>638</v>
      </c>
      <c r="G426" s="205" t="s">
        <v>210</v>
      </c>
      <c r="H426" s="206">
        <v>1</v>
      </c>
      <c r="I426" s="207"/>
      <c r="J426" s="208">
        <f>ROUND(I426*H426,2)</f>
        <v>0</v>
      </c>
      <c r="K426" s="204" t="s">
        <v>1</v>
      </c>
      <c r="L426" s="38"/>
      <c r="M426" s="209" t="s">
        <v>1</v>
      </c>
      <c r="N426" s="210" t="s">
        <v>42</v>
      </c>
      <c r="O426" s="70"/>
      <c r="P426" s="211">
        <f>O426*H426</f>
        <v>0</v>
      </c>
      <c r="Q426" s="211">
        <v>2.8060000000000002E-2</v>
      </c>
      <c r="R426" s="211">
        <f>Q426*H426</f>
        <v>2.8060000000000002E-2</v>
      </c>
      <c r="S426" s="211">
        <v>0</v>
      </c>
      <c r="T426" s="212">
        <f>S426*H426</f>
        <v>0</v>
      </c>
      <c r="U426" s="33"/>
      <c r="V426" s="33"/>
      <c r="W426" s="33"/>
      <c r="X426" s="33"/>
      <c r="Y426" s="33"/>
      <c r="Z426" s="33"/>
      <c r="AA426" s="33"/>
      <c r="AB426" s="33"/>
      <c r="AC426" s="33"/>
      <c r="AD426" s="33"/>
      <c r="AE426" s="33"/>
      <c r="AR426" s="213" t="s">
        <v>154</v>
      </c>
      <c r="AT426" s="213" t="s">
        <v>149</v>
      </c>
      <c r="AU426" s="213" t="s">
        <v>86</v>
      </c>
      <c r="AY426" s="16" t="s">
        <v>147</v>
      </c>
      <c r="BE426" s="214">
        <f>IF(N426="základní",J426,0)</f>
        <v>0</v>
      </c>
      <c r="BF426" s="214">
        <f>IF(N426="snížená",J426,0)</f>
        <v>0</v>
      </c>
      <c r="BG426" s="214">
        <f>IF(N426="zákl. přenesená",J426,0)</f>
        <v>0</v>
      </c>
      <c r="BH426" s="214">
        <f>IF(N426="sníž. přenesená",J426,0)</f>
        <v>0</v>
      </c>
      <c r="BI426" s="214">
        <f>IF(N426="nulová",J426,0)</f>
        <v>0</v>
      </c>
      <c r="BJ426" s="16" t="s">
        <v>21</v>
      </c>
      <c r="BK426" s="214">
        <f>ROUND(I426*H426,2)</f>
        <v>0</v>
      </c>
      <c r="BL426" s="16" t="s">
        <v>154</v>
      </c>
      <c r="BM426" s="213" t="s">
        <v>639</v>
      </c>
    </row>
    <row r="427" spans="1:65" s="2" customFormat="1" ht="29.25">
      <c r="A427" s="33"/>
      <c r="B427" s="34"/>
      <c r="C427" s="35"/>
      <c r="D427" s="215" t="s">
        <v>156</v>
      </c>
      <c r="E427" s="35"/>
      <c r="F427" s="216" t="s">
        <v>640</v>
      </c>
      <c r="G427" s="35"/>
      <c r="H427" s="35"/>
      <c r="I427" s="114"/>
      <c r="J427" s="35"/>
      <c r="K427" s="35"/>
      <c r="L427" s="38"/>
      <c r="M427" s="217"/>
      <c r="N427" s="218"/>
      <c r="O427" s="70"/>
      <c r="P427" s="70"/>
      <c r="Q427" s="70"/>
      <c r="R427" s="70"/>
      <c r="S427" s="70"/>
      <c r="T427" s="71"/>
      <c r="U427" s="33"/>
      <c r="V427" s="33"/>
      <c r="W427" s="33"/>
      <c r="X427" s="33"/>
      <c r="Y427" s="33"/>
      <c r="Z427" s="33"/>
      <c r="AA427" s="33"/>
      <c r="AB427" s="33"/>
      <c r="AC427" s="33"/>
      <c r="AD427" s="33"/>
      <c r="AE427" s="33"/>
      <c r="AT427" s="16" t="s">
        <v>156</v>
      </c>
      <c r="AU427" s="16" t="s">
        <v>86</v>
      </c>
    </row>
    <row r="428" spans="1:65" s="2" customFormat="1" ht="87.75">
      <c r="A428" s="33"/>
      <c r="B428" s="34"/>
      <c r="C428" s="35"/>
      <c r="D428" s="215" t="s">
        <v>158</v>
      </c>
      <c r="E428" s="35"/>
      <c r="F428" s="219" t="s">
        <v>635</v>
      </c>
      <c r="G428" s="35"/>
      <c r="H428" s="35"/>
      <c r="I428" s="114"/>
      <c r="J428" s="35"/>
      <c r="K428" s="35"/>
      <c r="L428" s="38"/>
      <c r="M428" s="217"/>
      <c r="N428" s="218"/>
      <c r="O428" s="70"/>
      <c r="P428" s="70"/>
      <c r="Q428" s="70"/>
      <c r="R428" s="70"/>
      <c r="S428" s="70"/>
      <c r="T428" s="71"/>
      <c r="U428" s="33"/>
      <c r="V428" s="33"/>
      <c r="W428" s="33"/>
      <c r="X428" s="33"/>
      <c r="Y428" s="33"/>
      <c r="Z428" s="33"/>
      <c r="AA428" s="33"/>
      <c r="AB428" s="33"/>
      <c r="AC428" s="33"/>
      <c r="AD428" s="33"/>
      <c r="AE428" s="33"/>
      <c r="AT428" s="16" t="s">
        <v>158</v>
      </c>
      <c r="AU428" s="16" t="s">
        <v>86</v>
      </c>
    </row>
    <row r="429" spans="1:65" s="2" customFormat="1" ht="33" customHeight="1">
      <c r="A429" s="33"/>
      <c r="B429" s="34"/>
      <c r="C429" s="202" t="s">
        <v>641</v>
      </c>
      <c r="D429" s="202" t="s">
        <v>149</v>
      </c>
      <c r="E429" s="203" t="s">
        <v>642</v>
      </c>
      <c r="F429" s="204" t="s">
        <v>643</v>
      </c>
      <c r="G429" s="205" t="s">
        <v>210</v>
      </c>
      <c r="H429" s="206">
        <v>1</v>
      </c>
      <c r="I429" s="207"/>
      <c r="J429" s="208">
        <f>ROUND(I429*H429,2)</f>
        <v>0</v>
      </c>
      <c r="K429" s="204" t="s">
        <v>153</v>
      </c>
      <c r="L429" s="38"/>
      <c r="M429" s="209" t="s">
        <v>1</v>
      </c>
      <c r="N429" s="210" t="s">
        <v>42</v>
      </c>
      <c r="O429" s="70"/>
      <c r="P429" s="211">
        <f>O429*H429</f>
        <v>0</v>
      </c>
      <c r="Q429" s="211">
        <v>3.4535000000000003E-2</v>
      </c>
      <c r="R429" s="211">
        <f>Q429*H429</f>
        <v>3.4535000000000003E-2</v>
      </c>
      <c r="S429" s="211">
        <v>0</v>
      </c>
      <c r="T429" s="212">
        <f>S429*H429</f>
        <v>0</v>
      </c>
      <c r="U429" s="33"/>
      <c r="V429" s="33"/>
      <c r="W429" s="33"/>
      <c r="X429" s="33"/>
      <c r="Y429" s="33"/>
      <c r="Z429" s="33"/>
      <c r="AA429" s="33"/>
      <c r="AB429" s="33"/>
      <c r="AC429" s="33"/>
      <c r="AD429" s="33"/>
      <c r="AE429" s="33"/>
      <c r="AR429" s="213" t="s">
        <v>154</v>
      </c>
      <c r="AT429" s="213" t="s">
        <v>149</v>
      </c>
      <c r="AU429" s="213" t="s">
        <v>86</v>
      </c>
      <c r="AY429" s="16" t="s">
        <v>147</v>
      </c>
      <c r="BE429" s="214">
        <f>IF(N429="základní",J429,0)</f>
        <v>0</v>
      </c>
      <c r="BF429" s="214">
        <f>IF(N429="snížená",J429,0)</f>
        <v>0</v>
      </c>
      <c r="BG429" s="214">
        <f>IF(N429="zákl. přenesená",J429,0)</f>
        <v>0</v>
      </c>
      <c r="BH429" s="214">
        <f>IF(N429="sníž. přenesená",J429,0)</f>
        <v>0</v>
      </c>
      <c r="BI429" s="214">
        <f>IF(N429="nulová",J429,0)</f>
        <v>0</v>
      </c>
      <c r="BJ429" s="16" t="s">
        <v>21</v>
      </c>
      <c r="BK429" s="214">
        <f>ROUND(I429*H429,2)</f>
        <v>0</v>
      </c>
      <c r="BL429" s="16" t="s">
        <v>154</v>
      </c>
      <c r="BM429" s="213" t="s">
        <v>644</v>
      </c>
    </row>
    <row r="430" spans="1:65" s="2" customFormat="1" ht="29.25">
      <c r="A430" s="33"/>
      <c r="B430" s="34"/>
      <c r="C430" s="35"/>
      <c r="D430" s="215" t="s">
        <v>156</v>
      </c>
      <c r="E430" s="35"/>
      <c r="F430" s="216" t="s">
        <v>645</v>
      </c>
      <c r="G430" s="35"/>
      <c r="H430" s="35"/>
      <c r="I430" s="114"/>
      <c r="J430" s="35"/>
      <c r="K430" s="35"/>
      <c r="L430" s="38"/>
      <c r="M430" s="217"/>
      <c r="N430" s="218"/>
      <c r="O430" s="70"/>
      <c r="P430" s="70"/>
      <c r="Q430" s="70"/>
      <c r="R430" s="70"/>
      <c r="S430" s="70"/>
      <c r="T430" s="71"/>
      <c r="U430" s="33"/>
      <c r="V430" s="33"/>
      <c r="W430" s="33"/>
      <c r="X430" s="33"/>
      <c r="Y430" s="33"/>
      <c r="Z430" s="33"/>
      <c r="AA430" s="33"/>
      <c r="AB430" s="33"/>
      <c r="AC430" s="33"/>
      <c r="AD430" s="33"/>
      <c r="AE430" s="33"/>
      <c r="AT430" s="16" t="s">
        <v>156</v>
      </c>
      <c r="AU430" s="16" t="s">
        <v>86</v>
      </c>
    </row>
    <row r="431" spans="1:65" s="2" customFormat="1" ht="87.75">
      <c r="A431" s="33"/>
      <c r="B431" s="34"/>
      <c r="C431" s="35"/>
      <c r="D431" s="215" t="s">
        <v>158</v>
      </c>
      <c r="E431" s="35"/>
      <c r="F431" s="219" t="s">
        <v>635</v>
      </c>
      <c r="G431" s="35"/>
      <c r="H431" s="35"/>
      <c r="I431" s="114"/>
      <c r="J431" s="35"/>
      <c r="K431" s="35"/>
      <c r="L431" s="38"/>
      <c r="M431" s="217"/>
      <c r="N431" s="218"/>
      <c r="O431" s="70"/>
      <c r="P431" s="70"/>
      <c r="Q431" s="70"/>
      <c r="R431" s="70"/>
      <c r="S431" s="70"/>
      <c r="T431" s="71"/>
      <c r="U431" s="33"/>
      <c r="V431" s="33"/>
      <c r="W431" s="33"/>
      <c r="X431" s="33"/>
      <c r="Y431" s="33"/>
      <c r="Z431" s="33"/>
      <c r="AA431" s="33"/>
      <c r="AB431" s="33"/>
      <c r="AC431" s="33"/>
      <c r="AD431" s="33"/>
      <c r="AE431" s="33"/>
      <c r="AT431" s="16" t="s">
        <v>158</v>
      </c>
      <c r="AU431" s="16" t="s">
        <v>86</v>
      </c>
    </row>
    <row r="432" spans="1:65" s="2" customFormat="1" ht="21.75" customHeight="1">
      <c r="A432" s="33"/>
      <c r="B432" s="34"/>
      <c r="C432" s="202" t="s">
        <v>646</v>
      </c>
      <c r="D432" s="202" t="s">
        <v>149</v>
      </c>
      <c r="E432" s="203" t="s">
        <v>647</v>
      </c>
      <c r="F432" s="204" t="s">
        <v>648</v>
      </c>
      <c r="G432" s="205" t="s">
        <v>152</v>
      </c>
      <c r="H432" s="206">
        <v>1</v>
      </c>
      <c r="I432" s="207"/>
      <c r="J432" s="208">
        <f>ROUND(I432*H432,2)</f>
        <v>0</v>
      </c>
      <c r="K432" s="204" t="s">
        <v>153</v>
      </c>
      <c r="L432" s="38"/>
      <c r="M432" s="209" t="s">
        <v>1</v>
      </c>
      <c r="N432" s="210" t="s">
        <v>42</v>
      </c>
      <c r="O432" s="70"/>
      <c r="P432" s="211">
        <f>O432*H432</f>
        <v>0</v>
      </c>
      <c r="Q432" s="211">
        <v>0</v>
      </c>
      <c r="R432" s="211">
        <f>Q432*H432</f>
        <v>0</v>
      </c>
      <c r="S432" s="211">
        <v>0</v>
      </c>
      <c r="T432" s="212">
        <f>S432*H432</f>
        <v>0</v>
      </c>
      <c r="U432" s="33"/>
      <c r="V432" s="33"/>
      <c r="W432" s="33"/>
      <c r="X432" s="33"/>
      <c r="Y432" s="33"/>
      <c r="Z432" s="33"/>
      <c r="AA432" s="33"/>
      <c r="AB432" s="33"/>
      <c r="AC432" s="33"/>
      <c r="AD432" s="33"/>
      <c r="AE432" s="33"/>
      <c r="AR432" s="213" t="s">
        <v>154</v>
      </c>
      <c r="AT432" s="213" t="s">
        <v>149</v>
      </c>
      <c r="AU432" s="213" t="s">
        <v>86</v>
      </c>
      <c r="AY432" s="16" t="s">
        <v>147</v>
      </c>
      <c r="BE432" s="214">
        <f>IF(N432="základní",J432,0)</f>
        <v>0</v>
      </c>
      <c r="BF432" s="214">
        <f>IF(N432="snížená",J432,0)</f>
        <v>0</v>
      </c>
      <c r="BG432" s="214">
        <f>IF(N432="zákl. přenesená",J432,0)</f>
        <v>0</v>
      </c>
      <c r="BH432" s="214">
        <f>IF(N432="sníž. přenesená",J432,0)</f>
        <v>0</v>
      </c>
      <c r="BI432" s="214">
        <f>IF(N432="nulová",J432,0)</f>
        <v>0</v>
      </c>
      <c r="BJ432" s="16" t="s">
        <v>21</v>
      </c>
      <c r="BK432" s="214">
        <f>ROUND(I432*H432,2)</f>
        <v>0</v>
      </c>
      <c r="BL432" s="16" t="s">
        <v>154</v>
      </c>
      <c r="BM432" s="213" t="s">
        <v>649</v>
      </c>
    </row>
    <row r="433" spans="1:65" s="2" customFormat="1" ht="19.5">
      <c r="A433" s="33"/>
      <c r="B433" s="34"/>
      <c r="C433" s="35"/>
      <c r="D433" s="215" t="s">
        <v>156</v>
      </c>
      <c r="E433" s="35"/>
      <c r="F433" s="216" t="s">
        <v>650</v>
      </c>
      <c r="G433" s="35"/>
      <c r="H433" s="35"/>
      <c r="I433" s="114"/>
      <c r="J433" s="35"/>
      <c r="K433" s="35"/>
      <c r="L433" s="38"/>
      <c r="M433" s="217"/>
      <c r="N433" s="218"/>
      <c r="O433" s="70"/>
      <c r="P433" s="70"/>
      <c r="Q433" s="70"/>
      <c r="R433" s="70"/>
      <c r="S433" s="70"/>
      <c r="T433" s="71"/>
      <c r="U433" s="33"/>
      <c r="V433" s="33"/>
      <c r="W433" s="33"/>
      <c r="X433" s="33"/>
      <c r="Y433" s="33"/>
      <c r="Z433" s="33"/>
      <c r="AA433" s="33"/>
      <c r="AB433" s="33"/>
      <c r="AC433" s="33"/>
      <c r="AD433" s="33"/>
      <c r="AE433" s="33"/>
      <c r="AT433" s="16" t="s">
        <v>156</v>
      </c>
      <c r="AU433" s="16" t="s">
        <v>86</v>
      </c>
    </row>
    <row r="434" spans="1:65" s="2" customFormat="1" ht="175.5">
      <c r="A434" s="33"/>
      <c r="B434" s="34"/>
      <c r="C434" s="35"/>
      <c r="D434" s="215" t="s">
        <v>158</v>
      </c>
      <c r="E434" s="35"/>
      <c r="F434" s="219" t="s">
        <v>651</v>
      </c>
      <c r="G434" s="35"/>
      <c r="H434" s="35"/>
      <c r="I434" s="114"/>
      <c r="J434" s="35"/>
      <c r="K434" s="35"/>
      <c r="L434" s="38"/>
      <c r="M434" s="217"/>
      <c r="N434" s="218"/>
      <c r="O434" s="70"/>
      <c r="P434" s="70"/>
      <c r="Q434" s="70"/>
      <c r="R434" s="70"/>
      <c r="S434" s="70"/>
      <c r="T434" s="71"/>
      <c r="U434" s="33"/>
      <c r="V434" s="33"/>
      <c r="W434" s="33"/>
      <c r="X434" s="33"/>
      <c r="Y434" s="33"/>
      <c r="Z434" s="33"/>
      <c r="AA434" s="33"/>
      <c r="AB434" s="33"/>
      <c r="AC434" s="33"/>
      <c r="AD434" s="33"/>
      <c r="AE434" s="33"/>
      <c r="AT434" s="16" t="s">
        <v>158</v>
      </c>
      <c r="AU434" s="16" t="s">
        <v>86</v>
      </c>
    </row>
    <row r="435" spans="1:65" s="2" customFormat="1" ht="21.75" customHeight="1">
      <c r="A435" s="33"/>
      <c r="B435" s="34"/>
      <c r="C435" s="220" t="s">
        <v>652</v>
      </c>
      <c r="D435" s="220" t="s">
        <v>290</v>
      </c>
      <c r="E435" s="221" t="s">
        <v>653</v>
      </c>
      <c r="F435" s="222" t="s">
        <v>654</v>
      </c>
      <c r="G435" s="223" t="s">
        <v>152</v>
      </c>
      <c r="H435" s="224">
        <v>1</v>
      </c>
      <c r="I435" s="225"/>
      <c r="J435" s="226">
        <f>ROUND(I435*H435,2)</f>
        <v>0</v>
      </c>
      <c r="K435" s="222" t="s">
        <v>153</v>
      </c>
      <c r="L435" s="227"/>
      <c r="M435" s="228" t="s">
        <v>1</v>
      </c>
      <c r="N435" s="229" t="s">
        <v>42</v>
      </c>
      <c r="O435" s="70"/>
      <c r="P435" s="211">
        <f>O435*H435</f>
        <v>0</v>
      </c>
      <c r="Q435" s="211">
        <v>1.4400000000000001E-3</v>
      </c>
      <c r="R435" s="211">
        <f>Q435*H435</f>
        <v>1.4400000000000001E-3</v>
      </c>
      <c r="S435" s="211">
        <v>0</v>
      </c>
      <c r="T435" s="212">
        <f>S435*H435</f>
        <v>0</v>
      </c>
      <c r="U435" s="33"/>
      <c r="V435" s="33"/>
      <c r="W435" s="33"/>
      <c r="X435" s="33"/>
      <c r="Y435" s="33"/>
      <c r="Z435" s="33"/>
      <c r="AA435" s="33"/>
      <c r="AB435" s="33"/>
      <c r="AC435" s="33"/>
      <c r="AD435" s="33"/>
      <c r="AE435" s="33"/>
      <c r="AR435" s="213" t="s">
        <v>193</v>
      </c>
      <c r="AT435" s="213" t="s">
        <v>290</v>
      </c>
      <c r="AU435" s="213" t="s">
        <v>86</v>
      </c>
      <c r="AY435" s="16" t="s">
        <v>147</v>
      </c>
      <c r="BE435" s="214">
        <f>IF(N435="základní",J435,0)</f>
        <v>0</v>
      </c>
      <c r="BF435" s="214">
        <f>IF(N435="snížená",J435,0)</f>
        <v>0</v>
      </c>
      <c r="BG435" s="214">
        <f>IF(N435="zákl. přenesená",J435,0)</f>
        <v>0</v>
      </c>
      <c r="BH435" s="214">
        <f>IF(N435="sníž. přenesená",J435,0)</f>
        <v>0</v>
      </c>
      <c r="BI435" s="214">
        <f>IF(N435="nulová",J435,0)</f>
        <v>0</v>
      </c>
      <c r="BJ435" s="16" t="s">
        <v>21</v>
      </c>
      <c r="BK435" s="214">
        <f>ROUND(I435*H435,2)</f>
        <v>0</v>
      </c>
      <c r="BL435" s="16" t="s">
        <v>154</v>
      </c>
      <c r="BM435" s="213" t="s">
        <v>655</v>
      </c>
    </row>
    <row r="436" spans="1:65" s="2" customFormat="1" ht="11.25">
      <c r="A436" s="33"/>
      <c r="B436" s="34"/>
      <c r="C436" s="35"/>
      <c r="D436" s="215" t="s">
        <v>156</v>
      </c>
      <c r="E436" s="35"/>
      <c r="F436" s="216" t="s">
        <v>654</v>
      </c>
      <c r="G436" s="35"/>
      <c r="H436" s="35"/>
      <c r="I436" s="114"/>
      <c r="J436" s="35"/>
      <c r="K436" s="35"/>
      <c r="L436" s="38"/>
      <c r="M436" s="217"/>
      <c r="N436" s="218"/>
      <c r="O436" s="70"/>
      <c r="P436" s="70"/>
      <c r="Q436" s="70"/>
      <c r="R436" s="70"/>
      <c r="S436" s="70"/>
      <c r="T436" s="71"/>
      <c r="U436" s="33"/>
      <c r="V436" s="33"/>
      <c r="W436" s="33"/>
      <c r="X436" s="33"/>
      <c r="Y436" s="33"/>
      <c r="Z436" s="33"/>
      <c r="AA436" s="33"/>
      <c r="AB436" s="33"/>
      <c r="AC436" s="33"/>
      <c r="AD436" s="33"/>
      <c r="AE436" s="33"/>
      <c r="AT436" s="16" t="s">
        <v>156</v>
      </c>
      <c r="AU436" s="16" t="s">
        <v>86</v>
      </c>
    </row>
    <row r="437" spans="1:65" s="13" customFormat="1" ht="11.25">
      <c r="B437" s="230"/>
      <c r="C437" s="231"/>
      <c r="D437" s="215" t="s">
        <v>656</v>
      </c>
      <c r="E437" s="231"/>
      <c r="F437" s="232" t="s">
        <v>657</v>
      </c>
      <c r="G437" s="231"/>
      <c r="H437" s="233">
        <v>1</v>
      </c>
      <c r="I437" s="234"/>
      <c r="J437" s="231"/>
      <c r="K437" s="231"/>
      <c r="L437" s="235"/>
      <c r="M437" s="236"/>
      <c r="N437" s="237"/>
      <c r="O437" s="237"/>
      <c r="P437" s="237"/>
      <c r="Q437" s="237"/>
      <c r="R437" s="237"/>
      <c r="S437" s="237"/>
      <c r="T437" s="238"/>
      <c r="AT437" s="239" t="s">
        <v>656</v>
      </c>
      <c r="AU437" s="239" t="s">
        <v>86</v>
      </c>
      <c r="AV437" s="13" t="s">
        <v>86</v>
      </c>
      <c r="AW437" s="13" t="s">
        <v>4</v>
      </c>
      <c r="AX437" s="13" t="s">
        <v>21</v>
      </c>
      <c r="AY437" s="239" t="s">
        <v>147</v>
      </c>
    </row>
    <row r="438" spans="1:65" s="2" customFormat="1" ht="16.5" customHeight="1">
      <c r="A438" s="33"/>
      <c r="B438" s="34"/>
      <c r="C438" s="220" t="s">
        <v>658</v>
      </c>
      <c r="D438" s="220" t="s">
        <v>290</v>
      </c>
      <c r="E438" s="221" t="s">
        <v>659</v>
      </c>
      <c r="F438" s="222" t="s">
        <v>660</v>
      </c>
      <c r="G438" s="223" t="s">
        <v>152</v>
      </c>
      <c r="H438" s="224">
        <v>1</v>
      </c>
      <c r="I438" s="225"/>
      <c r="J438" s="226">
        <f>ROUND(I438*H438,2)</f>
        <v>0</v>
      </c>
      <c r="K438" s="222" t="s">
        <v>1</v>
      </c>
      <c r="L438" s="227"/>
      <c r="M438" s="228" t="s">
        <v>1</v>
      </c>
      <c r="N438" s="229" t="s">
        <v>42</v>
      </c>
      <c r="O438" s="70"/>
      <c r="P438" s="211">
        <f>O438*H438</f>
        <v>0</v>
      </c>
      <c r="Q438" s="211">
        <v>2.2000000000000001E-3</v>
      </c>
      <c r="R438" s="211">
        <f>Q438*H438</f>
        <v>2.2000000000000001E-3</v>
      </c>
      <c r="S438" s="211">
        <v>0</v>
      </c>
      <c r="T438" s="212">
        <f>S438*H438</f>
        <v>0</v>
      </c>
      <c r="U438" s="33"/>
      <c r="V438" s="33"/>
      <c r="W438" s="33"/>
      <c r="X438" s="33"/>
      <c r="Y438" s="33"/>
      <c r="Z438" s="33"/>
      <c r="AA438" s="33"/>
      <c r="AB438" s="33"/>
      <c r="AC438" s="33"/>
      <c r="AD438" s="33"/>
      <c r="AE438" s="33"/>
      <c r="AR438" s="213" t="s">
        <v>193</v>
      </c>
      <c r="AT438" s="213" t="s">
        <v>290</v>
      </c>
      <c r="AU438" s="213" t="s">
        <v>86</v>
      </c>
      <c r="AY438" s="16" t="s">
        <v>147</v>
      </c>
      <c r="BE438" s="214">
        <f>IF(N438="základní",J438,0)</f>
        <v>0</v>
      </c>
      <c r="BF438" s="214">
        <f>IF(N438="snížená",J438,0)</f>
        <v>0</v>
      </c>
      <c r="BG438" s="214">
        <f>IF(N438="zákl. přenesená",J438,0)</f>
        <v>0</v>
      </c>
      <c r="BH438" s="214">
        <f>IF(N438="sníž. přenesená",J438,0)</f>
        <v>0</v>
      </c>
      <c r="BI438" s="214">
        <f>IF(N438="nulová",J438,0)</f>
        <v>0</v>
      </c>
      <c r="BJ438" s="16" t="s">
        <v>21</v>
      </c>
      <c r="BK438" s="214">
        <f>ROUND(I438*H438,2)</f>
        <v>0</v>
      </c>
      <c r="BL438" s="16" t="s">
        <v>154</v>
      </c>
      <c r="BM438" s="213" t="s">
        <v>661</v>
      </c>
    </row>
    <row r="439" spans="1:65" s="2" customFormat="1" ht="11.25">
      <c r="A439" s="33"/>
      <c r="B439" s="34"/>
      <c r="C439" s="35"/>
      <c r="D439" s="215" t="s">
        <v>156</v>
      </c>
      <c r="E439" s="35"/>
      <c r="F439" s="216" t="s">
        <v>660</v>
      </c>
      <c r="G439" s="35"/>
      <c r="H439" s="35"/>
      <c r="I439" s="114"/>
      <c r="J439" s="35"/>
      <c r="K439" s="35"/>
      <c r="L439" s="38"/>
      <c r="M439" s="217"/>
      <c r="N439" s="218"/>
      <c r="O439" s="70"/>
      <c r="P439" s="70"/>
      <c r="Q439" s="70"/>
      <c r="R439" s="70"/>
      <c r="S439" s="70"/>
      <c r="T439" s="71"/>
      <c r="U439" s="33"/>
      <c r="V439" s="33"/>
      <c r="W439" s="33"/>
      <c r="X439" s="33"/>
      <c r="Y439" s="33"/>
      <c r="Z439" s="33"/>
      <c r="AA439" s="33"/>
      <c r="AB439" s="33"/>
      <c r="AC439" s="33"/>
      <c r="AD439" s="33"/>
      <c r="AE439" s="33"/>
      <c r="AT439" s="16" t="s">
        <v>156</v>
      </c>
      <c r="AU439" s="16" t="s">
        <v>86</v>
      </c>
    </row>
    <row r="440" spans="1:65" s="13" customFormat="1" ht="11.25">
      <c r="B440" s="230"/>
      <c r="C440" s="231"/>
      <c r="D440" s="215" t="s">
        <v>656</v>
      </c>
      <c r="E440" s="231"/>
      <c r="F440" s="232" t="s">
        <v>657</v>
      </c>
      <c r="G440" s="231"/>
      <c r="H440" s="233">
        <v>1</v>
      </c>
      <c r="I440" s="234"/>
      <c r="J440" s="231"/>
      <c r="K440" s="231"/>
      <c r="L440" s="235"/>
      <c r="M440" s="236"/>
      <c r="N440" s="237"/>
      <c r="O440" s="237"/>
      <c r="P440" s="237"/>
      <c r="Q440" s="237"/>
      <c r="R440" s="237"/>
      <c r="S440" s="237"/>
      <c r="T440" s="238"/>
      <c r="AT440" s="239" t="s">
        <v>656</v>
      </c>
      <c r="AU440" s="239" t="s">
        <v>86</v>
      </c>
      <c r="AV440" s="13" t="s">
        <v>86</v>
      </c>
      <c r="AW440" s="13" t="s">
        <v>4</v>
      </c>
      <c r="AX440" s="13" t="s">
        <v>21</v>
      </c>
      <c r="AY440" s="239" t="s">
        <v>147</v>
      </c>
    </row>
    <row r="441" spans="1:65" s="2" customFormat="1" ht="21.75" customHeight="1">
      <c r="A441" s="33"/>
      <c r="B441" s="34"/>
      <c r="C441" s="202" t="s">
        <v>662</v>
      </c>
      <c r="D441" s="202" t="s">
        <v>149</v>
      </c>
      <c r="E441" s="203" t="s">
        <v>663</v>
      </c>
      <c r="F441" s="204" t="s">
        <v>664</v>
      </c>
      <c r="G441" s="205" t="s">
        <v>285</v>
      </c>
      <c r="H441" s="206">
        <v>1</v>
      </c>
      <c r="I441" s="207"/>
      <c r="J441" s="208">
        <f>ROUND(I441*H441,2)</f>
        <v>0</v>
      </c>
      <c r="K441" s="204" t="s">
        <v>153</v>
      </c>
      <c r="L441" s="38"/>
      <c r="M441" s="209" t="s">
        <v>1</v>
      </c>
      <c r="N441" s="210" t="s">
        <v>42</v>
      </c>
      <c r="O441" s="70"/>
      <c r="P441" s="211">
        <f>O441*H441</f>
        <v>0</v>
      </c>
      <c r="Q441" s="211">
        <v>2.0000000000000002E-5</v>
      </c>
      <c r="R441" s="211">
        <f>Q441*H441</f>
        <v>2.0000000000000002E-5</v>
      </c>
      <c r="S441" s="211">
        <v>0</v>
      </c>
      <c r="T441" s="212">
        <f>S441*H441</f>
        <v>0</v>
      </c>
      <c r="U441" s="33"/>
      <c r="V441" s="33"/>
      <c r="W441" s="33"/>
      <c r="X441" s="33"/>
      <c r="Y441" s="33"/>
      <c r="Z441" s="33"/>
      <c r="AA441" s="33"/>
      <c r="AB441" s="33"/>
      <c r="AC441" s="33"/>
      <c r="AD441" s="33"/>
      <c r="AE441" s="33"/>
      <c r="AR441" s="213" t="s">
        <v>154</v>
      </c>
      <c r="AT441" s="213" t="s">
        <v>149</v>
      </c>
      <c r="AU441" s="213" t="s">
        <v>86</v>
      </c>
      <c r="AY441" s="16" t="s">
        <v>147</v>
      </c>
      <c r="BE441" s="214">
        <f>IF(N441="základní",J441,0)</f>
        <v>0</v>
      </c>
      <c r="BF441" s="214">
        <f>IF(N441="snížená",J441,0)</f>
        <v>0</v>
      </c>
      <c r="BG441" s="214">
        <f>IF(N441="zákl. přenesená",J441,0)</f>
        <v>0</v>
      </c>
      <c r="BH441" s="214">
        <f>IF(N441="sníž. přenesená",J441,0)</f>
        <v>0</v>
      </c>
      <c r="BI441" s="214">
        <f>IF(N441="nulová",J441,0)</f>
        <v>0</v>
      </c>
      <c r="BJ441" s="16" t="s">
        <v>21</v>
      </c>
      <c r="BK441" s="214">
        <f>ROUND(I441*H441,2)</f>
        <v>0</v>
      </c>
      <c r="BL441" s="16" t="s">
        <v>154</v>
      </c>
      <c r="BM441" s="213" t="s">
        <v>665</v>
      </c>
    </row>
    <row r="442" spans="1:65" s="2" customFormat="1" ht="19.5">
      <c r="A442" s="33"/>
      <c r="B442" s="34"/>
      <c r="C442" s="35"/>
      <c r="D442" s="215" t="s">
        <v>156</v>
      </c>
      <c r="E442" s="35"/>
      <c r="F442" s="216" t="s">
        <v>666</v>
      </c>
      <c r="G442" s="35"/>
      <c r="H442" s="35"/>
      <c r="I442" s="114"/>
      <c r="J442" s="35"/>
      <c r="K442" s="35"/>
      <c r="L442" s="38"/>
      <c r="M442" s="217"/>
      <c r="N442" s="218"/>
      <c r="O442" s="70"/>
      <c r="P442" s="70"/>
      <c r="Q442" s="70"/>
      <c r="R442" s="70"/>
      <c r="S442" s="70"/>
      <c r="T442" s="71"/>
      <c r="U442" s="33"/>
      <c r="V442" s="33"/>
      <c r="W442" s="33"/>
      <c r="X442" s="33"/>
      <c r="Y442" s="33"/>
      <c r="Z442" s="33"/>
      <c r="AA442" s="33"/>
      <c r="AB442" s="33"/>
      <c r="AC442" s="33"/>
      <c r="AD442" s="33"/>
      <c r="AE442" s="33"/>
      <c r="AT442" s="16" t="s">
        <v>156</v>
      </c>
      <c r="AU442" s="16" t="s">
        <v>86</v>
      </c>
    </row>
    <row r="443" spans="1:65" s="2" customFormat="1" ht="175.5">
      <c r="A443" s="33"/>
      <c r="B443" s="34"/>
      <c r="C443" s="35"/>
      <c r="D443" s="215" t="s">
        <v>158</v>
      </c>
      <c r="E443" s="35"/>
      <c r="F443" s="219" t="s">
        <v>651</v>
      </c>
      <c r="G443" s="35"/>
      <c r="H443" s="35"/>
      <c r="I443" s="114"/>
      <c r="J443" s="35"/>
      <c r="K443" s="35"/>
      <c r="L443" s="38"/>
      <c r="M443" s="217"/>
      <c r="N443" s="218"/>
      <c r="O443" s="70"/>
      <c r="P443" s="70"/>
      <c r="Q443" s="70"/>
      <c r="R443" s="70"/>
      <c r="S443" s="70"/>
      <c r="T443" s="71"/>
      <c r="U443" s="33"/>
      <c r="V443" s="33"/>
      <c r="W443" s="33"/>
      <c r="X443" s="33"/>
      <c r="Y443" s="33"/>
      <c r="Z443" s="33"/>
      <c r="AA443" s="33"/>
      <c r="AB443" s="33"/>
      <c r="AC443" s="33"/>
      <c r="AD443" s="33"/>
      <c r="AE443" s="33"/>
      <c r="AT443" s="16" t="s">
        <v>158</v>
      </c>
      <c r="AU443" s="16" t="s">
        <v>86</v>
      </c>
    </row>
    <row r="444" spans="1:65" s="2" customFormat="1" ht="21.75" customHeight="1">
      <c r="A444" s="33"/>
      <c r="B444" s="34"/>
      <c r="C444" s="220" t="s">
        <v>667</v>
      </c>
      <c r="D444" s="220" t="s">
        <v>290</v>
      </c>
      <c r="E444" s="221" t="s">
        <v>668</v>
      </c>
      <c r="F444" s="222" t="s">
        <v>669</v>
      </c>
      <c r="G444" s="223" t="s">
        <v>285</v>
      </c>
      <c r="H444" s="224">
        <v>1</v>
      </c>
      <c r="I444" s="225"/>
      <c r="J444" s="226">
        <f>ROUND(I444*H444,2)</f>
        <v>0</v>
      </c>
      <c r="K444" s="222" t="s">
        <v>153</v>
      </c>
      <c r="L444" s="227"/>
      <c r="M444" s="228" t="s">
        <v>1</v>
      </c>
      <c r="N444" s="229" t="s">
        <v>42</v>
      </c>
      <c r="O444" s="70"/>
      <c r="P444" s="211">
        <f>O444*H444</f>
        <v>0</v>
      </c>
      <c r="Q444" s="211">
        <v>3.6000000000000002E-4</v>
      </c>
      <c r="R444" s="211">
        <f>Q444*H444</f>
        <v>3.6000000000000002E-4</v>
      </c>
      <c r="S444" s="211">
        <v>0</v>
      </c>
      <c r="T444" s="212">
        <f>S444*H444</f>
        <v>0</v>
      </c>
      <c r="U444" s="33"/>
      <c r="V444" s="33"/>
      <c r="W444" s="33"/>
      <c r="X444" s="33"/>
      <c r="Y444" s="33"/>
      <c r="Z444" s="33"/>
      <c r="AA444" s="33"/>
      <c r="AB444" s="33"/>
      <c r="AC444" s="33"/>
      <c r="AD444" s="33"/>
      <c r="AE444" s="33"/>
      <c r="AR444" s="213" t="s">
        <v>193</v>
      </c>
      <c r="AT444" s="213" t="s">
        <v>290</v>
      </c>
      <c r="AU444" s="213" t="s">
        <v>86</v>
      </c>
      <c r="AY444" s="16" t="s">
        <v>147</v>
      </c>
      <c r="BE444" s="214">
        <f>IF(N444="základní",J444,0)</f>
        <v>0</v>
      </c>
      <c r="BF444" s="214">
        <f>IF(N444="snížená",J444,0)</f>
        <v>0</v>
      </c>
      <c r="BG444" s="214">
        <f>IF(N444="zákl. přenesená",J444,0)</f>
        <v>0</v>
      </c>
      <c r="BH444" s="214">
        <f>IF(N444="sníž. přenesená",J444,0)</f>
        <v>0</v>
      </c>
      <c r="BI444" s="214">
        <f>IF(N444="nulová",J444,0)</f>
        <v>0</v>
      </c>
      <c r="BJ444" s="16" t="s">
        <v>21</v>
      </c>
      <c r="BK444" s="214">
        <f>ROUND(I444*H444,2)</f>
        <v>0</v>
      </c>
      <c r="BL444" s="16" t="s">
        <v>154</v>
      </c>
      <c r="BM444" s="213" t="s">
        <v>670</v>
      </c>
    </row>
    <row r="445" spans="1:65" s="2" customFormat="1" ht="11.25">
      <c r="A445" s="33"/>
      <c r="B445" s="34"/>
      <c r="C445" s="35"/>
      <c r="D445" s="215" t="s">
        <v>156</v>
      </c>
      <c r="E445" s="35"/>
      <c r="F445" s="216" t="s">
        <v>669</v>
      </c>
      <c r="G445" s="35"/>
      <c r="H445" s="35"/>
      <c r="I445" s="114"/>
      <c r="J445" s="35"/>
      <c r="K445" s="35"/>
      <c r="L445" s="38"/>
      <c r="M445" s="217"/>
      <c r="N445" s="218"/>
      <c r="O445" s="70"/>
      <c r="P445" s="70"/>
      <c r="Q445" s="70"/>
      <c r="R445" s="70"/>
      <c r="S445" s="70"/>
      <c r="T445" s="71"/>
      <c r="U445" s="33"/>
      <c r="V445" s="33"/>
      <c r="W445" s="33"/>
      <c r="X445" s="33"/>
      <c r="Y445" s="33"/>
      <c r="Z445" s="33"/>
      <c r="AA445" s="33"/>
      <c r="AB445" s="33"/>
      <c r="AC445" s="33"/>
      <c r="AD445" s="33"/>
      <c r="AE445" s="33"/>
      <c r="AT445" s="16" t="s">
        <v>156</v>
      </c>
      <c r="AU445" s="16" t="s">
        <v>86</v>
      </c>
    </row>
    <row r="446" spans="1:65" s="13" customFormat="1" ht="11.25">
      <c r="B446" s="230"/>
      <c r="C446" s="231"/>
      <c r="D446" s="215" t="s">
        <v>656</v>
      </c>
      <c r="E446" s="231"/>
      <c r="F446" s="232" t="s">
        <v>657</v>
      </c>
      <c r="G446" s="231"/>
      <c r="H446" s="233">
        <v>1</v>
      </c>
      <c r="I446" s="234"/>
      <c r="J446" s="231"/>
      <c r="K446" s="231"/>
      <c r="L446" s="235"/>
      <c r="M446" s="236"/>
      <c r="N446" s="237"/>
      <c r="O446" s="237"/>
      <c r="P446" s="237"/>
      <c r="Q446" s="237"/>
      <c r="R446" s="237"/>
      <c r="S446" s="237"/>
      <c r="T446" s="238"/>
      <c r="AT446" s="239" t="s">
        <v>656</v>
      </c>
      <c r="AU446" s="239" t="s">
        <v>86</v>
      </c>
      <c r="AV446" s="13" t="s">
        <v>86</v>
      </c>
      <c r="AW446" s="13" t="s">
        <v>4</v>
      </c>
      <c r="AX446" s="13" t="s">
        <v>21</v>
      </c>
      <c r="AY446" s="239" t="s">
        <v>147</v>
      </c>
    </row>
    <row r="447" spans="1:65" s="2" customFormat="1" ht="21.75" customHeight="1">
      <c r="A447" s="33"/>
      <c r="B447" s="34"/>
      <c r="C447" s="202" t="s">
        <v>671</v>
      </c>
      <c r="D447" s="202" t="s">
        <v>149</v>
      </c>
      <c r="E447" s="203" t="s">
        <v>672</v>
      </c>
      <c r="F447" s="204" t="s">
        <v>673</v>
      </c>
      <c r="G447" s="205" t="s">
        <v>187</v>
      </c>
      <c r="H447" s="206">
        <v>1</v>
      </c>
      <c r="I447" s="207"/>
      <c r="J447" s="208">
        <f>ROUND(I447*H447,2)</f>
        <v>0</v>
      </c>
      <c r="K447" s="204" t="s">
        <v>153</v>
      </c>
      <c r="L447" s="38"/>
      <c r="M447" s="209" t="s">
        <v>1</v>
      </c>
      <c r="N447" s="210" t="s">
        <v>42</v>
      </c>
      <c r="O447" s="70"/>
      <c r="P447" s="211">
        <f>O447*H447</f>
        <v>0</v>
      </c>
      <c r="Q447" s="211">
        <v>0</v>
      </c>
      <c r="R447" s="211">
        <f>Q447*H447</f>
        <v>0</v>
      </c>
      <c r="S447" s="211">
        <v>0</v>
      </c>
      <c r="T447" s="212">
        <f>S447*H447</f>
        <v>0</v>
      </c>
      <c r="U447" s="33"/>
      <c r="V447" s="33"/>
      <c r="W447" s="33"/>
      <c r="X447" s="33"/>
      <c r="Y447" s="33"/>
      <c r="Z447" s="33"/>
      <c r="AA447" s="33"/>
      <c r="AB447" s="33"/>
      <c r="AC447" s="33"/>
      <c r="AD447" s="33"/>
      <c r="AE447" s="33"/>
      <c r="AR447" s="213" t="s">
        <v>154</v>
      </c>
      <c r="AT447" s="213" t="s">
        <v>149</v>
      </c>
      <c r="AU447" s="213" t="s">
        <v>86</v>
      </c>
      <c r="AY447" s="16" t="s">
        <v>147</v>
      </c>
      <c r="BE447" s="214">
        <f>IF(N447="základní",J447,0)</f>
        <v>0</v>
      </c>
      <c r="BF447" s="214">
        <f>IF(N447="snížená",J447,0)</f>
        <v>0</v>
      </c>
      <c r="BG447" s="214">
        <f>IF(N447="zákl. přenesená",J447,0)</f>
        <v>0</v>
      </c>
      <c r="BH447" s="214">
        <f>IF(N447="sníž. přenesená",J447,0)</f>
        <v>0</v>
      </c>
      <c r="BI447" s="214">
        <f>IF(N447="nulová",J447,0)</f>
        <v>0</v>
      </c>
      <c r="BJ447" s="16" t="s">
        <v>21</v>
      </c>
      <c r="BK447" s="214">
        <f>ROUND(I447*H447,2)</f>
        <v>0</v>
      </c>
      <c r="BL447" s="16" t="s">
        <v>154</v>
      </c>
      <c r="BM447" s="213" t="s">
        <v>674</v>
      </c>
    </row>
    <row r="448" spans="1:65" s="2" customFormat="1" ht="39">
      <c r="A448" s="33"/>
      <c r="B448" s="34"/>
      <c r="C448" s="35"/>
      <c r="D448" s="215" t="s">
        <v>156</v>
      </c>
      <c r="E448" s="35"/>
      <c r="F448" s="216" t="s">
        <v>675</v>
      </c>
      <c r="G448" s="35"/>
      <c r="H448" s="35"/>
      <c r="I448" s="114"/>
      <c r="J448" s="35"/>
      <c r="K448" s="35"/>
      <c r="L448" s="38"/>
      <c r="M448" s="217"/>
      <c r="N448" s="218"/>
      <c r="O448" s="70"/>
      <c r="P448" s="70"/>
      <c r="Q448" s="70"/>
      <c r="R448" s="70"/>
      <c r="S448" s="70"/>
      <c r="T448" s="71"/>
      <c r="U448" s="33"/>
      <c r="V448" s="33"/>
      <c r="W448" s="33"/>
      <c r="X448" s="33"/>
      <c r="Y448" s="33"/>
      <c r="Z448" s="33"/>
      <c r="AA448" s="33"/>
      <c r="AB448" s="33"/>
      <c r="AC448" s="33"/>
      <c r="AD448" s="33"/>
      <c r="AE448" s="33"/>
      <c r="AT448" s="16" t="s">
        <v>156</v>
      </c>
      <c r="AU448" s="16" t="s">
        <v>86</v>
      </c>
    </row>
    <row r="449" spans="1:65" s="2" customFormat="1" ht="117">
      <c r="A449" s="33"/>
      <c r="B449" s="34"/>
      <c r="C449" s="35"/>
      <c r="D449" s="215" t="s">
        <v>158</v>
      </c>
      <c r="E449" s="35"/>
      <c r="F449" s="219" t="s">
        <v>676</v>
      </c>
      <c r="G449" s="35"/>
      <c r="H449" s="35"/>
      <c r="I449" s="114"/>
      <c r="J449" s="35"/>
      <c r="K449" s="35"/>
      <c r="L449" s="38"/>
      <c r="M449" s="217"/>
      <c r="N449" s="218"/>
      <c r="O449" s="70"/>
      <c r="P449" s="70"/>
      <c r="Q449" s="70"/>
      <c r="R449" s="70"/>
      <c r="S449" s="70"/>
      <c r="T449" s="71"/>
      <c r="U449" s="33"/>
      <c r="V449" s="33"/>
      <c r="W449" s="33"/>
      <c r="X449" s="33"/>
      <c r="Y449" s="33"/>
      <c r="Z449" s="33"/>
      <c r="AA449" s="33"/>
      <c r="AB449" s="33"/>
      <c r="AC449" s="33"/>
      <c r="AD449" s="33"/>
      <c r="AE449" s="33"/>
      <c r="AT449" s="16" t="s">
        <v>158</v>
      </c>
      <c r="AU449" s="16" t="s">
        <v>86</v>
      </c>
    </row>
    <row r="450" spans="1:65" s="2" customFormat="1" ht="19.5">
      <c r="A450" s="33"/>
      <c r="B450" s="34"/>
      <c r="C450" s="35"/>
      <c r="D450" s="215" t="s">
        <v>191</v>
      </c>
      <c r="E450" s="35"/>
      <c r="F450" s="219" t="s">
        <v>677</v>
      </c>
      <c r="G450" s="35"/>
      <c r="H450" s="35"/>
      <c r="I450" s="114"/>
      <c r="J450" s="35"/>
      <c r="K450" s="35"/>
      <c r="L450" s="38"/>
      <c r="M450" s="217"/>
      <c r="N450" s="218"/>
      <c r="O450" s="70"/>
      <c r="P450" s="70"/>
      <c r="Q450" s="70"/>
      <c r="R450" s="70"/>
      <c r="S450" s="70"/>
      <c r="T450" s="71"/>
      <c r="U450" s="33"/>
      <c r="V450" s="33"/>
      <c r="W450" s="33"/>
      <c r="X450" s="33"/>
      <c r="Y450" s="33"/>
      <c r="Z450" s="33"/>
      <c r="AA450" s="33"/>
      <c r="AB450" s="33"/>
      <c r="AC450" s="33"/>
      <c r="AD450" s="33"/>
      <c r="AE450" s="33"/>
      <c r="AT450" s="16" t="s">
        <v>191</v>
      </c>
      <c r="AU450" s="16" t="s">
        <v>86</v>
      </c>
    </row>
    <row r="451" spans="1:65" s="2" customFormat="1" ht="21.75" customHeight="1">
      <c r="A451" s="33"/>
      <c r="B451" s="34"/>
      <c r="C451" s="202" t="s">
        <v>678</v>
      </c>
      <c r="D451" s="202" t="s">
        <v>149</v>
      </c>
      <c r="E451" s="203" t="s">
        <v>679</v>
      </c>
      <c r="F451" s="204" t="s">
        <v>680</v>
      </c>
      <c r="G451" s="205" t="s">
        <v>187</v>
      </c>
      <c r="H451" s="206">
        <v>1</v>
      </c>
      <c r="I451" s="207"/>
      <c r="J451" s="208">
        <f>ROUND(I451*H451,2)</f>
        <v>0</v>
      </c>
      <c r="K451" s="204" t="s">
        <v>153</v>
      </c>
      <c r="L451" s="38"/>
      <c r="M451" s="209" t="s">
        <v>1</v>
      </c>
      <c r="N451" s="210" t="s">
        <v>42</v>
      </c>
      <c r="O451" s="70"/>
      <c r="P451" s="211">
        <f>O451*H451</f>
        <v>0</v>
      </c>
      <c r="Q451" s="211">
        <v>0</v>
      </c>
      <c r="R451" s="211">
        <f>Q451*H451</f>
        <v>0</v>
      </c>
      <c r="S451" s="211">
        <v>0</v>
      </c>
      <c r="T451" s="212">
        <f>S451*H451</f>
        <v>0</v>
      </c>
      <c r="U451" s="33"/>
      <c r="V451" s="33"/>
      <c r="W451" s="33"/>
      <c r="X451" s="33"/>
      <c r="Y451" s="33"/>
      <c r="Z451" s="33"/>
      <c r="AA451" s="33"/>
      <c r="AB451" s="33"/>
      <c r="AC451" s="33"/>
      <c r="AD451" s="33"/>
      <c r="AE451" s="33"/>
      <c r="AR451" s="213" t="s">
        <v>154</v>
      </c>
      <c r="AT451" s="213" t="s">
        <v>149</v>
      </c>
      <c r="AU451" s="213" t="s">
        <v>86</v>
      </c>
      <c r="AY451" s="16" t="s">
        <v>147</v>
      </c>
      <c r="BE451" s="214">
        <f>IF(N451="základní",J451,0)</f>
        <v>0</v>
      </c>
      <c r="BF451" s="214">
        <f>IF(N451="snížená",J451,0)</f>
        <v>0</v>
      </c>
      <c r="BG451" s="214">
        <f>IF(N451="zákl. přenesená",J451,0)</f>
        <v>0</v>
      </c>
      <c r="BH451" s="214">
        <f>IF(N451="sníž. přenesená",J451,0)</f>
        <v>0</v>
      </c>
      <c r="BI451" s="214">
        <f>IF(N451="nulová",J451,0)</f>
        <v>0</v>
      </c>
      <c r="BJ451" s="16" t="s">
        <v>21</v>
      </c>
      <c r="BK451" s="214">
        <f>ROUND(I451*H451,2)</f>
        <v>0</v>
      </c>
      <c r="BL451" s="16" t="s">
        <v>154</v>
      </c>
      <c r="BM451" s="213" t="s">
        <v>681</v>
      </c>
    </row>
    <row r="452" spans="1:65" s="2" customFormat="1" ht="39">
      <c r="A452" s="33"/>
      <c r="B452" s="34"/>
      <c r="C452" s="35"/>
      <c r="D452" s="215" t="s">
        <v>156</v>
      </c>
      <c r="E452" s="35"/>
      <c r="F452" s="216" t="s">
        <v>682</v>
      </c>
      <c r="G452" s="35"/>
      <c r="H452" s="35"/>
      <c r="I452" s="114"/>
      <c r="J452" s="35"/>
      <c r="K452" s="35"/>
      <c r="L452" s="38"/>
      <c r="M452" s="217"/>
      <c r="N452" s="218"/>
      <c r="O452" s="70"/>
      <c r="P452" s="70"/>
      <c r="Q452" s="70"/>
      <c r="R452" s="70"/>
      <c r="S452" s="70"/>
      <c r="T452" s="71"/>
      <c r="U452" s="33"/>
      <c r="V452" s="33"/>
      <c r="W452" s="33"/>
      <c r="X452" s="33"/>
      <c r="Y452" s="33"/>
      <c r="Z452" s="33"/>
      <c r="AA452" s="33"/>
      <c r="AB452" s="33"/>
      <c r="AC452" s="33"/>
      <c r="AD452" s="33"/>
      <c r="AE452" s="33"/>
      <c r="AT452" s="16" t="s">
        <v>156</v>
      </c>
      <c r="AU452" s="16" t="s">
        <v>86</v>
      </c>
    </row>
    <row r="453" spans="1:65" s="2" customFormat="1" ht="117">
      <c r="A453" s="33"/>
      <c r="B453" s="34"/>
      <c r="C453" s="35"/>
      <c r="D453" s="215" t="s">
        <v>158</v>
      </c>
      <c r="E453" s="35"/>
      <c r="F453" s="219" t="s">
        <v>676</v>
      </c>
      <c r="G453" s="35"/>
      <c r="H453" s="35"/>
      <c r="I453" s="114"/>
      <c r="J453" s="35"/>
      <c r="K453" s="35"/>
      <c r="L453" s="38"/>
      <c r="M453" s="217"/>
      <c r="N453" s="218"/>
      <c r="O453" s="70"/>
      <c r="P453" s="70"/>
      <c r="Q453" s="70"/>
      <c r="R453" s="70"/>
      <c r="S453" s="70"/>
      <c r="T453" s="71"/>
      <c r="U453" s="33"/>
      <c r="V453" s="33"/>
      <c r="W453" s="33"/>
      <c r="X453" s="33"/>
      <c r="Y453" s="33"/>
      <c r="Z453" s="33"/>
      <c r="AA453" s="33"/>
      <c r="AB453" s="33"/>
      <c r="AC453" s="33"/>
      <c r="AD453" s="33"/>
      <c r="AE453" s="33"/>
      <c r="AT453" s="16" t="s">
        <v>158</v>
      </c>
      <c r="AU453" s="16" t="s">
        <v>86</v>
      </c>
    </row>
    <row r="454" spans="1:65" s="2" customFormat="1" ht="19.5">
      <c r="A454" s="33"/>
      <c r="B454" s="34"/>
      <c r="C454" s="35"/>
      <c r="D454" s="215" t="s">
        <v>191</v>
      </c>
      <c r="E454" s="35"/>
      <c r="F454" s="219" t="s">
        <v>677</v>
      </c>
      <c r="G454" s="35"/>
      <c r="H454" s="35"/>
      <c r="I454" s="114"/>
      <c r="J454" s="35"/>
      <c r="K454" s="35"/>
      <c r="L454" s="38"/>
      <c r="M454" s="217"/>
      <c r="N454" s="218"/>
      <c r="O454" s="70"/>
      <c r="P454" s="70"/>
      <c r="Q454" s="70"/>
      <c r="R454" s="70"/>
      <c r="S454" s="70"/>
      <c r="T454" s="71"/>
      <c r="U454" s="33"/>
      <c r="V454" s="33"/>
      <c r="W454" s="33"/>
      <c r="X454" s="33"/>
      <c r="Y454" s="33"/>
      <c r="Z454" s="33"/>
      <c r="AA454" s="33"/>
      <c r="AB454" s="33"/>
      <c r="AC454" s="33"/>
      <c r="AD454" s="33"/>
      <c r="AE454" s="33"/>
      <c r="AT454" s="16" t="s">
        <v>191</v>
      </c>
      <c r="AU454" s="16" t="s">
        <v>86</v>
      </c>
    </row>
    <row r="455" spans="1:65" s="2" customFormat="1" ht="21.75" customHeight="1">
      <c r="A455" s="33"/>
      <c r="B455" s="34"/>
      <c r="C455" s="202" t="s">
        <v>683</v>
      </c>
      <c r="D455" s="202" t="s">
        <v>149</v>
      </c>
      <c r="E455" s="203" t="s">
        <v>684</v>
      </c>
      <c r="F455" s="204" t="s">
        <v>685</v>
      </c>
      <c r="G455" s="205" t="s">
        <v>187</v>
      </c>
      <c r="H455" s="206">
        <v>1</v>
      </c>
      <c r="I455" s="207"/>
      <c r="J455" s="208">
        <f>ROUND(I455*H455,2)</f>
        <v>0</v>
      </c>
      <c r="K455" s="204" t="s">
        <v>153</v>
      </c>
      <c r="L455" s="38"/>
      <c r="M455" s="209" t="s">
        <v>1</v>
      </c>
      <c r="N455" s="210" t="s">
        <v>42</v>
      </c>
      <c r="O455" s="70"/>
      <c r="P455" s="211">
        <f>O455*H455</f>
        <v>0</v>
      </c>
      <c r="Q455" s="211">
        <v>0</v>
      </c>
      <c r="R455" s="211">
        <f>Q455*H455</f>
        <v>0</v>
      </c>
      <c r="S455" s="211">
        <v>0</v>
      </c>
      <c r="T455" s="212">
        <f>S455*H455</f>
        <v>0</v>
      </c>
      <c r="U455" s="33"/>
      <c r="V455" s="33"/>
      <c r="W455" s="33"/>
      <c r="X455" s="33"/>
      <c r="Y455" s="33"/>
      <c r="Z455" s="33"/>
      <c r="AA455" s="33"/>
      <c r="AB455" s="33"/>
      <c r="AC455" s="33"/>
      <c r="AD455" s="33"/>
      <c r="AE455" s="33"/>
      <c r="AR455" s="213" t="s">
        <v>154</v>
      </c>
      <c r="AT455" s="213" t="s">
        <v>149</v>
      </c>
      <c r="AU455" s="213" t="s">
        <v>86</v>
      </c>
      <c r="AY455" s="16" t="s">
        <v>147</v>
      </c>
      <c r="BE455" s="214">
        <f>IF(N455="základní",J455,0)</f>
        <v>0</v>
      </c>
      <c r="BF455" s="214">
        <f>IF(N455="snížená",J455,0)</f>
        <v>0</v>
      </c>
      <c r="BG455" s="214">
        <f>IF(N455="zákl. přenesená",J455,0)</f>
        <v>0</v>
      </c>
      <c r="BH455" s="214">
        <f>IF(N455="sníž. přenesená",J455,0)</f>
        <v>0</v>
      </c>
      <c r="BI455" s="214">
        <f>IF(N455="nulová",J455,0)</f>
        <v>0</v>
      </c>
      <c r="BJ455" s="16" t="s">
        <v>21</v>
      </c>
      <c r="BK455" s="214">
        <f>ROUND(I455*H455,2)</f>
        <v>0</v>
      </c>
      <c r="BL455" s="16" t="s">
        <v>154</v>
      </c>
      <c r="BM455" s="213" t="s">
        <v>686</v>
      </c>
    </row>
    <row r="456" spans="1:65" s="2" customFormat="1" ht="39">
      <c r="A456" s="33"/>
      <c r="B456" s="34"/>
      <c r="C456" s="35"/>
      <c r="D456" s="215" t="s">
        <v>156</v>
      </c>
      <c r="E456" s="35"/>
      <c r="F456" s="216" t="s">
        <v>687</v>
      </c>
      <c r="G456" s="35"/>
      <c r="H456" s="35"/>
      <c r="I456" s="114"/>
      <c r="J456" s="35"/>
      <c r="K456" s="35"/>
      <c r="L456" s="38"/>
      <c r="M456" s="217"/>
      <c r="N456" s="218"/>
      <c r="O456" s="70"/>
      <c r="P456" s="70"/>
      <c r="Q456" s="70"/>
      <c r="R456" s="70"/>
      <c r="S456" s="70"/>
      <c r="T456" s="71"/>
      <c r="U456" s="33"/>
      <c r="V456" s="33"/>
      <c r="W456" s="33"/>
      <c r="X456" s="33"/>
      <c r="Y456" s="33"/>
      <c r="Z456" s="33"/>
      <c r="AA456" s="33"/>
      <c r="AB456" s="33"/>
      <c r="AC456" s="33"/>
      <c r="AD456" s="33"/>
      <c r="AE456" s="33"/>
      <c r="AT456" s="16" t="s">
        <v>156</v>
      </c>
      <c r="AU456" s="16" t="s">
        <v>86</v>
      </c>
    </row>
    <row r="457" spans="1:65" s="2" customFormat="1" ht="117">
      <c r="A457" s="33"/>
      <c r="B457" s="34"/>
      <c r="C457" s="35"/>
      <c r="D457" s="215" t="s">
        <v>158</v>
      </c>
      <c r="E457" s="35"/>
      <c r="F457" s="219" t="s">
        <v>676</v>
      </c>
      <c r="G457" s="35"/>
      <c r="H457" s="35"/>
      <c r="I457" s="114"/>
      <c r="J457" s="35"/>
      <c r="K457" s="35"/>
      <c r="L457" s="38"/>
      <c r="M457" s="217"/>
      <c r="N457" s="218"/>
      <c r="O457" s="70"/>
      <c r="P457" s="70"/>
      <c r="Q457" s="70"/>
      <c r="R457" s="70"/>
      <c r="S457" s="70"/>
      <c r="T457" s="71"/>
      <c r="U457" s="33"/>
      <c r="V457" s="33"/>
      <c r="W457" s="33"/>
      <c r="X457" s="33"/>
      <c r="Y457" s="33"/>
      <c r="Z457" s="33"/>
      <c r="AA457" s="33"/>
      <c r="AB457" s="33"/>
      <c r="AC457" s="33"/>
      <c r="AD457" s="33"/>
      <c r="AE457" s="33"/>
      <c r="AT457" s="16" t="s">
        <v>158</v>
      </c>
      <c r="AU457" s="16" t="s">
        <v>86</v>
      </c>
    </row>
    <row r="458" spans="1:65" s="2" customFormat="1" ht="19.5">
      <c r="A458" s="33"/>
      <c r="B458" s="34"/>
      <c r="C458" s="35"/>
      <c r="D458" s="215" t="s">
        <v>191</v>
      </c>
      <c r="E458" s="35"/>
      <c r="F458" s="219" t="s">
        <v>677</v>
      </c>
      <c r="G458" s="35"/>
      <c r="H458" s="35"/>
      <c r="I458" s="114"/>
      <c r="J458" s="35"/>
      <c r="K458" s="35"/>
      <c r="L458" s="38"/>
      <c r="M458" s="217"/>
      <c r="N458" s="218"/>
      <c r="O458" s="70"/>
      <c r="P458" s="70"/>
      <c r="Q458" s="70"/>
      <c r="R458" s="70"/>
      <c r="S458" s="70"/>
      <c r="T458" s="71"/>
      <c r="U458" s="33"/>
      <c r="V458" s="33"/>
      <c r="W458" s="33"/>
      <c r="X458" s="33"/>
      <c r="Y458" s="33"/>
      <c r="Z458" s="33"/>
      <c r="AA458" s="33"/>
      <c r="AB458" s="33"/>
      <c r="AC458" s="33"/>
      <c r="AD458" s="33"/>
      <c r="AE458" s="33"/>
      <c r="AT458" s="16" t="s">
        <v>191</v>
      </c>
      <c r="AU458" s="16" t="s">
        <v>86</v>
      </c>
    </row>
    <row r="459" spans="1:65" s="2" customFormat="1" ht="21.75" customHeight="1">
      <c r="A459" s="33"/>
      <c r="B459" s="34"/>
      <c r="C459" s="202" t="s">
        <v>688</v>
      </c>
      <c r="D459" s="202" t="s">
        <v>149</v>
      </c>
      <c r="E459" s="203" t="s">
        <v>689</v>
      </c>
      <c r="F459" s="204" t="s">
        <v>690</v>
      </c>
      <c r="G459" s="205" t="s">
        <v>187</v>
      </c>
      <c r="H459" s="206">
        <v>1</v>
      </c>
      <c r="I459" s="207"/>
      <c r="J459" s="208">
        <f>ROUND(I459*H459,2)</f>
        <v>0</v>
      </c>
      <c r="K459" s="204" t="s">
        <v>153</v>
      </c>
      <c r="L459" s="38"/>
      <c r="M459" s="209" t="s">
        <v>1</v>
      </c>
      <c r="N459" s="210" t="s">
        <v>42</v>
      </c>
      <c r="O459" s="70"/>
      <c r="P459" s="211">
        <f>O459*H459</f>
        <v>0</v>
      </c>
      <c r="Q459" s="211">
        <v>0</v>
      </c>
      <c r="R459" s="211">
        <f>Q459*H459</f>
        <v>0</v>
      </c>
      <c r="S459" s="211">
        <v>0</v>
      </c>
      <c r="T459" s="212">
        <f>S459*H459</f>
        <v>0</v>
      </c>
      <c r="U459" s="33"/>
      <c r="V459" s="33"/>
      <c r="W459" s="33"/>
      <c r="X459" s="33"/>
      <c r="Y459" s="33"/>
      <c r="Z459" s="33"/>
      <c r="AA459" s="33"/>
      <c r="AB459" s="33"/>
      <c r="AC459" s="33"/>
      <c r="AD459" s="33"/>
      <c r="AE459" s="33"/>
      <c r="AR459" s="213" t="s">
        <v>154</v>
      </c>
      <c r="AT459" s="213" t="s">
        <v>149</v>
      </c>
      <c r="AU459" s="213" t="s">
        <v>86</v>
      </c>
      <c r="AY459" s="16" t="s">
        <v>147</v>
      </c>
      <c r="BE459" s="214">
        <f>IF(N459="základní",J459,0)</f>
        <v>0</v>
      </c>
      <c r="BF459" s="214">
        <f>IF(N459="snížená",J459,0)</f>
        <v>0</v>
      </c>
      <c r="BG459" s="214">
        <f>IF(N459="zákl. přenesená",J459,0)</f>
        <v>0</v>
      </c>
      <c r="BH459" s="214">
        <f>IF(N459="sníž. přenesená",J459,0)</f>
        <v>0</v>
      </c>
      <c r="BI459" s="214">
        <f>IF(N459="nulová",J459,0)</f>
        <v>0</v>
      </c>
      <c r="BJ459" s="16" t="s">
        <v>21</v>
      </c>
      <c r="BK459" s="214">
        <f>ROUND(I459*H459,2)</f>
        <v>0</v>
      </c>
      <c r="BL459" s="16" t="s">
        <v>154</v>
      </c>
      <c r="BM459" s="213" t="s">
        <v>691</v>
      </c>
    </row>
    <row r="460" spans="1:65" s="2" customFormat="1" ht="39">
      <c r="A460" s="33"/>
      <c r="B460" s="34"/>
      <c r="C460" s="35"/>
      <c r="D460" s="215" t="s">
        <v>156</v>
      </c>
      <c r="E460" s="35"/>
      <c r="F460" s="216" t="s">
        <v>692</v>
      </c>
      <c r="G460" s="35"/>
      <c r="H460" s="35"/>
      <c r="I460" s="114"/>
      <c r="J460" s="35"/>
      <c r="K460" s="35"/>
      <c r="L460" s="38"/>
      <c r="M460" s="217"/>
      <c r="N460" s="218"/>
      <c r="O460" s="70"/>
      <c r="P460" s="70"/>
      <c r="Q460" s="70"/>
      <c r="R460" s="70"/>
      <c r="S460" s="70"/>
      <c r="T460" s="71"/>
      <c r="U460" s="33"/>
      <c r="V460" s="33"/>
      <c r="W460" s="33"/>
      <c r="X460" s="33"/>
      <c r="Y460" s="33"/>
      <c r="Z460" s="33"/>
      <c r="AA460" s="33"/>
      <c r="AB460" s="33"/>
      <c r="AC460" s="33"/>
      <c r="AD460" s="33"/>
      <c r="AE460" s="33"/>
      <c r="AT460" s="16" t="s">
        <v>156</v>
      </c>
      <c r="AU460" s="16" t="s">
        <v>86</v>
      </c>
    </row>
    <row r="461" spans="1:65" s="2" customFormat="1" ht="117">
      <c r="A461" s="33"/>
      <c r="B461" s="34"/>
      <c r="C461" s="35"/>
      <c r="D461" s="215" t="s">
        <v>158</v>
      </c>
      <c r="E461" s="35"/>
      <c r="F461" s="219" t="s">
        <v>676</v>
      </c>
      <c r="G461" s="35"/>
      <c r="H461" s="35"/>
      <c r="I461" s="114"/>
      <c r="J461" s="35"/>
      <c r="K461" s="35"/>
      <c r="L461" s="38"/>
      <c r="M461" s="217"/>
      <c r="N461" s="218"/>
      <c r="O461" s="70"/>
      <c r="P461" s="70"/>
      <c r="Q461" s="70"/>
      <c r="R461" s="70"/>
      <c r="S461" s="70"/>
      <c r="T461" s="71"/>
      <c r="U461" s="33"/>
      <c r="V461" s="33"/>
      <c r="W461" s="33"/>
      <c r="X461" s="33"/>
      <c r="Y461" s="33"/>
      <c r="Z461" s="33"/>
      <c r="AA461" s="33"/>
      <c r="AB461" s="33"/>
      <c r="AC461" s="33"/>
      <c r="AD461" s="33"/>
      <c r="AE461" s="33"/>
      <c r="AT461" s="16" t="s">
        <v>158</v>
      </c>
      <c r="AU461" s="16" t="s">
        <v>86</v>
      </c>
    </row>
    <row r="462" spans="1:65" s="2" customFormat="1" ht="19.5">
      <c r="A462" s="33"/>
      <c r="B462" s="34"/>
      <c r="C462" s="35"/>
      <c r="D462" s="215" t="s">
        <v>191</v>
      </c>
      <c r="E462" s="35"/>
      <c r="F462" s="219" t="s">
        <v>677</v>
      </c>
      <c r="G462" s="35"/>
      <c r="H462" s="35"/>
      <c r="I462" s="114"/>
      <c r="J462" s="35"/>
      <c r="K462" s="35"/>
      <c r="L462" s="38"/>
      <c r="M462" s="217"/>
      <c r="N462" s="218"/>
      <c r="O462" s="70"/>
      <c r="P462" s="70"/>
      <c r="Q462" s="70"/>
      <c r="R462" s="70"/>
      <c r="S462" s="70"/>
      <c r="T462" s="71"/>
      <c r="U462" s="33"/>
      <c r="V462" s="33"/>
      <c r="W462" s="33"/>
      <c r="X462" s="33"/>
      <c r="Y462" s="33"/>
      <c r="Z462" s="33"/>
      <c r="AA462" s="33"/>
      <c r="AB462" s="33"/>
      <c r="AC462" s="33"/>
      <c r="AD462" s="33"/>
      <c r="AE462" s="33"/>
      <c r="AT462" s="16" t="s">
        <v>191</v>
      </c>
      <c r="AU462" s="16" t="s">
        <v>86</v>
      </c>
    </row>
    <row r="463" spans="1:65" s="2" customFormat="1" ht="21.75" customHeight="1">
      <c r="A463" s="33"/>
      <c r="B463" s="34"/>
      <c r="C463" s="202" t="s">
        <v>693</v>
      </c>
      <c r="D463" s="202" t="s">
        <v>149</v>
      </c>
      <c r="E463" s="203" t="s">
        <v>694</v>
      </c>
      <c r="F463" s="204" t="s">
        <v>695</v>
      </c>
      <c r="G463" s="205" t="s">
        <v>210</v>
      </c>
      <c r="H463" s="206">
        <v>1</v>
      </c>
      <c r="I463" s="207"/>
      <c r="J463" s="208">
        <f>ROUND(I463*H463,2)</f>
        <v>0</v>
      </c>
      <c r="K463" s="204" t="s">
        <v>153</v>
      </c>
      <c r="L463" s="38"/>
      <c r="M463" s="209" t="s">
        <v>1</v>
      </c>
      <c r="N463" s="210" t="s">
        <v>42</v>
      </c>
      <c r="O463" s="70"/>
      <c r="P463" s="211">
        <f>O463*H463</f>
        <v>0</v>
      </c>
      <c r="Q463" s="211">
        <v>0</v>
      </c>
      <c r="R463" s="211">
        <f>Q463*H463</f>
        <v>0</v>
      </c>
      <c r="S463" s="211">
        <v>0</v>
      </c>
      <c r="T463" s="212">
        <f>S463*H463</f>
        <v>0</v>
      </c>
      <c r="U463" s="33"/>
      <c r="V463" s="33"/>
      <c r="W463" s="33"/>
      <c r="X463" s="33"/>
      <c r="Y463" s="33"/>
      <c r="Z463" s="33"/>
      <c r="AA463" s="33"/>
      <c r="AB463" s="33"/>
      <c r="AC463" s="33"/>
      <c r="AD463" s="33"/>
      <c r="AE463" s="33"/>
      <c r="AR463" s="213" t="s">
        <v>154</v>
      </c>
      <c r="AT463" s="213" t="s">
        <v>149</v>
      </c>
      <c r="AU463" s="213" t="s">
        <v>86</v>
      </c>
      <c r="AY463" s="16" t="s">
        <v>147</v>
      </c>
      <c r="BE463" s="214">
        <f>IF(N463="základní",J463,0)</f>
        <v>0</v>
      </c>
      <c r="BF463" s="214">
        <f>IF(N463="snížená",J463,0)</f>
        <v>0</v>
      </c>
      <c r="BG463" s="214">
        <f>IF(N463="zákl. přenesená",J463,0)</f>
        <v>0</v>
      </c>
      <c r="BH463" s="214">
        <f>IF(N463="sníž. přenesená",J463,0)</f>
        <v>0</v>
      </c>
      <c r="BI463" s="214">
        <f>IF(N463="nulová",J463,0)</f>
        <v>0</v>
      </c>
      <c r="BJ463" s="16" t="s">
        <v>21</v>
      </c>
      <c r="BK463" s="214">
        <f>ROUND(I463*H463,2)</f>
        <v>0</v>
      </c>
      <c r="BL463" s="16" t="s">
        <v>154</v>
      </c>
      <c r="BM463" s="213" t="s">
        <v>696</v>
      </c>
    </row>
    <row r="464" spans="1:65" s="2" customFormat="1" ht="29.25">
      <c r="A464" s="33"/>
      <c r="B464" s="34"/>
      <c r="C464" s="35"/>
      <c r="D464" s="215" t="s">
        <v>156</v>
      </c>
      <c r="E464" s="35"/>
      <c r="F464" s="216" t="s">
        <v>697</v>
      </c>
      <c r="G464" s="35"/>
      <c r="H464" s="35"/>
      <c r="I464" s="114"/>
      <c r="J464" s="35"/>
      <c r="K464" s="35"/>
      <c r="L464" s="38"/>
      <c r="M464" s="217"/>
      <c r="N464" s="218"/>
      <c r="O464" s="70"/>
      <c r="P464" s="70"/>
      <c r="Q464" s="70"/>
      <c r="R464" s="70"/>
      <c r="S464" s="70"/>
      <c r="T464" s="71"/>
      <c r="U464" s="33"/>
      <c r="V464" s="33"/>
      <c r="W464" s="33"/>
      <c r="X464" s="33"/>
      <c r="Y464" s="33"/>
      <c r="Z464" s="33"/>
      <c r="AA464" s="33"/>
      <c r="AB464" s="33"/>
      <c r="AC464" s="33"/>
      <c r="AD464" s="33"/>
      <c r="AE464" s="33"/>
      <c r="AT464" s="16" t="s">
        <v>156</v>
      </c>
      <c r="AU464" s="16" t="s">
        <v>86</v>
      </c>
    </row>
    <row r="465" spans="1:65" s="2" customFormat="1" ht="29.25">
      <c r="A465" s="33"/>
      <c r="B465" s="34"/>
      <c r="C465" s="35"/>
      <c r="D465" s="215" t="s">
        <v>158</v>
      </c>
      <c r="E465" s="35"/>
      <c r="F465" s="219" t="s">
        <v>698</v>
      </c>
      <c r="G465" s="35"/>
      <c r="H465" s="35"/>
      <c r="I465" s="114"/>
      <c r="J465" s="35"/>
      <c r="K465" s="35"/>
      <c r="L465" s="38"/>
      <c r="M465" s="217"/>
      <c r="N465" s="218"/>
      <c r="O465" s="70"/>
      <c r="P465" s="70"/>
      <c r="Q465" s="70"/>
      <c r="R465" s="70"/>
      <c r="S465" s="70"/>
      <c r="T465" s="71"/>
      <c r="U465" s="33"/>
      <c r="V465" s="33"/>
      <c r="W465" s="33"/>
      <c r="X465" s="33"/>
      <c r="Y465" s="33"/>
      <c r="Z465" s="33"/>
      <c r="AA465" s="33"/>
      <c r="AB465" s="33"/>
      <c r="AC465" s="33"/>
      <c r="AD465" s="33"/>
      <c r="AE465" s="33"/>
      <c r="AT465" s="16" t="s">
        <v>158</v>
      </c>
      <c r="AU465" s="16" t="s">
        <v>86</v>
      </c>
    </row>
    <row r="466" spans="1:65" s="2" customFormat="1" ht="21.75" customHeight="1">
      <c r="A466" s="33"/>
      <c r="B466" s="34"/>
      <c r="C466" s="202" t="s">
        <v>699</v>
      </c>
      <c r="D466" s="202" t="s">
        <v>149</v>
      </c>
      <c r="E466" s="203" t="s">
        <v>700</v>
      </c>
      <c r="F466" s="204" t="s">
        <v>701</v>
      </c>
      <c r="G466" s="205" t="s">
        <v>210</v>
      </c>
      <c r="H466" s="206">
        <v>1</v>
      </c>
      <c r="I466" s="207"/>
      <c r="J466" s="208">
        <f>ROUND(I466*H466,2)</f>
        <v>0</v>
      </c>
      <c r="K466" s="204" t="s">
        <v>153</v>
      </c>
      <c r="L466" s="38"/>
      <c r="M466" s="209" t="s">
        <v>1</v>
      </c>
      <c r="N466" s="210" t="s">
        <v>42</v>
      </c>
      <c r="O466" s="70"/>
      <c r="P466" s="211">
        <f>O466*H466</f>
        <v>0</v>
      </c>
      <c r="Q466" s="211">
        <v>0</v>
      </c>
      <c r="R466" s="211">
        <f>Q466*H466</f>
        <v>0</v>
      </c>
      <c r="S466" s="211">
        <v>0</v>
      </c>
      <c r="T466" s="212">
        <f>S466*H466</f>
        <v>0</v>
      </c>
      <c r="U466" s="33"/>
      <c r="V466" s="33"/>
      <c r="W466" s="33"/>
      <c r="X466" s="33"/>
      <c r="Y466" s="33"/>
      <c r="Z466" s="33"/>
      <c r="AA466" s="33"/>
      <c r="AB466" s="33"/>
      <c r="AC466" s="33"/>
      <c r="AD466" s="33"/>
      <c r="AE466" s="33"/>
      <c r="AR466" s="213" t="s">
        <v>154</v>
      </c>
      <c r="AT466" s="213" t="s">
        <v>149</v>
      </c>
      <c r="AU466" s="213" t="s">
        <v>86</v>
      </c>
      <c r="AY466" s="16" t="s">
        <v>147</v>
      </c>
      <c r="BE466" s="214">
        <f>IF(N466="základní",J466,0)</f>
        <v>0</v>
      </c>
      <c r="BF466" s="214">
        <f>IF(N466="snížená",J466,0)</f>
        <v>0</v>
      </c>
      <c r="BG466" s="214">
        <f>IF(N466="zákl. přenesená",J466,0)</f>
        <v>0</v>
      </c>
      <c r="BH466" s="214">
        <f>IF(N466="sníž. přenesená",J466,0)</f>
        <v>0</v>
      </c>
      <c r="BI466" s="214">
        <f>IF(N466="nulová",J466,0)</f>
        <v>0</v>
      </c>
      <c r="BJ466" s="16" t="s">
        <v>21</v>
      </c>
      <c r="BK466" s="214">
        <f>ROUND(I466*H466,2)</f>
        <v>0</v>
      </c>
      <c r="BL466" s="16" t="s">
        <v>154</v>
      </c>
      <c r="BM466" s="213" t="s">
        <v>702</v>
      </c>
    </row>
    <row r="467" spans="1:65" s="2" customFormat="1" ht="29.25">
      <c r="A467" s="33"/>
      <c r="B467" s="34"/>
      <c r="C467" s="35"/>
      <c r="D467" s="215" t="s">
        <v>156</v>
      </c>
      <c r="E467" s="35"/>
      <c r="F467" s="216" t="s">
        <v>703</v>
      </c>
      <c r="G467" s="35"/>
      <c r="H467" s="35"/>
      <c r="I467" s="114"/>
      <c r="J467" s="35"/>
      <c r="K467" s="35"/>
      <c r="L467" s="38"/>
      <c r="M467" s="217"/>
      <c r="N467" s="218"/>
      <c r="O467" s="70"/>
      <c r="P467" s="70"/>
      <c r="Q467" s="70"/>
      <c r="R467" s="70"/>
      <c r="S467" s="70"/>
      <c r="T467" s="71"/>
      <c r="U467" s="33"/>
      <c r="V467" s="33"/>
      <c r="W467" s="33"/>
      <c r="X467" s="33"/>
      <c r="Y467" s="33"/>
      <c r="Z467" s="33"/>
      <c r="AA467" s="33"/>
      <c r="AB467" s="33"/>
      <c r="AC467" s="33"/>
      <c r="AD467" s="33"/>
      <c r="AE467" s="33"/>
      <c r="AT467" s="16" t="s">
        <v>156</v>
      </c>
      <c r="AU467" s="16" t="s">
        <v>86</v>
      </c>
    </row>
    <row r="468" spans="1:65" s="2" customFormat="1" ht="29.25">
      <c r="A468" s="33"/>
      <c r="B468" s="34"/>
      <c r="C468" s="35"/>
      <c r="D468" s="215" t="s">
        <v>158</v>
      </c>
      <c r="E468" s="35"/>
      <c r="F468" s="219" t="s">
        <v>698</v>
      </c>
      <c r="G468" s="35"/>
      <c r="H468" s="35"/>
      <c r="I468" s="114"/>
      <c r="J468" s="35"/>
      <c r="K468" s="35"/>
      <c r="L468" s="38"/>
      <c r="M468" s="217"/>
      <c r="N468" s="218"/>
      <c r="O468" s="70"/>
      <c r="P468" s="70"/>
      <c r="Q468" s="70"/>
      <c r="R468" s="70"/>
      <c r="S468" s="70"/>
      <c r="T468" s="71"/>
      <c r="U468" s="33"/>
      <c r="V468" s="33"/>
      <c r="W468" s="33"/>
      <c r="X468" s="33"/>
      <c r="Y468" s="33"/>
      <c r="Z468" s="33"/>
      <c r="AA468" s="33"/>
      <c r="AB468" s="33"/>
      <c r="AC468" s="33"/>
      <c r="AD468" s="33"/>
      <c r="AE468" s="33"/>
      <c r="AT468" s="16" t="s">
        <v>158</v>
      </c>
      <c r="AU468" s="16" t="s">
        <v>86</v>
      </c>
    </row>
    <row r="469" spans="1:65" s="2" customFormat="1" ht="21.75" customHeight="1">
      <c r="A469" s="33"/>
      <c r="B469" s="34"/>
      <c r="C469" s="202" t="s">
        <v>27</v>
      </c>
      <c r="D469" s="202" t="s">
        <v>149</v>
      </c>
      <c r="E469" s="203" t="s">
        <v>704</v>
      </c>
      <c r="F469" s="204" t="s">
        <v>705</v>
      </c>
      <c r="G469" s="205" t="s">
        <v>210</v>
      </c>
      <c r="H469" s="206">
        <v>1</v>
      </c>
      <c r="I469" s="207"/>
      <c r="J469" s="208">
        <f>ROUND(I469*H469,2)</f>
        <v>0</v>
      </c>
      <c r="K469" s="204" t="s">
        <v>153</v>
      </c>
      <c r="L469" s="38"/>
      <c r="M469" s="209" t="s">
        <v>1</v>
      </c>
      <c r="N469" s="210" t="s">
        <v>42</v>
      </c>
      <c r="O469" s="70"/>
      <c r="P469" s="211">
        <f>O469*H469</f>
        <v>0</v>
      </c>
      <c r="Q469" s="211">
        <v>0</v>
      </c>
      <c r="R469" s="211">
        <f>Q469*H469</f>
        <v>0</v>
      </c>
      <c r="S469" s="211">
        <v>0</v>
      </c>
      <c r="T469" s="212">
        <f>S469*H469</f>
        <v>0</v>
      </c>
      <c r="U469" s="33"/>
      <c r="V469" s="33"/>
      <c r="W469" s="33"/>
      <c r="X469" s="33"/>
      <c r="Y469" s="33"/>
      <c r="Z469" s="33"/>
      <c r="AA469" s="33"/>
      <c r="AB469" s="33"/>
      <c r="AC469" s="33"/>
      <c r="AD469" s="33"/>
      <c r="AE469" s="33"/>
      <c r="AR469" s="213" t="s">
        <v>154</v>
      </c>
      <c r="AT469" s="213" t="s">
        <v>149</v>
      </c>
      <c r="AU469" s="213" t="s">
        <v>86</v>
      </c>
      <c r="AY469" s="16" t="s">
        <v>147</v>
      </c>
      <c r="BE469" s="214">
        <f>IF(N469="základní",J469,0)</f>
        <v>0</v>
      </c>
      <c r="BF469" s="214">
        <f>IF(N469="snížená",J469,0)</f>
        <v>0</v>
      </c>
      <c r="BG469" s="214">
        <f>IF(N469="zákl. přenesená",J469,0)</f>
        <v>0</v>
      </c>
      <c r="BH469" s="214">
        <f>IF(N469="sníž. přenesená",J469,0)</f>
        <v>0</v>
      </c>
      <c r="BI469" s="214">
        <f>IF(N469="nulová",J469,0)</f>
        <v>0</v>
      </c>
      <c r="BJ469" s="16" t="s">
        <v>21</v>
      </c>
      <c r="BK469" s="214">
        <f>ROUND(I469*H469,2)</f>
        <v>0</v>
      </c>
      <c r="BL469" s="16" t="s">
        <v>154</v>
      </c>
      <c r="BM469" s="213" t="s">
        <v>706</v>
      </c>
    </row>
    <row r="470" spans="1:65" s="2" customFormat="1" ht="29.25">
      <c r="A470" s="33"/>
      <c r="B470" s="34"/>
      <c r="C470" s="35"/>
      <c r="D470" s="215" t="s">
        <v>156</v>
      </c>
      <c r="E470" s="35"/>
      <c r="F470" s="216" t="s">
        <v>707</v>
      </c>
      <c r="G470" s="35"/>
      <c r="H470" s="35"/>
      <c r="I470" s="114"/>
      <c r="J470" s="35"/>
      <c r="K470" s="35"/>
      <c r="L470" s="38"/>
      <c r="M470" s="217"/>
      <c r="N470" s="218"/>
      <c r="O470" s="70"/>
      <c r="P470" s="70"/>
      <c r="Q470" s="70"/>
      <c r="R470" s="70"/>
      <c r="S470" s="70"/>
      <c r="T470" s="71"/>
      <c r="U470" s="33"/>
      <c r="V470" s="33"/>
      <c r="W470" s="33"/>
      <c r="X470" s="33"/>
      <c r="Y470" s="33"/>
      <c r="Z470" s="33"/>
      <c r="AA470" s="33"/>
      <c r="AB470" s="33"/>
      <c r="AC470" s="33"/>
      <c r="AD470" s="33"/>
      <c r="AE470" s="33"/>
      <c r="AT470" s="16" t="s">
        <v>156</v>
      </c>
      <c r="AU470" s="16" t="s">
        <v>86</v>
      </c>
    </row>
    <row r="471" spans="1:65" s="2" customFormat="1" ht="29.25">
      <c r="A471" s="33"/>
      <c r="B471" s="34"/>
      <c r="C471" s="35"/>
      <c r="D471" s="215" t="s">
        <v>158</v>
      </c>
      <c r="E471" s="35"/>
      <c r="F471" s="219" t="s">
        <v>698</v>
      </c>
      <c r="G471" s="35"/>
      <c r="H471" s="35"/>
      <c r="I471" s="114"/>
      <c r="J471" s="35"/>
      <c r="K471" s="35"/>
      <c r="L471" s="38"/>
      <c r="M471" s="217"/>
      <c r="N471" s="218"/>
      <c r="O471" s="70"/>
      <c r="P471" s="70"/>
      <c r="Q471" s="70"/>
      <c r="R471" s="70"/>
      <c r="S471" s="70"/>
      <c r="T471" s="71"/>
      <c r="U471" s="33"/>
      <c r="V471" s="33"/>
      <c r="W471" s="33"/>
      <c r="X471" s="33"/>
      <c r="Y471" s="33"/>
      <c r="Z471" s="33"/>
      <c r="AA471" s="33"/>
      <c r="AB471" s="33"/>
      <c r="AC471" s="33"/>
      <c r="AD471" s="33"/>
      <c r="AE471" s="33"/>
      <c r="AT471" s="16" t="s">
        <v>158</v>
      </c>
      <c r="AU471" s="16" t="s">
        <v>86</v>
      </c>
    </row>
    <row r="472" spans="1:65" s="2" customFormat="1" ht="21.75" customHeight="1">
      <c r="A472" s="33"/>
      <c r="B472" s="34"/>
      <c r="C472" s="202" t="s">
        <v>708</v>
      </c>
      <c r="D472" s="202" t="s">
        <v>149</v>
      </c>
      <c r="E472" s="203" t="s">
        <v>709</v>
      </c>
      <c r="F472" s="204" t="s">
        <v>710</v>
      </c>
      <c r="G472" s="205" t="s">
        <v>210</v>
      </c>
      <c r="H472" s="206">
        <v>1</v>
      </c>
      <c r="I472" s="207"/>
      <c r="J472" s="208">
        <f>ROUND(I472*H472,2)</f>
        <v>0</v>
      </c>
      <c r="K472" s="204" t="s">
        <v>153</v>
      </c>
      <c r="L472" s="38"/>
      <c r="M472" s="209" t="s">
        <v>1</v>
      </c>
      <c r="N472" s="210" t="s">
        <v>42</v>
      </c>
      <c r="O472" s="70"/>
      <c r="P472" s="211">
        <f>O472*H472</f>
        <v>0</v>
      </c>
      <c r="Q472" s="211">
        <v>0</v>
      </c>
      <c r="R472" s="211">
        <f>Q472*H472</f>
        <v>0</v>
      </c>
      <c r="S472" s="211">
        <v>0</v>
      </c>
      <c r="T472" s="212">
        <f>S472*H472</f>
        <v>0</v>
      </c>
      <c r="U472" s="33"/>
      <c r="V472" s="33"/>
      <c r="W472" s="33"/>
      <c r="X472" s="33"/>
      <c r="Y472" s="33"/>
      <c r="Z472" s="33"/>
      <c r="AA472" s="33"/>
      <c r="AB472" s="33"/>
      <c r="AC472" s="33"/>
      <c r="AD472" s="33"/>
      <c r="AE472" s="33"/>
      <c r="AR472" s="213" t="s">
        <v>154</v>
      </c>
      <c r="AT472" s="213" t="s">
        <v>149</v>
      </c>
      <c r="AU472" s="213" t="s">
        <v>86</v>
      </c>
      <c r="AY472" s="16" t="s">
        <v>147</v>
      </c>
      <c r="BE472" s="214">
        <f>IF(N472="základní",J472,0)</f>
        <v>0</v>
      </c>
      <c r="BF472" s="214">
        <f>IF(N472="snížená",J472,0)</f>
        <v>0</v>
      </c>
      <c r="BG472" s="214">
        <f>IF(N472="zákl. přenesená",J472,0)</f>
        <v>0</v>
      </c>
      <c r="BH472" s="214">
        <f>IF(N472="sníž. přenesená",J472,0)</f>
        <v>0</v>
      </c>
      <c r="BI472" s="214">
        <f>IF(N472="nulová",J472,0)</f>
        <v>0</v>
      </c>
      <c r="BJ472" s="16" t="s">
        <v>21</v>
      </c>
      <c r="BK472" s="214">
        <f>ROUND(I472*H472,2)</f>
        <v>0</v>
      </c>
      <c r="BL472" s="16" t="s">
        <v>154</v>
      </c>
      <c r="BM472" s="213" t="s">
        <v>711</v>
      </c>
    </row>
    <row r="473" spans="1:65" s="2" customFormat="1" ht="29.25">
      <c r="A473" s="33"/>
      <c r="B473" s="34"/>
      <c r="C473" s="35"/>
      <c r="D473" s="215" t="s">
        <v>156</v>
      </c>
      <c r="E473" s="35"/>
      <c r="F473" s="216" t="s">
        <v>712</v>
      </c>
      <c r="G473" s="35"/>
      <c r="H473" s="35"/>
      <c r="I473" s="114"/>
      <c r="J473" s="35"/>
      <c r="K473" s="35"/>
      <c r="L473" s="38"/>
      <c r="M473" s="217"/>
      <c r="N473" s="218"/>
      <c r="O473" s="70"/>
      <c r="P473" s="70"/>
      <c r="Q473" s="70"/>
      <c r="R473" s="70"/>
      <c r="S473" s="70"/>
      <c r="T473" s="71"/>
      <c r="U473" s="33"/>
      <c r="V473" s="33"/>
      <c r="W473" s="33"/>
      <c r="X473" s="33"/>
      <c r="Y473" s="33"/>
      <c r="Z473" s="33"/>
      <c r="AA473" s="33"/>
      <c r="AB473" s="33"/>
      <c r="AC473" s="33"/>
      <c r="AD473" s="33"/>
      <c r="AE473" s="33"/>
      <c r="AT473" s="16" t="s">
        <v>156</v>
      </c>
      <c r="AU473" s="16" t="s">
        <v>86</v>
      </c>
    </row>
    <row r="474" spans="1:65" s="2" customFormat="1" ht="29.25">
      <c r="A474" s="33"/>
      <c r="B474" s="34"/>
      <c r="C474" s="35"/>
      <c r="D474" s="215" t="s">
        <v>158</v>
      </c>
      <c r="E474" s="35"/>
      <c r="F474" s="219" t="s">
        <v>698</v>
      </c>
      <c r="G474" s="35"/>
      <c r="H474" s="35"/>
      <c r="I474" s="114"/>
      <c r="J474" s="35"/>
      <c r="K474" s="35"/>
      <c r="L474" s="38"/>
      <c r="M474" s="217"/>
      <c r="N474" s="218"/>
      <c r="O474" s="70"/>
      <c r="P474" s="70"/>
      <c r="Q474" s="70"/>
      <c r="R474" s="70"/>
      <c r="S474" s="70"/>
      <c r="T474" s="71"/>
      <c r="U474" s="33"/>
      <c r="V474" s="33"/>
      <c r="W474" s="33"/>
      <c r="X474" s="33"/>
      <c r="Y474" s="33"/>
      <c r="Z474" s="33"/>
      <c r="AA474" s="33"/>
      <c r="AB474" s="33"/>
      <c r="AC474" s="33"/>
      <c r="AD474" s="33"/>
      <c r="AE474" s="33"/>
      <c r="AT474" s="16" t="s">
        <v>158</v>
      </c>
      <c r="AU474" s="16" t="s">
        <v>86</v>
      </c>
    </row>
    <row r="475" spans="1:65" s="2" customFormat="1" ht="21.75" customHeight="1">
      <c r="A475" s="33"/>
      <c r="B475" s="34"/>
      <c r="C475" s="202" t="s">
        <v>713</v>
      </c>
      <c r="D475" s="202" t="s">
        <v>149</v>
      </c>
      <c r="E475" s="203" t="s">
        <v>714</v>
      </c>
      <c r="F475" s="204" t="s">
        <v>715</v>
      </c>
      <c r="G475" s="205" t="s">
        <v>210</v>
      </c>
      <c r="H475" s="206">
        <v>1</v>
      </c>
      <c r="I475" s="207"/>
      <c r="J475" s="208">
        <f>ROUND(I475*H475,2)</f>
        <v>0</v>
      </c>
      <c r="K475" s="204" t="s">
        <v>153</v>
      </c>
      <c r="L475" s="38"/>
      <c r="M475" s="209" t="s">
        <v>1</v>
      </c>
      <c r="N475" s="210" t="s">
        <v>42</v>
      </c>
      <c r="O475" s="70"/>
      <c r="P475" s="211">
        <f>O475*H475</f>
        <v>0</v>
      </c>
      <c r="Q475" s="211">
        <v>0</v>
      </c>
      <c r="R475" s="211">
        <f>Q475*H475</f>
        <v>0</v>
      </c>
      <c r="S475" s="211">
        <v>0</v>
      </c>
      <c r="T475" s="212">
        <f>S475*H475</f>
        <v>0</v>
      </c>
      <c r="U475" s="33"/>
      <c r="V475" s="33"/>
      <c r="W475" s="33"/>
      <c r="X475" s="33"/>
      <c r="Y475" s="33"/>
      <c r="Z475" s="33"/>
      <c r="AA475" s="33"/>
      <c r="AB475" s="33"/>
      <c r="AC475" s="33"/>
      <c r="AD475" s="33"/>
      <c r="AE475" s="33"/>
      <c r="AR475" s="213" t="s">
        <v>154</v>
      </c>
      <c r="AT475" s="213" t="s">
        <v>149</v>
      </c>
      <c r="AU475" s="213" t="s">
        <v>86</v>
      </c>
      <c r="AY475" s="16" t="s">
        <v>147</v>
      </c>
      <c r="BE475" s="214">
        <f>IF(N475="základní",J475,0)</f>
        <v>0</v>
      </c>
      <c r="BF475" s="214">
        <f>IF(N475="snížená",J475,0)</f>
        <v>0</v>
      </c>
      <c r="BG475" s="214">
        <f>IF(N475="zákl. přenesená",J475,0)</f>
        <v>0</v>
      </c>
      <c r="BH475" s="214">
        <f>IF(N475="sníž. přenesená",J475,0)</f>
        <v>0</v>
      </c>
      <c r="BI475" s="214">
        <f>IF(N475="nulová",J475,0)</f>
        <v>0</v>
      </c>
      <c r="BJ475" s="16" t="s">
        <v>21</v>
      </c>
      <c r="BK475" s="214">
        <f>ROUND(I475*H475,2)</f>
        <v>0</v>
      </c>
      <c r="BL475" s="16" t="s">
        <v>154</v>
      </c>
      <c r="BM475" s="213" t="s">
        <v>716</v>
      </c>
    </row>
    <row r="476" spans="1:65" s="2" customFormat="1" ht="29.25">
      <c r="A476" s="33"/>
      <c r="B476" s="34"/>
      <c r="C476" s="35"/>
      <c r="D476" s="215" t="s">
        <v>156</v>
      </c>
      <c r="E476" s="35"/>
      <c r="F476" s="216" t="s">
        <v>717</v>
      </c>
      <c r="G476" s="35"/>
      <c r="H476" s="35"/>
      <c r="I476" s="114"/>
      <c r="J476" s="35"/>
      <c r="K476" s="35"/>
      <c r="L476" s="38"/>
      <c r="M476" s="217"/>
      <c r="N476" s="218"/>
      <c r="O476" s="70"/>
      <c r="P476" s="70"/>
      <c r="Q476" s="70"/>
      <c r="R476" s="70"/>
      <c r="S476" s="70"/>
      <c r="T476" s="71"/>
      <c r="U476" s="33"/>
      <c r="V476" s="33"/>
      <c r="W476" s="33"/>
      <c r="X476" s="33"/>
      <c r="Y476" s="33"/>
      <c r="Z476" s="33"/>
      <c r="AA476" s="33"/>
      <c r="AB476" s="33"/>
      <c r="AC476" s="33"/>
      <c r="AD476" s="33"/>
      <c r="AE476" s="33"/>
      <c r="AT476" s="16" t="s">
        <v>156</v>
      </c>
      <c r="AU476" s="16" t="s">
        <v>86</v>
      </c>
    </row>
    <row r="477" spans="1:65" s="2" customFormat="1" ht="29.25">
      <c r="A477" s="33"/>
      <c r="B477" s="34"/>
      <c r="C477" s="35"/>
      <c r="D477" s="215" t="s">
        <v>158</v>
      </c>
      <c r="E477" s="35"/>
      <c r="F477" s="219" t="s">
        <v>698</v>
      </c>
      <c r="G477" s="35"/>
      <c r="H477" s="35"/>
      <c r="I477" s="114"/>
      <c r="J477" s="35"/>
      <c r="K477" s="35"/>
      <c r="L477" s="38"/>
      <c r="M477" s="217"/>
      <c r="N477" s="218"/>
      <c r="O477" s="70"/>
      <c r="P477" s="70"/>
      <c r="Q477" s="70"/>
      <c r="R477" s="70"/>
      <c r="S477" s="70"/>
      <c r="T477" s="71"/>
      <c r="U477" s="33"/>
      <c r="V477" s="33"/>
      <c r="W477" s="33"/>
      <c r="X477" s="33"/>
      <c r="Y477" s="33"/>
      <c r="Z477" s="33"/>
      <c r="AA477" s="33"/>
      <c r="AB477" s="33"/>
      <c r="AC477" s="33"/>
      <c r="AD477" s="33"/>
      <c r="AE477" s="33"/>
      <c r="AT477" s="16" t="s">
        <v>158</v>
      </c>
      <c r="AU477" s="16" t="s">
        <v>86</v>
      </c>
    </row>
    <row r="478" spans="1:65" s="2" customFormat="1" ht="21.75" customHeight="1">
      <c r="A478" s="33"/>
      <c r="B478" s="34"/>
      <c r="C478" s="202" t="s">
        <v>718</v>
      </c>
      <c r="D478" s="202" t="s">
        <v>149</v>
      </c>
      <c r="E478" s="203" t="s">
        <v>719</v>
      </c>
      <c r="F478" s="204" t="s">
        <v>720</v>
      </c>
      <c r="G478" s="205" t="s">
        <v>210</v>
      </c>
      <c r="H478" s="206">
        <v>1</v>
      </c>
      <c r="I478" s="207"/>
      <c r="J478" s="208">
        <f>ROUND(I478*H478,2)</f>
        <v>0</v>
      </c>
      <c r="K478" s="204" t="s">
        <v>153</v>
      </c>
      <c r="L478" s="38"/>
      <c r="M478" s="209" t="s">
        <v>1</v>
      </c>
      <c r="N478" s="210" t="s">
        <v>42</v>
      </c>
      <c r="O478" s="70"/>
      <c r="P478" s="211">
        <f>O478*H478</f>
        <v>0</v>
      </c>
      <c r="Q478" s="211">
        <v>0</v>
      </c>
      <c r="R478" s="211">
        <f>Q478*H478</f>
        <v>0</v>
      </c>
      <c r="S478" s="211">
        <v>0</v>
      </c>
      <c r="T478" s="212">
        <f>S478*H478</f>
        <v>0</v>
      </c>
      <c r="U478" s="33"/>
      <c r="V478" s="33"/>
      <c r="W478" s="33"/>
      <c r="X478" s="33"/>
      <c r="Y478" s="33"/>
      <c r="Z478" s="33"/>
      <c r="AA478" s="33"/>
      <c r="AB478" s="33"/>
      <c r="AC478" s="33"/>
      <c r="AD478" s="33"/>
      <c r="AE478" s="33"/>
      <c r="AR478" s="213" t="s">
        <v>154</v>
      </c>
      <c r="AT478" s="213" t="s">
        <v>149</v>
      </c>
      <c r="AU478" s="213" t="s">
        <v>86</v>
      </c>
      <c r="AY478" s="16" t="s">
        <v>147</v>
      </c>
      <c r="BE478" s="214">
        <f>IF(N478="základní",J478,0)</f>
        <v>0</v>
      </c>
      <c r="BF478" s="214">
        <f>IF(N478="snížená",J478,0)</f>
        <v>0</v>
      </c>
      <c r="BG478" s="214">
        <f>IF(N478="zákl. přenesená",J478,0)</f>
        <v>0</v>
      </c>
      <c r="BH478" s="214">
        <f>IF(N478="sníž. přenesená",J478,0)</f>
        <v>0</v>
      </c>
      <c r="BI478" s="214">
        <f>IF(N478="nulová",J478,0)</f>
        <v>0</v>
      </c>
      <c r="BJ478" s="16" t="s">
        <v>21</v>
      </c>
      <c r="BK478" s="214">
        <f>ROUND(I478*H478,2)</f>
        <v>0</v>
      </c>
      <c r="BL478" s="16" t="s">
        <v>154</v>
      </c>
      <c r="BM478" s="213" t="s">
        <v>721</v>
      </c>
    </row>
    <row r="479" spans="1:65" s="2" customFormat="1" ht="29.25">
      <c r="A479" s="33"/>
      <c r="B479" s="34"/>
      <c r="C479" s="35"/>
      <c r="D479" s="215" t="s">
        <v>156</v>
      </c>
      <c r="E479" s="35"/>
      <c r="F479" s="216" t="s">
        <v>722</v>
      </c>
      <c r="G479" s="35"/>
      <c r="H479" s="35"/>
      <c r="I479" s="114"/>
      <c r="J479" s="35"/>
      <c r="K479" s="35"/>
      <c r="L479" s="38"/>
      <c r="M479" s="217"/>
      <c r="N479" s="218"/>
      <c r="O479" s="70"/>
      <c r="P479" s="70"/>
      <c r="Q479" s="70"/>
      <c r="R479" s="70"/>
      <c r="S479" s="70"/>
      <c r="T479" s="71"/>
      <c r="U479" s="33"/>
      <c r="V479" s="33"/>
      <c r="W479" s="33"/>
      <c r="X479" s="33"/>
      <c r="Y479" s="33"/>
      <c r="Z479" s="33"/>
      <c r="AA479" s="33"/>
      <c r="AB479" s="33"/>
      <c r="AC479" s="33"/>
      <c r="AD479" s="33"/>
      <c r="AE479" s="33"/>
      <c r="AT479" s="16" t="s">
        <v>156</v>
      </c>
      <c r="AU479" s="16" t="s">
        <v>86</v>
      </c>
    </row>
    <row r="480" spans="1:65" s="2" customFormat="1" ht="29.25">
      <c r="A480" s="33"/>
      <c r="B480" s="34"/>
      <c r="C480" s="35"/>
      <c r="D480" s="215" t="s">
        <v>158</v>
      </c>
      <c r="E480" s="35"/>
      <c r="F480" s="219" t="s">
        <v>698</v>
      </c>
      <c r="G480" s="35"/>
      <c r="H480" s="35"/>
      <c r="I480" s="114"/>
      <c r="J480" s="35"/>
      <c r="K480" s="35"/>
      <c r="L480" s="38"/>
      <c r="M480" s="217"/>
      <c r="N480" s="218"/>
      <c r="O480" s="70"/>
      <c r="P480" s="70"/>
      <c r="Q480" s="70"/>
      <c r="R480" s="70"/>
      <c r="S480" s="70"/>
      <c r="T480" s="71"/>
      <c r="U480" s="33"/>
      <c r="V480" s="33"/>
      <c r="W480" s="33"/>
      <c r="X480" s="33"/>
      <c r="Y480" s="33"/>
      <c r="Z480" s="33"/>
      <c r="AA480" s="33"/>
      <c r="AB480" s="33"/>
      <c r="AC480" s="33"/>
      <c r="AD480" s="33"/>
      <c r="AE480" s="33"/>
      <c r="AT480" s="16" t="s">
        <v>158</v>
      </c>
      <c r="AU480" s="16" t="s">
        <v>86</v>
      </c>
    </row>
    <row r="481" spans="1:65" s="2" customFormat="1" ht="21.75" customHeight="1">
      <c r="A481" s="33"/>
      <c r="B481" s="34"/>
      <c r="C481" s="202" t="s">
        <v>723</v>
      </c>
      <c r="D481" s="202" t="s">
        <v>149</v>
      </c>
      <c r="E481" s="203" t="s">
        <v>724</v>
      </c>
      <c r="F481" s="204" t="s">
        <v>725</v>
      </c>
      <c r="G481" s="205" t="s">
        <v>210</v>
      </c>
      <c r="H481" s="206">
        <v>1</v>
      </c>
      <c r="I481" s="207"/>
      <c r="J481" s="208">
        <f>ROUND(I481*H481,2)</f>
        <v>0</v>
      </c>
      <c r="K481" s="204" t="s">
        <v>153</v>
      </c>
      <c r="L481" s="38"/>
      <c r="M481" s="209" t="s">
        <v>1</v>
      </c>
      <c r="N481" s="210" t="s">
        <v>42</v>
      </c>
      <c r="O481" s="70"/>
      <c r="P481" s="211">
        <f>O481*H481</f>
        <v>0</v>
      </c>
      <c r="Q481" s="211">
        <v>0</v>
      </c>
      <c r="R481" s="211">
        <f>Q481*H481</f>
        <v>0</v>
      </c>
      <c r="S481" s="211">
        <v>0</v>
      </c>
      <c r="T481" s="212">
        <f>S481*H481</f>
        <v>0</v>
      </c>
      <c r="U481" s="33"/>
      <c r="V481" s="33"/>
      <c r="W481" s="33"/>
      <c r="X481" s="33"/>
      <c r="Y481" s="33"/>
      <c r="Z481" s="33"/>
      <c r="AA481" s="33"/>
      <c r="AB481" s="33"/>
      <c r="AC481" s="33"/>
      <c r="AD481" s="33"/>
      <c r="AE481" s="33"/>
      <c r="AR481" s="213" t="s">
        <v>154</v>
      </c>
      <c r="AT481" s="213" t="s">
        <v>149</v>
      </c>
      <c r="AU481" s="213" t="s">
        <v>86</v>
      </c>
      <c r="AY481" s="16" t="s">
        <v>147</v>
      </c>
      <c r="BE481" s="214">
        <f>IF(N481="základní",J481,0)</f>
        <v>0</v>
      </c>
      <c r="BF481" s="214">
        <f>IF(N481="snížená",J481,0)</f>
        <v>0</v>
      </c>
      <c r="BG481" s="214">
        <f>IF(N481="zákl. přenesená",J481,0)</f>
        <v>0</v>
      </c>
      <c r="BH481" s="214">
        <f>IF(N481="sníž. přenesená",J481,0)</f>
        <v>0</v>
      </c>
      <c r="BI481" s="214">
        <f>IF(N481="nulová",J481,0)</f>
        <v>0</v>
      </c>
      <c r="BJ481" s="16" t="s">
        <v>21</v>
      </c>
      <c r="BK481" s="214">
        <f>ROUND(I481*H481,2)</f>
        <v>0</v>
      </c>
      <c r="BL481" s="16" t="s">
        <v>154</v>
      </c>
      <c r="BM481" s="213" t="s">
        <v>726</v>
      </c>
    </row>
    <row r="482" spans="1:65" s="2" customFormat="1" ht="29.25">
      <c r="A482" s="33"/>
      <c r="B482" s="34"/>
      <c r="C482" s="35"/>
      <c r="D482" s="215" t="s">
        <v>156</v>
      </c>
      <c r="E482" s="35"/>
      <c r="F482" s="216" t="s">
        <v>727</v>
      </c>
      <c r="G482" s="35"/>
      <c r="H482" s="35"/>
      <c r="I482" s="114"/>
      <c r="J482" s="35"/>
      <c r="K482" s="35"/>
      <c r="L482" s="38"/>
      <c r="M482" s="217"/>
      <c r="N482" s="218"/>
      <c r="O482" s="70"/>
      <c r="P482" s="70"/>
      <c r="Q482" s="70"/>
      <c r="R482" s="70"/>
      <c r="S482" s="70"/>
      <c r="T482" s="71"/>
      <c r="U482" s="33"/>
      <c r="V482" s="33"/>
      <c r="W482" s="33"/>
      <c r="X482" s="33"/>
      <c r="Y482" s="33"/>
      <c r="Z482" s="33"/>
      <c r="AA482" s="33"/>
      <c r="AB482" s="33"/>
      <c r="AC482" s="33"/>
      <c r="AD482" s="33"/>
      <c r="AE482" s="33"/>
      <c r="AT482" s="16" t="s">
        <v>156</v>
      </c>
      <c r="AU482" s="16" t="s">
        <v>86</v>
      </c>
    </row>
    <row r="483" spans="1:65" s="2" customFormat="1" ht="29.25">
      <c r="A483" s="33"/>
      <c r="B483" s="34"/>
      <c r="C483" s="35"/>
      <c r="D483" s="215" t="s">
        <v>158</v>
      </c>
      <c r="E483" s="35"/>
      <c r="F483" s="219" t="s">
        <v>698</v>
      </c>
      <c r="G483" s="35"/>
      <c r="H483" s="35"/>
      <c r="I483" s="114"/>
      <c r="J483" s="35"/>
      <c r="K483" s="35"/>
      <c r="L483" s="38"/>
      <c r="M483" s="217"/>
      <c r="N483" s="218"/>
      <c r="O483" s="70"/>
      <c r="P483" s="70"/>
      <c r="Q483" s="70"/>
      <c r="R483" s="70"/>
      <c r="S483" s="70"/>
      <c r="T483" s="71"/>
      <c r="U483" s="33"/>
      <c r="V483" s="33"/>
      <c r="W483" s="33"/>
      <c r="X483" s="33"/>
      <c r="Y483" s="33"/>
      <c r="Z483" s="33"/>
      <c r="AA483" s="33"/>
      <c r="AB483" s="33"/>
      <c r="AC483" s="33"/>
      <c r="AD483" s="33"/>
      <c r="AE483" s="33"/>
      <c r="AT483" s="16" t="s">
        <v>158</v>
      </c>
      <c r="AU483" s="16" t="s">
        <v>86</v>
      </c>
    </row>
    <row r="484" spans="1:65" s="2" customFormat="1" ht="21.75" customHeight="1">
      <c r="A484" s="33"/>
      <c r="B484" s="34"/>
      <c r="C484" s="202" t="s">
        <v>728</v>
      </c>
      <c r="D484" s="202" t="s">
        <v>149</v>
      </c>
      <c r="E484" s="203" t="s">
        <v>729</v>
      </c>
      <c r="F484" s="204" t="s">
        <v>730</v>
      </c>
      <c r="G484" s="205" t="s">
        <v>210</v>
      </c>
      <c r="H484" s="206">
        <v>1</v>
      </c>
      <c r="I484" s="207"/>
      <c r="J484" s="208">
        <f>ROUND(I484*H484,2)</f>
        <v>0</v>
      </c>
      <c r="K484" s="204" t="s">
        <v>153</v>
      </c>
      <c r="L484" s="38"/>
      <c r="M484" s="209" t="s">
        <v>1</v>
      </c>
      <c r="N484" s="210" t="s">
        <v>42</v>
      </c>
      <c r="O484" s="70"/>
      <c r="P484" s="211">
        <f>O484*H484</f>
        <v>0</v>
      </c>
      <c r="Q484" s="211">
        <v>0</v>
      </c>
      <c r="R484" s="211">
        <f>Q484*H484</f>
        <v>0</v>
      </c>
      <c r="S484" s="211">
        <v>0</v>
      </c>
      <c r="T484" s="212">
        <f>S484*H484</f>
        <v>0</v>
      </c>
      <c r="U484" s="33"/>
      <c r="V484" s="33"/>
      <c r="W484" s="33"/>
      <c r="X484" s="33"/>
      <c r="Y484" s="33"/>
      <c r="Z484" s="33"/>
      <c r="AA484" s="33"/>
      <c r="AB484" s="33"/>
      <c r="AC484" s="33"/>
      <c r="AD484" s="33"/>
      <c r="AE484" s="33"/>
      <c r="AR484" s="213" t="s">
        <v>154</v>
      </c>
      <c r="AT484" s="213" t="s">
        <v>149</v>
      </c>
      <c r="AU484" s="213" t="s">
        <v>86</v>
      </c>
      <c r="AY484" s="16" t="s">
        <v>147</v>
      </c>
      <c r="BE484" s="214">
        <f>IF(N484="základní",J484,0)</f>
        <v>0</v>
      </c>
      <c r="BF484" s="214">
        <f>IF(N484="snížená",J484,0)</f>
        <v>0</v>
      </c>
      <c r="BG484" s="214">
        <f>IF(N484="zákl. přenesená",J484,0)</f>
        <v>0</v>
      </c>
      <c r="BH484" s="214">
        <f>IF(N484="sníž. přenesená",J484,0)</f>
        <v>0</v>
      </c>
      <c r="BI484" s="214">
        <f>IF(N484="nulová",J484,0)</f>
        <v>0</v>
      </c>
      <c r="BJ484" s="16" t="s">
        <v>21</v>
      </c>
      <c r="BK484" s="214">
        <f>ROUND(I484*H484,2)</f>
        <v>0</v>
      </c>
      <c r="BL484" s="16" t="s">
        <v>154</v>
      </c>
      <c r="BM484" s="213" t="s">
        <v>731</v>
      </c>
    </row>
    <row r="485" spans="1:65" s="2" customFormat="1" ht="29.25">
      <c r="A485" s="33"/>
      <c r="B485" s="34"/>
      <c r="C485" s="35"/>
      <c r="D485" s="215" t="s">
        <v>156</v>
      </c>
      <c r="E485" s="35"/>
      <c r="F485" s="216" t="s">
        <v>732</v>
      </c>
      <c r="G485" s="35"/>
      <c r="H485" s="35"/>
      <c r="I485" s="114"/>
      <c r="J485" s="35"/>
      <c r="K485" s="35"/>
      <c r="L485" s="38"/>
      <c r="M485" s="217"/>
      <c r="N485" s="218"/>
      <c r="O485" s="70"/>
      <c r="P485" s="70"/>
      <c r="Q485" s="70"/>
      <c r="R485" s="70"/>
      <c r="S485" s="70"/>
      <c r="T485" s="71"/>
      <c r="U485" s="33"/>
      <c r="V485" s="33"/>
      <c r="W485" s="33"/>
      <c r="X485" s="33"/>
      <c r="Y485" s="33"/>
      <c r="Z485" s="33"/>
      <c r="AA485" s="33"/>
      <c r="AB485" s="33"/>
      <c r="AC485" s="33"/>
      <c r="AD485" s="33"/>
      <c r="AE485" s="33"/>
      <c r="AT485" s="16" t="s">
        <v>156</v>
      </c>
      <c r="AU485" s="16" t="s">
        <v>86</v>
      </c>
    </row>
    <row r="486" spans="1:65" s="2" customFormat="1" ht="29.25">
      <c r="A486" s="33"/>
      <c r="B486" s="34"/>
      <c r="C486" s="35"/>
      <c r="D486" s="215" t="s">
        <v>158</v>
      </c>
      <c r="E486" s="35"/>
      <c r="F486" s="219" t="s">
        <v>698</v>
      </c>
      <c r="G486" s="35"/>
      <c r="H486" s="35"/>
      <c r="I486" s="114"/>
      <c r="J486" s="35"/>
      <c r="K486" s="35"/>
      <c r="L486" s="38"/>
      <c r="M486" s="217"/>
      <c r="N486" s="218"/>
      <c r="O486" s="70"/>
      <c r="P486" s="70"/>
      <c r="Q486" s="70"/>
      <c r="R486" s="70"/>
      <c r="S486" s="70"/>
      <c r="T486" s="71"/>
      <c r="U486" s="33"/>
      <c r="V486" s="33"/>
      <c r="W486" s="33"/>
      <c r="X486" s="33"/>
      <c r="Y486" s="33"/>
      <c r="Z486" s="33"/>
      <c r="AA486" s="33"/>
      <c r="AB486" s="33"/>
      <c r="AC486" s="33"/>
      <c r="AD486" s="33"/>
      <c r="AE486" s="33"/>
      <c r="AT486" s="16" t="s">
        <v>158</v>
      </c>
      <c r="AU486" s="16" t="s">
        <v>86</v>
      </c>
    </row>
    <row r="487" spans="1:65" s="2" customFormat="1" ht="16.5" customHeight="1">
      <c r="A487" s="33"/>
      <c r="B487" s="34"/>
      <c r="C487" s="202" t="s">
        <v>733</v>
      </c>
      <c r="D487" s="202" t="s">
        <v>149</v>
      </c>
      <c r="E487" s="203" t="s">
        <v>734</v>
      </c>
      <c r="F487" s="204" t="s">
        <v>735</v>
      </c>
      <c r="G487" s="205" t="s">
        <v>210</v>
      </c>
      <c r="H487" s="206">
        <v>1</v>
      </c>
      <c r="I487" s="207"/>
      <c r="J487" s="208">
        <f>ROUND(I487*H487,2)</f>
        <v>0</v>
      </c>
      <c r="K487" s="204" t="s">
        <v>153</v>
      </c>
      <c r="L487" s="38"/>
      <c r="M487" s="209" t="s">
        <v>1</v>
      </c>
      <c r="N487" s="210" t="s">
        <v>42</v>
      </c>
      <c r="O487" s="70"/>
      <c r="P487" s="211">
        <f>O487*H487</f>
        <v>0</v>
      </c>
      <c r="Q487" s="211">
        <v>0</v>
      </c>
      <c r="R487" s="211">
        <f>Q487*H487</f>
        <v>0</v>
      </c>
      <c r="S487" s="211">
        <v>0</v>
      </c>
      <c r="T487" s="212">
        <f>S487*H487</f>
        <v>0</v>
      </c>
      <c r="U487" s="33"/>
      <c r="V487" s="33"/>
      <c r="W487" s="33"/>
      <c r="X487" s="33"/>
      <c r="Y487" s="33"/>
      <c r="Z487" s="33"/>
      <c r="AA487" s="33"/>
      <c r="AB487" s="33"/>
      <c r="AC487" s="33"/>
      <c r="AD487" s="33"/>
      <c r="AE487" s="33"/>
      <c r="AR487" s="213" t="s">
        <v>154</v>
      </c>
      <c r="AT487" s="213" t="s">
        <v>149</v>
      </c>
      <c r="AU487" s="213" t="s">
        <v>86</v>
      </c>
      <c r="AY487" s="16" t="s">
        <v>147</v>
      </c>
      <c r="BE487" s="214">
        <f>IF(N487="základní",J487,0)</f>
        <v>0</v>
      </c>
      <c r="BF487" s="214">
        <f>IF(N487="snížená",J487,0)</f>
        <v>0</v>
      </c>
      <c r="BG487" s="214">
        <f>IF(N487="zákl. přenesená",J487,0)</f>
        <v>0</v>
      </c>
      <c r="BH487" s="214">
        <f>IF(N487="sníž. přenesená",J487,0)</f>
        <v>0</v>
      </c>
      <c r="BI487" s="214">
        <f>IF(N487="nulová",J487,0)</f>
        <v>0</v>
      </c>
      <c r="BJ487" s="16" t="s">
        <v>21</v>
      </c>
      <c r="BK487" s="214">
        <f>ROUND(I487*H487,2)</f>
        <v>0</v>
      </c>
      <c r="BL487" s="16" t="s">
        <v>154</v>
      </c>
      <c r="BM487" s="213" t="s">
        <v>736</v>
      </c>
    </row>
    <row r="488" spans="1:65" s="2" customFormat="1" ht="29.25">
      <c r="A488" s="33"/>
      <c r="B488" s="34"/>
      <c r="C488" s="35"/>
      <c r="D488" s="215" t="s">
        <v>156</v>
      </c>
      <c r="E488" s="35"/>
      <c r="F488" s="216" t="s">
        <v>737</v>
      </c>
      <c r="G488" s="35"/>
      <c r="H488" s="35"/>
      <c r="I488" s="114"/>
      <c r="J488" s="35"/>
      <c r="K488" s="35"/>
      <c r="L488" s="38"/>
      <c r="M488" s="217"/>
      <c r="N488" s="218"/>
      <c r="O488" s="70"/>
      <c r="P488" s="70"/>
      <c r="Q488" s="70"/>
      <c r="R488" s="70"/>
      <c r="S488" s="70"/>
      <c r="T488" s="71"/>
      <c r="U488" s="33"/>
      <c r="V488" s="33"/>
      <c r="W488" s="33"/>
      <c r="X488" s="33"/>
      <c r="Y488" s="33"/>
      <c r="Z488" s="33"/>
      <c r="AA488" s="33"/>
      <c r="AB488" s="33"/>
      <c r="AC488" s="33"/>
      <c r="AD488" s="33"/>
      <c r="AE488" s="33"/>
      <c r="AT488" s="16" t="s">
        <v>156</v>
      </c>
      <c r="AU488" s="16" t="s">
        <v>86</v>
      </c>
    </row>
    <row r="489" spans="1:65" s="2" customFormat="1" ht="29.25">
      <c r="A489" s="33"/>
      <c r="B489" s="34"/>
      <c r="C489" s="35"/>
      <c r="D489" s="215" t="s">
        <v>158</v>
      </c>
      <c r="E489" s="35"/>
      <c r="F489" s="219" t="s">
        <v>698</v>
      </c>
      <c r="G489" s="35"/>
      <c r="H489" s="35"/>
      <c r="I489" s="114"/>
      <c r="J489" s="35"/>
      <c r="K489" s="35"/>
      <c r="L489" s="38"/>
      <c r="M489" s="217"/>
      <c r="N489" s="218"/>
      <c r="O489" s="70"/>
      <c r="P489" s="70"/>
      <c r="Q489" s="70"/>
      <c r="R489" s="70"/>
      <c r="S489" s="70"/>
      <c r="T489" s="71"/>
      <c r="U489" s="33"/>
      <c r="V489" s="33"/>
      <c r="W489" s="33"/>
      <c r="X489" s="33"/>
      <c r="Y489" s="33"/>
      <c r="Z489" s="33"/>
      <c r="AA489" s="33"/>
      <c r="AB489" s="33"/>
      <c r="AC489" s="33"/>
      <c r="AD489" s="33"/>
      <c r="AE489" s="33"/>
      <c r="AT489" s="16" t="s">
        <v>158</v>
      </c>
      <c r="AU489" s="16" t="s">
        <v>86</v>
      </c>
    </row>
    <row r="490" spans="1:65" s="2" customFormat="1" ht="16.5" customHeight="1">
      <c r="A490" s="33"/>
      <c r="B490" s="34"/>
      <c r="C490" s="202" t="s">
        <v>738</v>
      </c>
      <c r="D490" s="202" t="s">
        <v>149</v>
      </c>
      <c r="E490" s="203" t="s">
        <v>739</v>
      </c>
      <c r="F490" s="204" t="s">
        <v>740</v>
      </c>
      <c r="G490" s="205" t="s">
        <v>210</v>
      </c>
      <c r="H490" s="206">
        <v>1</v>
      </c>
      <c r="I490" s="207"/>
      <c r="J490" s="208">
        <f>ROUND(I490*H490,2)</f>
        <v>0</v>
      </c>
      <c r="K490" s="204" t="s">
        <v>153</v>
      </c>
      <c r="L490" s="38"/>
      <c r="M490" s="209" t="s">
        <v>1</v>
      </c>
      <c r="N490" s="210" t="s">
        <v>42</v>
      </c>
      <c r="O490" s="70"/>
      <c r="P490" s="211">
        <f>O490*H490</f>
        <v>0</v>
      </c>
      <c r="Q490" s="211">
        <v>0</v>
      </c>
      <c r="R490" s="211">
        <f>Q490*H490</f>
        <v>0</v>
      </c>
      <c r="S490" s="211">
        <v>0</v>
      </c>
      <c r="T490" s="212">
        <f>S490*H490</f>
        <v>0</v>
      </c>
      <c r="U490" s="33"/>
      <c r="V490" s="33"/>
      <c r="W490" s="33"/>
      <c r="X490" s="33"/>
      <c r="Y490" s="33"/>
      <c r="Z490" s="33"/>
      <c r="AA490" s="33"/>
      <c r="AB490" s="33"/>
      <c r="AC490" s="33"/>
      <c r="AD490" s="33"/>
      <c r="AE490" s="33"/>
      <c r="AR490" s="213" t="s">
        <v>154</v>
      </c>
      <c r="AT490" s="213" t="s">
        <v>149</v>
      </c>
      <c r="AU490" s="213" t="s">
        <v>86</v>
      </c>
      <c r="AY490" s="16" t="s">
        <v>147</v>
      </c>
      <c r="BE490" s="214">
        <f>IF(N490="základní",J490,0)</f>
        <v>0</v>
      </c>
      <c r="BF490" s="214">
        <f>IF(N490="snížená",J490,0)</f>
        <v>0</v>
      </c>
      <c r="BG490" s="214">
        <f>IF(N490="zákl. přenesená",J490,0)</f>
        <v>0</v>
      </c>
      <c r="BH490" s="214">
        <f>IF(N490="sníž. přenesená",J490,0)</f>
        <v>0</v>
      </c>
      <c r="BI490" s="214">
        <f>IF(N490="nulová",J490,0)</f>
        <v>0</v>
      </c>
      <c r="BJ490" s="16" t="s">
        <v>21</v>
      </c>
      <c r="BK490" s="214">
        <f>ROUND(I490*H490,2)</f>
        <v>0</v>
      </c>
      <c r="BL490" s="16" t="s">
        <v>154</v>
      </c>
      <c r="BM490" s="213" t="s">
        <v>741</v>
      </c>
    </row>
    <row r="491" spans="1:65" s="2" customFormat="1" ht="29.25">
      <c r="A491" s="33"/>
      <c r="B491" s="34"/>
      <c r="C491" s="35"/>
      <c r="D491" s="215" t="s">
        <v>156</v>
      </c>
      <c r="E491" s="35"/>
      <c r="F491" s="216" t="s">
        <v>742</v>
      </c>
      <c r="G491" s="35"/>
      <c r="H491" s="35"/>
      <c r="I491" s="114"/>
      <c r="J491" s="35"/>
      <c r="K491" s="35"/>
      <c r="L491" s="38"/>
      <c r="M491" s="217"/>
      <c r="N491" s="218"/>
      <c r="O491" s="70"/>
      <c r="P491" s="70"/>
      <c r="Q491" s="70"/>
      <c r="R491" s="70"/>
      <c r="S491" s="70"/>
      <c r="T491" s="71"/>
      <c r="U491" s="33"/>
      <c r="V491" s="33"/>
      <c r="W491" s="33"/>
      <c r="X491" s="33"/>
      <c r="Y491" s="33"/>
      <c r="Z491" s="33"/>
      <c r="AA491" s="33"/>
      <c r="AB491" s="33"/>
      <c r="AC491" s="33"/>
      <c r="AD491" s="33"/>
      <c r="AE491" s="33"/>
      <c r="AT491" s="16" t="s">
        <v>156</v>
      </c>
      <c r="AU491" s="16" t="s">
        <v>86</v>
      </c>
    </row>
    <row r="492" spans="1:65" s="2" customFormat="1" ht="29.25">
      <c r="A492" s="33"/>
      <c r="B492" s="34"/>
      <c r="C492" s="35"/>
      <c r="D492" s="215" t="s">
        <v>158</v>
      </c>
      <c r="E492" s="35"/>
      <c r="F492" s="219" t="s">
        <v>698</v>
      </c>
      <c r="G492" s="35"/>
      <c r="H492" s="35"/>
      <c r="I492" s="114"/>
      <c r="J492" s="35"/>
      <c r="K492" s="35"/>
      <c r="L492" s="38"/>
      <c r="M492" s="217"/>
      <c r="N492" s="218"/>
      <c r="O492" s="70"/>
      <c r="P492" s="70"/>
      <c r="Q492" s="70"/>
      <c r="R492" s="70"/>
      <c r="S492" s="70"/>
      <c r="T492" s="71"/>
      <c r="U492" s="33"/>
      <c r="V492" s="33"/>
      <c r="W492" s="33"/>
      <c r="X492" s="33"/>
      <c r="Y492" s="33"/>
      <c r="Z492" s="33"/>
      <c r="AA492" s="33"/>
      <c r="AB492" s="33"/>
      <c r="AC492" s="33"/>
      <c r="AD492" s="33"/>
      <c r="AE492" s="33"/>
      <c r="AT492" s="16" t="s">
        <v>158</v>
      </c>
      <c r="AU492" s="16" t="s">
        <v>86</v>
      </c>
    </row>
    <row r="493" spans="1:65" s="2" customFormat="1" ht="16.5" customHeight="1">
      <c r="A493" s="33"/>
      <c r="B493" s="34"/>
      <c r="C493" s="202" t="s">
        <v>743</v>
      </c>
      <c r="D493" s="202" t="s">
        <v>149</v>
      </c>
      <c r="E493" s="203" t="s">
        <v>744</v>
      </c>
      <c r="F493" s="204" t="s">
        <v>745</v>
      </c>
      <c r="G493" s="205" t="s">
        <v>210</v>
      </c>
      <c r="H493" s="206">
        <v>1</v>
      </c>
      <c r="I493" s="207"/>
      <c r="J493" s="208">
        <f>ROUND(I493*H493,2)</f>
        <v>0</v>
      </c>
      <c r="K493" s="204" t="s">
        <v>153</v>
      </c>
      <c r="L493" s="38"/>
      <c r="M493" s="209" t="s">
        <v>1</v>
      </c>
      <c r="N493" s="210" t="s">
        <v>42</v>
      </c>
      <c r="O493" s="70"/>
      <c r="P493" s="211">
        <f>O493*H493</f>
        <v>0</v>
      </c>
      <c r="Q493" s="211">
        <v>0</v>
      </c>
      <c r="R493" s="211">
        <f>Q493*H493</f>
        <v>0</v>
      </c>
      <c r="S493" s="211">
        <v>0</v>
      </c>
      <c r="T493" s="212">
        <f>S493*H493</f>
        <v>0</v>
      </c>
      <c r="U493" s="33"/>
      <c r="V493" s="33"/>
      <c r="W493" s="33"/>
      <c r="X493" s="33"/>
      <c r="Y493" s="33"/>
      <c r="Z493" s="33"/>
      <c r="AA493" s="33"/>
      <c r="AB493" s="33"/>
      <c r="AC493" s="33"/>
      <c r="AD493" s="33"/>
      <c r="AE493" s="33"/>
      <c r="AR493" s="213" t="s">
        <v>154</v>
      </c>
      <c r="AT493" s="213" t="s">
        <v>149</v>
      </c>
      <c r="AU493" s="213" t="s">
        <v>86</v>
      </c>
      <c r="AY493" s="16" t="s">
        <v>147</v>
      </c>
      <c r="BE493" s="214">
        <f>IF(N493="základní",J493,0)</f>
        <v>0</v>
      </c>
      <c r="BF493" s="214">
        <f>IF(N493="snížená",J493,0)</f>
        <v>0</v>
      </c>
      <c r="BG493" s="214">
        <f>IF(N493="zákl. přenesená",J493,0)</f>
        <v>0</v>
      </c>
      <c r="BH493" s="214">
        <f>IF(N493="sníž. přenesená",J493,0)</f>
        <v>0</v>
      </c>
      <c r="BI493" s="214">
        <f>IF(N493="nulová",J493,0)</f>
        <v>0</v>
      </c>
      <c r="BJ493" s="16" t="s">
        <v>21</v>
      </c>
      <c r="BK493" s="214">
        <f>ROUND(I493*H493,2)</f>
        <v>0</v>
      </c>
      <c r="BL493" s="16" t="s">
        <v>154</v>
      </c>
      <c r="BM493" s="213" t="s">
        <v>746</v>
      </c>
    </row>
    <row r="494" spans="1:65" s="2" customFormat="1" ht="29.25">
      <c r="A494" s="33"/>
      <c r="B494" s="34"/>
      <c r="C494" s="35"/>
      <c r="D494" s="215" t="s">
        <v>156</v>
      </c>
      <c r="E494" s="35"/>
      <c r="F494" s="216" t="s">
        <v>747</v>
      </c>
      <c r="G494" s="35"/>
      <c r="H494" s="35"/>
      <c r="I494" s="114"/>
      <c r="J494" s="35"/>
      <c r="K494" s="35"/>
      <c r="L494" s="38"/>
      <c r="M494" s="217"/>
      <c r="N494" s="218"/>
      <c r="O494" s="70"/>
      <c r="P494" s="70"/>
      <c r="Q494" s="70"/>
      <c r="R494" s="70"/>
      <c r="S494" s="70"/>
      <c r="T494" s="71"/>
      <c r="U494" s="33"/>
      <c r="V494" s="33"/>
      <c r="W494" s="33"/>
      <c r="X494" s="33"/>
      <c r="Y494" s="33"/>
      <c r="Z494" s="33"/>
      <c r="AA494" s="33"/>
      <c r="AB494" s="33"/>
      <c r="AC494" s="33"/>
      <c r="AD494" s="33"/>
      <c r="AE494" s="33"/>
      <c r="AT494" s="16" t="s">
        <v>156</v>
      </c>
      <c r="AU494" s="16" t="s">
        <v>86</v>
      </c>
    </row>
    <row r="495" spans="1:65" s="2" customFormat="1" ht="29.25">
      <c r="A495" s="33"/>
      <c r="B495" s="34"/>
      <c r="C495" s="35"/>
      <c r="D495" s="215" t="s">
        <v>158</v>
      </c>
      <c r="E495" s="35"/>
      <c r="F495" s="219" t="s">
        <v>698</v>
      </c>
      <c r="G495" s="35"/>
      <c r="H495" s="35"/>
      <c r="I495" s="114"/>
      <c r="J495" s="35"/>
      <c r="K495" s="35"/>
      <c r="L495" s="38"/>
      <c r="M495" s="217"/>
      <c r="N495" s="218"/>
      <c r="O495" s="70"/>
      <c r="P495" s="70"/>
      <c r="Q495" s="70"/>
      <c r="R495" s="70"/>
      <c r="S495" s="70"/>
      <c r="T495" s="71"/>
      <c r="U495" s="33"/>
      <c r="V495" s="33"/>
      <c r="W495" s="33"/>
      <c r="X495" s="33"/>
      <c r="Y495" s="33"/>
      <c r="Z495" s="33"/>
      <c r="AA495" s="33"/>
      <c r="AB495" s="33"/>
      <c r="AC495" s="33"/>
      <c r="AD495" s="33"/>
      <c r="AE495" s="33"/>
      <c r="AT495" s="16" t="s">
        <v>158</v>
      </c>
      <c r="AU495" s="16" t="s">
        <v>86</v>
      </c>
    </row>
    <row r="496" spans="1:65" s="2" customFormat="1" ht="16.5" customHeight="1">
      <c r="A496" s="33"/>
      <c r="B496" s="34"/>
      <c r="C496" s="202" t="s">
        <v>748</v>
      </c>
      <c r="D496" s="202" t="s">
        <v>149</v>
      </c>
      <c r="E496" s="203" t="s">
        <v>749</v>
      </c>
      <c r="F496" s="204" t="s">
        <v>750</v>
      </c>
      <c r="G496" s="205" t="s">
        <v>210</v>
      </c>
      <c r="H496" s="206">
        <v>1</v>
      </c>
      <c r="I496" s="207"/>
      <c r="J496" s="208">
        <f>ROUND(I496*H496,2)</f>
        <v>0</v>
      </c>
      <c r="K496" s="204" t="s">
        <v>153</v>
      </c>
      <c r="L496" s="38"/>
      <c r="M496" s="209" t="s">
        <v>1</v>
      </c>
      <c r="N496" s="210" t="s">
        <v>42</v>
      </c>
      <c r="O496" s="70"/>
      <c r="P496" s="211">
        <f>O496*H496</f>
        <v>0</v>
      </c>
      <c r="Q496" s="211">
        <v>0</v>
      </c>
      <c r="R496" s="211">
        <f>Q496*H496</f>
        <v>0</v>
      </c>
      <c r="S496" s="211">
        <v>0</v>
      </c>
      <c r="T496" s="212">
        <f>S496*H496</f>
        <v>0</v>
      </c>
      <c r="U496" s="33"/>
      <c r="V496" s="33"/>
      <c r="W496" s="33"/>
      <c r="X496" s="33"/>
      <c r="Y496" s="33"/>
      <c r="Z496" s="33"/>
      <c r="AA496" s="33"/>
      <c r="AB496" s="33"/>
      <c r="AC496" s="33"/>
      <c r="AD496" s="33"/>
      <c r="AE496" s="33"/>
      <c r="AR496" s="213" t="s">
        <v>154</v>
      </c>
      <c r="AT496" s="213" t="s">
        <v>149</v>
      </c>
      <c r="AU496" s="213" t="s">
        <v>86</v>
      </c>
      <c r="AY496" s="16" t="s">
        <v>147</v>
      </c>
      <c r="BE496" s="214">
        <f>IF(N496="základní",J496,0)</f>
        <v>0</v>
      </c>
      <c r="BF496" s="214">
        <f>IF(N496="snížená",J496,0)</f>
        <v>0</v>
      </c>
      <c r="BG496" s="214">
        <f>IF(N496="zákl. přenesená",J496,0)</f>
        <v>0</v>
      </c>
      <c r="BH496" s="214">
        <f>IF(N496="sníž. přenesená",J496,0)</f>
        <v>0</v>
      </c>
      <c r="BI496" s="214">
        <f>IF(N496="nulová",J496,0)</f>
        <v>0</v>
      </c>
      <c r="BJ496" s="16" t="s">
        <v>21</v>
      </c>
      <c r="BK496" s="214">
        <f>ROUND(I496*H496,2)</f>
        <v>0</v>
      </c>
      <c r="BL496" s="16" t="s">
        <v>154</v>
      </c>
      <c r="BM496" s="213" t="s">
        <v>751</v>
      </c>
    </row>
    <row r="497" spans="1:65" s="2" customFormat="1" ht="29.25">
      <c r="A497" s="33"/>
      <c r="B497" s="34"/>
      <c r="C497" s="35"/>
      <c r="D497" s="215" t="s">
        <v>156</v>
      </c>
      <c r="E497" s="35"/>
      <c r="F497" s="216" t="s">
        <v>752</v>
      </c>
      <c r="G497" s="35"/>
      <c r="H497" s="35"/>
      <c r="I497" s="114"/>
      <c r="J497" s="35"/>
      <c r="K497" s="35"/>
      <c r="L497" s="38"/>
      <c r="M497" s="217"/>
      <c r="N497" s="218"/>
      <c r="O497" s="70"/>
      <c r="P497" s="70"/>
      <c r="Q497" s="70"/>
      <c r="R497" s="70"/>
      <c r="S497" s="70"/>
      <c r="T497" s="71"/>
      <c r="U497" s="33"/>
      <c r="V497" s="33"/>
      <c r="W497" s="33"/>
      <c r="X497" s="33"/>
      <c r="Y497" s="33"/>
      <c r="Z497" s="33"/>
      <c r="AA497" s="33"/>
      <c r="AB497" s="33"/>
      <c r="AC497" s="33"/>
      <c r="AD497" s="33"/>
      <c r="AE497" s="33"/>
      <c r="AT497" s="16" t="s">
        <v>156</v>
      </c>
      <c r="AU497" s="16" t="s">
        <v>86</v>
      </c>
    </row>
    <row r="498" spans="1:65" s="2" customFormat="1" ht="29.25">
      <c r="A498" s="33"/>
      <c r="B498" s="34"/>
      <c r="C498" s="35"/>
      <c r="D498" s="215" t="s">
        <v>158</v>
      </c>
      <c r="E498" s="35"/>
      <c r="F498" s="219" t="s">
        <v>698</v>
      </c>
      <c r="G498" s="35"/>
      <c r="H498" s="35"/>
      <c r="I498" s="114"/>
      <c r="J498" s="35"/>
      <c r="K498" s="35"/>
      <c r="L498" s="38"/>
      <c r="M498" s="217"/>
      <c r="N498" s="218"/>
      <c r="O498" s="70"/>
      <c r="P498" s="70"/>
      <c r="Q498" s="70"/>
      <c r="R498" s="70"/>
      <c r="S498" s="70"/>
      <c r="T498" s="71"/>
      <c r="U498" s="33"/>
      <c r="V498" s="33"/>
      <c r="W498" s="33"/>
      <c r="X498" s="33"/>
      <c r="Y498" s="33"/>
      <c r="Z498" s="33"/>
      <c r="AA498" s="33"/>
      <c r="AB498" s="33"/>
      <c r="AC498" s="33"/>
      <c r="AD498" s="33"/>
      <c r="AE498" s="33"/>
      <c r="AT498" s="16" t="s">
        <v>158</v>
      </c>
      <c r="AU498" s="16" t="s">
        <v>86</v>
      </c>
    </row>
    <row r="499" spans="1:65" s="2" customFormat="1" ht="21.75" customHeight="1">
      <c r="A499" s="33"/>
      <c r="B499" s="34"/>
      <c r="C499" s="202" t="s">
        <v>753</v>
      </c>
      <c r="D499" s="202" t="s">
        <v>149</v>
      </c>
      <c r="E499" s="203" t="s">
        <v>754</v>
      </c>
      <c r="F499" s="204" t="s">
        <v>755</v>
      </c>
      <c r="G499" s="205" t="s">
        <v>187</v>
      </c>
      <c r="H499" s="206">
        <v>1</v>
      </c>
      <c r="I499" s="207"/>
      <c r="J499" s="208">
        <f>ROUND(I499*H499,2)</f>
        <v>0</v>
      </c>
      <c r="K499" s="204" t="s">
        <v>153</v>
      </c>
      <c r="L499" s="38"/>
      <c r="M499" s="209" t="s">
        <v>1</v>
      </c>
      <c r="N499" s="210" t="s">
        <v>42</v>
      </c>
      <c r="O499" s="70"/>
      <c r="P499" s="211">
        <f>O499*H499</f>
        <v>0</v>
      </c>
      <c r="Q499" s="211">
        <v>0</v>
      </c>
      <c r="R499" s="211">
        <f>Q499*H499</f>
        <v>0</v>
      </c>
      <c r="S499" s="211">
        <v>0</v>
      </c>
      <c r="T499" s="212">
        <f>S499*H499</f>
        <v>0</v>
      </c>
      <c r="U499" s="33"/>
      <c r="V499" s="33"/>
      <c r="W499" s="33"/>
      <c r="X499" s="33"/>
      <c r="Y499" s="33"/>
      <c r="Z499" s="33"/>
      <c r="AA499" s="33"/>
      <c r="AB499" s="33"/>
      <c r="AC499" s="33"/>
      <c r="AD499" s="33"/>
      <c r="AE499" s="33"/>
      <c r="AR499" s="213" t="s">
        <v>154</v>
      </c>
      <c r="AT499" s="213" t="s">
        <v>149</v>
      </c>
      <c r="AU499" s="213" t="s">
        <v>86</v>
      </c>
      <c r="AY499" s="16" t="s">
        <v>147</v>
      </c>
      <c r="BE499" s="214">
        <f>IF(N499="základní",J499,0)</f>
        <v>0</v>
      </c>
      <c r="BF499" s="214">
        <f>IF(N499="snížená",J499,0)</f>
        <v>0</v>
      </c>
      <c r="BG499" s="214">
        <f>IF(N499="zákl. přenesená",J499,0)</f>
        <v>0</v>
      </c>
      <c r="BH499" s="214">
        <f>IF(N499="sníž. přenesená",J499,0)</f>
        <v>0</v>
      </c>
      <c r="BI499" s="214">
        <f>IF(N499="nulová",J499,0)</f>
        <v>0</v>
      </c>
      <c r="BJ499" s="16" t="s">
        <v>21</v>
      </c>
      <c r="BK499" s="214">
        <f>ROUND(I499*H499,2)</f>
        <v>0</v>
      </c>
      <c r="BL499" s="16" t="s">
        <v>154</v>
      </c>
      <c r="BM499" s="213" t="s">
        <v>756</v>
      </c>
    </row>
    <row r="500" spans="1:65" s="2" customFormat="1" ht="39">
      <c r="A500" s="33"/>
      <c r="B500" s="34"/>
      <c r="C500" s="35"/>
      <c r="D500" s="215" t="s">
        <v>156</v>
      </c>
      <c r="E500" s="35"/>
      <c r="F500" s="216" t="s">
        <v>757</v>
      </c>
      <c r="G500" s="35"/>
      <c r="H500" s="35"/>
      <c r="I500" s="114"/>
      <c r="J500" s="35"/>
      <c r="K500" s="35"/>
      <c r="L500" s="38"/>
      <c r="M500" s="217"/>
      <c r="N500" s="218"/>
      <c r="O500" s="70"/>
      <c r="P500" s="70"/>
      <c r="Q500" s="70"/>
      <c r="R500" s="70"/>
      <c r="S500" s="70"/>
      <c r="T500" s="71"/>
      <c r="U500" s="33"/>
      <c r="V500" s="33"/>
      <c r="W500" s="33"/>
      <c r="X500" s="33"/>
      <c r="Y500" s="33"/>
      <c r="Z500" s="33"/>
      <c r="AA500" s="33"/>
      <c r="AB500" s="33"/>
      <c r="AC500" s="33"/>
      <c r="AD500" s="33"/>
      <c r="AE500" s="33"/>
      <c r="AT500" s="16" t="s">
        <v>156</v>
      </c>
      <c r="AU500" s="16" t="s">
        <v>86</v>
      </c>
    </row>
    <row r="501" spans="1:65" s="2" customFormat="1" ht="68.25">
      <c r="A501" s="33"/>
      <c r="B501" s="34"/>
      <c r="C501" s="35"/>
      <c r="D501" s="215" t="s">
        <v>158</v>
      </c>
      <c r="E501" s="35"/>
      <c r="F501" s="219" t="s">
        <v>758</v>
      </c>
      <c r="G501" s="35"/>
      <c r="H501" s="35"/>
      <c r="I501" s="114"/>
      <c r="J501" s="35"/>
      <c r="K501" s="35"/>
      <c r="L501" s="38"/>
      <c r="M501" s="217"/>
      <c r="N501" s="218"/>
      <c r="O501" s="70"/>
      <c r="P501" s="70"/>
      <c r="Q501" s="70"/>
      <c r="R501" s="70"/>
      <c r="S501" s="70"/>
      <c r="T501" s="71"/>
      <c r="U501" s="33"/>
      <c r="V501" s="33"/>
      <c r="W501" s="33"/>
      <c r="X501" s="33"/>
      <c r="Y501" s="33"/>
      <c r="Z501" s="33"/>
      <c r="AA501" s="33"/>
      <c r="AB501" s="33"/>
      <c r="AC501" s="33"/>
      <c r="AD501" s="33"/>
      <c r="AE501" s="33"/>
      <c r="AT501" s="16" t="s">
        <v>158</v>
      </c>
      <c r="AU501" s="16" t="s">
        <v>86</v>
      </c>
    </row>
    <row r="502" spans="1:65" s="2" customFormat="1" ht="19.5">
      <c r="A502" s="33"/>
      <c r="B502" s="34"/>
      <c r="C502" s="35"/>
      <c r="D502" s="215" t="s">
        <v>191</v>
      </c>
      <c r="E502" s="35"/>
      <c r="F502" s="219" t="s">
        <v>759</v>
      </c>
      <c r="G502" s="35"/>
      <c r="H502" s="35"/>
      <c r="I502" s="114"/>
      <c r="J502" s="35"/>
      <c r="K502" s="35"/>
      <c r="L502" s="38"/>
      <c r="M502" s="217"/>
      <c r="N502" s="218"/>
      <c r="O502" s="70"/>
      <c r="P502" s="70"/>
      <c r="Q502" s="70"/>
      <c r="R502" s="70"/>
      <c r="S502" s="70"/>
      <c r="T502" s="71"/>
      <c r="U502" s="33"/>
      <c r="V502" s="33"/>
      <c r="W502" s="33"/>
      <c r="X502" s="33"/>
      <c r="Y502" s="33"/>
      <c r="Z502" s="33"/>
      <c r="AA502" s="33"/>
      <c r="AB502" s="33"/>
      <c r="AC502" s="33"/>
      <c r="AD502" s="33"/>
      <c r="AE502" s="33"/>
      <c r="AT502" s="16" t="s">
        <v>191</v>
      </c>
      <c r="AU502" s="16" t="s">
        <v>86</v>
      </c>
    </row>
    <row r="503" spans="1:65" s="2" customFormat="1" ht="21.75" customHeight="1">
      <c r="A503" s="33"/>
      <c r="B503" s="34"/>
      <c r="C503" s="202" t="s">
        <v>760</v>
      </c>
      <c r="D503" s="202" t="s">
        <v>149</v>
      </c>
      <c r="E503" s="203" t="s">
        <v>761</v>
      </c>
      <c r="F503" s="204" t="s">
        <v>762</v>
      </c>
      <c r="G503" s="205" t="s">
        <v>187</v>
      </c>
      <c r="H503" s="206">
        <v>1</v>
      </c>
      <c r="I503" s="207"/>
      <c r="J503" s="208">
        <f>ROUND(I503*H503,2)</f>
        <v>0</v>
      </c>
      <c r="K503" s="204" t="s">
        <v>153</v>
      </c>
      <c r="L503" s="38"/>
      <c r="M503" s="209" t="s">
        <v>1</v>
      </c>
      <c r="N503" s="210" t="s">
        <v>42</v>
      </c>
      <c r="O503" s="70"/>
      <c r="P503" s="211">
        <f>O503*H503</f>
        <v>0</v>
      </c>
      <c r="Q503" s="211">
        <v>0</v>
      </c>
      <c r="R503" s="211">
        <f>Q503*H503</f>
        <v>0</v>
      </c>
      <c r="S503" s="211">
        <v>0</v>
      </c>
      <c r="T503" s="212">
        <f>S503*H503</f>
        <v>0</v>
      </c>
      <c r="U503" s="33"/>
      <c r="V503" s="33"/>
      <c r="W503" s="33"/>
      <c r="X503" s="33"/>
      <c r="Y503" s="33"/>
      <c r="Z503" s="33"/>
      <c r="AA503" s="33"/>
      <c r="AB503" s="33"/>
      <c r="AC503" s="33"/>
      <c r="AD503" s="33"/>
      <c r="AE503" s="33"/>
      <c r="AR503" s="213" t="s">
        <v>154</v>
      </c>
      <c r="AT503" s="213" t="s">
        <v>149</v>
      </c>
      <c r="AU503" s="213" t="s">
        <v>86</v>
      </c>
      <c r="AY503" s="16" t="s">
        <v>147</v>
      </c>
      <c r="BE503" s="214">
        <f>IF(N503="základní",J503,0)</f>
        <v>0</v>
      </c>
      <c r="BF503" s="214">
        <f>IF(N503="snížená",J503,0)</f>
        <v>0</v>
      </c>
      <c r="BG503" s="214">
        <f>IF(N503="zákl. přenesená",J503,0)</f>
        <v>0</v>
      </c>
      <c r="BH503" s="214">
        <f>IF(N503="sníž. přenesená",J503,0)</f>
        <v>0</v>
      </c>
      <c r="BI503" s="214">
        <f>IF(N503="nulová",J503,0)</f>
        <v>0</v>
      </c>
      <c r="BJ503" s="16" t="s">
        <v>21</v>
      </c>
      <c r="BK503" s="214">
        <f>ROUND(I503*H503,2)</f>
        <v>0</v>
      </c>
      <c r="BL503" s="16" t="s">
        <v>154</v>
      </c>
      <c r="BM503" s="213" t="s">
        <v>763</v>
      </c>
    </row>
    <row r="504" spans="1:65" s="2" customFormat="1" ht="39">
      <c r="A504" s="33"/>
      <c r="B504" s="34"/>
      <c r="C504" s="35"/>
      <c r="D504" s="215" t="s">
        <v>156</v>
      </c>
      <c r="E504" s="35"/>
      <c r="F504" s="216" t="s">
        <v>764</v>
      </c>
      <c r="G504" s="35"/>
      <c r="H504" s="35"/>
      <c r="I504" s="114"/>
      <c r="J504" s="35"/>
      <c r="K504" s="35"/>
      <c r="L504" s="38"/>
      <c r="M504" s="217"/>
      <c r="N504" s="218"/>
      <c r="O504" s="70"/>
      <c r="P504" s="70"/>
      <c r="Q504" s="70"/>
      <c r="R504" s="70"/>
      <c r="S504" s="70"/>
      <c r="T504" s="71"/>
      <c r="U504" s="33"/>
      <c r="V504" s="33"/>
      <c r="W504" s="33"/>
      <c r="X504" s="33"/>
      <c r="Y504" s="33"/>
      <c r="Z504" s="33"/>
      <c r="AA504" s="33"/>
      <c r="AB504" s="33"/>
      <c r="AC504" s="33"/>
      <c r="AD504" s="33"/>
      <c r="AE504" s="33"/>
      <c r="AT504" s="16" t="s">
        <v>156</v>
      </c>
      <c r="AU504" s="16" t="s">
        <v>86</v>
      </c>
    </row>
    <row r="505" spans="1:65" s="2" customFormat="1" ht="68.25">
      <c r="A505" s="33"/>
      <c r="B505" s="34"/>
      <c r="C505" s="35"/>
      <c r="D505" s="215" t="s">
        <v>158</v>
      </c>
      <c r="E505" s="35"/>
      <c r="F505" s="219" t="s">
        <v>758</v>
      </c>
      <c r="G505" s="35"/>
      <c r="H505" s="35"/>
      <c r="I505" s="114"/>
      <c r="J505" s="35"/>
      <c r="K505" s="35"/>
      <c r="L505" s="38"/>
      <c r="M505" s="217"/>
      <c r="N505" s="218"/>
      <c r="O505" s="70"/>
      <c r="P505" s="70"/>
      <c r="Q505" s="70"/>
      <c r="R505" s="70"/>
      <c r="S505" s="70"/>
      <c r="T505" s="71"/>
      <c r="U505" s="33"/>
      <c r="V505" s="33"/>
      <c r="W505" s="33"/>
      <c r="X505" s="33"/>
      <c r="Y505" s="33"/>
      <c r="Z505" s="33"/>
      <c r="AA505" s="33"/>
      <c r="AB505" s="33"/>
      <c r="AC505" s="33"/>
      <c r="AD505" s="33"/>
      <c r="AE505" s="33"/>
      <c r="AT505" s="16" t="s">
        <v>158</v>
      </c>
      <c r="AU505" s="16" t="s">
        <v>86</v>
      </c>
    </row>
    <row r="506" spans="1:65" s="2" customFormat="1" ht="19.5">
      <c r="A506" s="33"/>
      <c r="B506" s="34"/>
      <c r="C506" s="35"/>
      <c r="D506" s="215" t="s">
        <v>191</v>
      </c>
      <c r="E506" s="35"/>
      <c r="F506" s="219" t="s">
        <v>765</v>
      </c>
      <c r="G506" s="35"/>
      <c r="H506" s="35"/>
      <c r="I506" s="114"/>
      <c r="J506" s="35"/>
      <c r="K506" s="35"/>
      <c r="L506" s="38"/>
      <c r="M506" s="217"/>
      <c r="N506" s="218"/>
      <c r="O506" s="70"/>
      <c r="P506" s="70"/>
      <c r="Q506" s="70"/>
      <c r="R506" s="70"/>
      <c r="S506" s="70"/>
      <c r="T506" s="71"/>
      <c r="U506" s="33"/>
      <c r="V506" s="33"/>
      <c r="W506" s="33"/>
      <c r="X506" s="33"/>
      <c r="Y506" s="33"/>
      <c r="Z506" s="33"/>
      <c r="AA506" s="33"/>
      <c r="AB506" s="33"/>
      <c r="AC506" s="33"/>
      <c r="AD506" s="33"/>
      <c r="AE506" s="33"/>
      <c r="AT506" s="16" t="s">
        <v>191</v>
      </c>
      <c r="AU506" s="16" t="s">
        <v>86</v>
      </c>
    </row>
    <row r="507" spans="1:65" s="2" customFormat="1" ht="21.75" customHeight="1">
      <c r="A507" s="33"/>
      <c r="B507" s="34"/>
      <c r="C507" s="202" t="s">
        <v>766</v>
      </c>
      <c r="D507" s="202" t="s">
        <v>149</v>
      </c>
      <c r="E507" s="203" t="s">
        <v>767</v>
      </c>
      <c r="F507" s="204" t="s">
        <v>768</v>
      </c>
      <c r="G507" s="205" t="s">
        <v>210</v>
      </c>
      <c r="H507" s="206">
        <v>1</v>
      </c>
      <c r="I507" s="207"/>
      <c r="J507" s="208">
        <f>ROUND(I507*H507,2)</f>
        <v>0</v>
      </c>
      <c r="K507" s="204" t="s">
        <v>153</v>
      </c>
      <c r="L507" s="38"/>
      <c r="M507" s="209" t="s">
        <v>1</v>
      </c>
      <c r="N507" s="210" t="s">
        <v>42</v>
      </c>
      <c r="O507" s="70"/>
      <c r="P507" s="211">
        <f>O507*H507</f>
        <v>0</v>
      </c>
      <c r="Q507" s="211">
        <v>0</v>
      </c>
      <c r="R507" s="211">
        <f>Q507*H507</f>
        <v>0</v>
      </c>
      <c r="S507" s="211">
        <v>0</v>
      </c>
      <c r="T507" s="212">
        <f>S507*H507</f>
        <v>0</v>
      </c>
      <c r="U507" s="33"/>
      <c r="V507" s="33"/>
      <c r="W507" s="33"/>
      <c r="X507" s="33"/>
      <c r="Y507" s="33"/>
      <c r="Z507" s="33"/>
      <c r="AA507" s="33"/>
      <c r="AB507" s="33"/>
      <c r="AC507" s="33"/>
      <c r="AD507" s="33"/>
      <c r="AE507" s="33"/>
      <c r="AR507" s="213" t="s">
        <v>154</v>
      </c>
      <c r="AT507" s="213" t="s">
        <v>149</v>
      </c>
      <c r="AU507" s="213" t="s">
        <v>86</v>
      </c>
      <c r="AY507" s="16" t="s">
        <v>147</v>
      </c>
      <c r="BE507" s="214">
        <f>IF(N507="základní",J507,0)</f>
        <v>0</v>
      </c>
      <c r="BF507" s="214">
        <f>IF(N507="snížená",J507,0)</f>
        <v>0</v>
      </c>
      <c r="BG507" s="214">
        <f>IF(N507="zákl. přenesená",J507,0)</f>
        <v>0</v>
      </c>
      <c r="BH507" s="214">
        <f>IF(N507="sníž. přenesená",J507,0)</f>
        <v>0</v>
      </c>
      <c r="BI507" s="214">
        <f>IF(N507="nulová",J507,0)</f>
        <v>0</v>
      </c>
      <c r="BJ507" s="16" t="s">
        <v>21</v>
      </c>
      <c r="BK507" s="214">
        <f>ROUND(I507*H507,2)</f>
        <v>0</v>
      </c>
      <c r="BL507" s="16" t="s">
        <v>154</v>
      </c>
      <c r="BM507" s="213" t="s">
        <v>769</v>
      </c>
    </row>
    <row r="508" spans="1:65" s="2" customFormat="1" ht="39">
      <c r="A508" s="33"/>
      <c r="B508" s="34"/>
      <c r="C508" s="35"/>
      <c r="D508" s="215" t="s">
        <v>156</v>
      </c>
      <c r="E508" s="35"/>
      <c r="F508" s="216" t="s">
        <v>770</v>
      </c>
      <c r="G508" s="35"/>
      <c r="H508" s="35"/>
      <c r="I508" s="114"/>
      <c r="J508" s="35"/>
      <c r="K508" s="35"/>
      <c r="L508" s="38"/>
      <c r="M508" s="217"/>
      <c r="N508" s="218"/>
      <c r="O508" s="70"/>
      <c r="P508" s="70"/>
      <c r="Q508" s="70"/>
      <c r="R508" s="70"/>
      <c r="S508" s="70"/>
      <c r="T508" s="71"/>
      <c r="U508" s="33"/>
      <c r="V508" s="33"/>
      <c r="W508" s="33"/>
      <c r="X508" s="33"/>
      <c r="Y508" s="33"/>
      <c r="Z508" s="33"/>
      <c r="AA508" s="33"/>
      <c r="AB508" s="33"/>
      <c r="AC508" s="33"/>
      <c r="AD508" s="33"/>
      <c r="AE508" s="33"/>
      <c r="AT508" s="16" t="s">
        <v>156</v>
      </c>
      <c r="AU508" s="16" t="s">
        <v>86</v>
      </c>
    </row>
    <row r="509" spans="1:65" s="2" customFormat="1" ht="29.25">
      <c r="A509" s="33"/>
      <c r="B509" s="34"/>
      <c r="C509" s="35"/>
      <c r="D509" s="215" t="s">
        <v>158</v>
      </c>
      <c r="E509" s="35"/>
      <c r="F509" s="219" t="s">
        <v>698</v>
      </c>
      <c r="G509" s="35"/>
      <c r="H509" s="35"/>
      <c r="I509" s="114"/>
      <c r="J509" s="35"/>
      <c r="K509" s="35"/>
      <c r="L509" s="38"/>
      <c r="M509" s="217"/>
      <c r="N509" s="218"/>
      <c r="O509" s="70"/>
      <c r="P509" s="70"/>
      <c r="Q509" s="70"/>
      <c r="R509" s="70"/>
      <c r="S509" s="70"/>
      <c r="T509" s="71"/>
      <c r="U509" s="33"/>
      <c r="V509" s="33"/>
      <c r="W509" s="33"/>
      <c r="X509" s="33"/>
      <c r="Y509" s="33"/>
      <c r="Z509" s="33"/>
      <c r="AA509" s="33"/>
      <c r="AB509" s="33"/>
      <c r="AC509" s="33"/>
      <c r="AD509" s="33"/>
      <c r="AE509" s="33"/>
      <c r="AT509" s="16" t="s">
        <v>158</v>
      </c>
      <c r="AU509" s="16" t="s">
        <v>86</v>
      </c>
    </row>
    <row r="510" spans="1:65" s="2" customFormat="1" ht="21.75" customHeight="1">
      <c r="A510" s="33"/>
      <c r="B510" s="34"/>
      <c r="C510" s="202" t="s">
        <v>771</v>
      </c>
      <c r="D510" s="202" t="s">
        <v>149</v>
      </c>
      <c r="E510" s="203" t="s">
        <v>772</v>
      </c>
      <c r="F510" s="204" t="s">
        <v>773</v>
      </c>
      <c r="G510" s="205" t="s">
        <v>210</v>
      </c>
      <c r="H510" s="206">
        <v>1</v>
      </c>
      <c r="I510" s="207"/>
      <c r="J510" s="208">
        <f>ROUND(I510*H510,2)</f>
        <v>0</v>
      </c>
      <c r="K510" s="204" t="s">
        <v>153</v>
      </c>
      <c r="L510" s="38"/>
      <c r="M510" s="209" t="s">
        <v>1</v>
      </c>
      <c r="N510" s="210" t="s">
        <v>42</v>
      </c>
      <c r="O510" s="70"/>
      <c r="P510" s="211">
        <f>O510*H510</f>
        <v>0</v>
      </c>
      <c r="Q510" s="211">
        <v>0</v>
      </c>
      <c r="R510" s="211">
        <f>Q510*H510</f>
        <v>0</v>
      </c>
      <c r="S510" s="211">
        <v>0</v>
      </c>
      <c r="T510" s="212">
        <f>S510*H510</f>
        <v>0</v>
      </c>
      <c r="U510" s="33"/>
      <c r="V510" s="33"/>
      <c r="W510" s="33"/>
      <c r="X510" s="33"/>
      <c r="Y510" s="33"/>
      <c r="Z510" s="33"/>
      <c r="AA510" s="33"/>
      <c r="AB510" s="33"/>
      <c r="AC510" s="33"/>
      <c r="AD510" s="33"/>
      <c r="AE510" s="33"/>
      <c r="AR510" s="213" t="s">
        <v>154</v>
      </c>
      <c r="AT510" s="213" t="s">
        <v>149</v>
      </c>
      <c r="AU510" s="213" t="s">
        <v>86</v>
      </c>
      <c r="AY510" s="16" t="s">
        <v>147</v>
      </c>
      <c r="BE510" s="214">
        <f>IF(N510="základní",J510,0)</f>
        <v>0</v>
      </c>
      <c r="BF510" s="214">
        <f>IF(N510="snížená",J510,0)</f>
        <v>0</v>
      </c>
      <c r="BG510" s="214">
        <f>IF(N510="zákl. přenesená",J510,0)</f>
        <v>0</v>
      </c>
      <c r="BH510" s="214">
        <f>IF(N510="sníž. přenesená",J510,0)</f>
        <v>0</v>
      </c>
      <c r="BI510" s="214">
        <f>IF(N510="nulová",J510,0)</f>
        <v>0</v>
      </c>
      <c r="BJ510" s="16" t="s">
        <v>21</v>
      </c>
      <c r="BK510" s="214">
        <f>ROUND(I510*H510,2)</f>
        <v>0</v>
      </c>
      <c r="BL510" s="16" t="s">
        <v>154</v>
      </c>
      <c r="BM510" s="213" t="s">
        <v>774</v>
      </c>
    </row>
    <row r="511" spans="1:65" s="2" customFormat="1" ht="39">
      <c r="A511" s="33"/>
      <c r="B511" s="34"/>
      <c r="C511" s="35"/>
      <c r="D511" s="215" t="s">
        <v>156</v>
      </c>
      <c r="E511" s="35"/>
      <c r="F511" s="216" t="s">
        <v>775</v>
      </c>
      <c r="G511" s="35"/>
      <c r="H511" s="35"/>
      <c r="I511" s="114"/>
      <c r="J511" s="35"/>
      <c r="K511" s="35"/>
      <c r="L511" s="38"/>
      <c r="M511" s="217"/>
      <c r="N511" s="218"/>
      <c r="O511" s="70"/>
      <c r="P511" s="70"/>
      <c r="Q511" s="70"/>
      <c r="R511" s="70"/>
      <c r="S511" s="70"/>
      <c r="T511" s="71"/>
      <c r="U511" s="33"/>
      <c r="V511" s="33"/>
      <c r="W511" s="33"/>
      <c r="X511" s="33"/>
      <c r="Y511" s="33"/>
      <c r="Z511" s="33"/>
      <c r="AA511" s="33"/>
      <c r="AB511" s="33"/>
      <c r="AC511" s="33"/>
      <c r="AD511" s="33"/>
      <c r="AE511" s="33"/>
      <c r="AT511" s="16" t="s">
        <v>156</v>
      </c>
      <c r="AU511" s="16" t="s">
        <v>86</v>
      </c>
    </row>
    <row r="512" spans="1:65" s="2" customFormat="1" ht="29.25">
      <c r="A512" s="33"/>
      <c r="B512" s="34"/>
      <c r="C512" s="35"/>
      <c r="D512" s="215" t="s">
        <v>158</v>
      </c>
      <c r="E512" s="35"/>
      <c r="F512" s="219" t="s">
        <v>698</v>
      </c>
      <c r="G512" s="35"/>
      <c r="H512" s="35"/>
      <c r="I512" s="114"/>
      <c r="J512" s="35"/>
      <c r="K512" s="35"/>
      <c r="L512" s="38"/>
      <c r="M512" s="217"/>
      <c r="N512" s="218"/>
      <c r="O512" s="70"/>
      <c r="P512" s="70"/>
      <c r="Q512" s="70"/>
      <c r="R512" s="70"/>
      <c r="S512" s="70"/>
      <c r="T512" s="71"/>
      <c r="U512" s="33"/>
      <c r="V512" s="33"/>
      <c r="W512" s="33"/>
      <c r="X512" s="33"/>
      <c r="Y512" s="33"/>
      <c r="Z512" s="33"/>
      <c r="AA512" s="33"/>
      <c r="AB512" s="33"/>
      <c r="AC512" s="33"/>
      <c r="AD512" s="33"/>
      <c r="AE512" s="33"/>
      <c r="AT512" s="16" t="s">
        <v>158</v>
      </c>
      <c r="AU512" s="16" t="s">
        <v>86</v>
      </c>
    </row>
    <row r="513" spans="1:65" s="2" customFormat="1" ht="21.75" customHeight="1">
      <c r="A513" s="33"/>
      <c r="B513" s="34"/>
      <c r="C513" s="202" t="s">
        <v>776</v>
      </c>
      <c r="D513" s="202" t="s">
        <v>149</v>
      </c>
      <c r="E513" s="203" t="s">
        <v>777</v>
      </c>
      <c r="F513" s="204" t="s">
        <v>778</v>
      </c>
      <c r="G513" s="205" t="s">
        <v>210</v>
      </c>
      <c r="H513" s="206">
        <v>1</v>
      </c>
      <c r="I513" s="207"/>
      <c r="J513" s="208">
        <f>ROUND(I513*H513,2)</f>
        <v>0</v>
      </c>
      <c r="K513" s="204" t="s">
        <v>153</v>
      </c>
      <c r="L513" s="38"/>
      <c r="M513" s="209" t="s">
        <v>1</v>
      </c>
      <c r="N513" s="210" t="s">
        <v>42</v>
      </c>
      <c r="O513" s="70"/>
      <c r="P513" s="211">
        <f>O513*H513</f>
        <v>0</v>
      </c>
      <c r="Q513" s="211">
        <v>0</v>
      </c>
      <c r="R513" s="211">
        <f>Q513*H513</f>
        <v>0</v>
      </c>
      <c r="S513" s="211">
        <v>0</v>
      </c>
      <c r="T513" s="212">
        <f>S513*H513</f>
        <v>0</v>
      </c>
      <c r="U513" s="33"/>
      <c r="V513" s="33"/>
      <c r="W513" s="33"/>
      <c r="X513" s="33"/>
      <c r="Y513" s="33"/>
      <c r="Z513" s="33"/>
      <c r="AA513" s="33"/>
      <c r="AB513" s="33"/>
      <c r="AC513" s="33"/>
      <c r="AD513" s="33"/>
      <c r="AE513" s="33"/>
      <c r="AR513" s="213" t="s">
        <v>154</v>
      </c>
      <c r="AT513" s="213" t="s">
        <v>149</v>
      </c>
      <c r="AU513" s="213" t="s">
        <v>86</v>
      </c>
      <c r="AY513" s="16" t="s">
        <v>147</v>
      </c>
      <c r="BE513" s="214">
        <f>IF(N513="základní",J513,0)</f>
        <v>0</v>
      </c>
      <c r="BF513" s="214">
        <f>IF(N513="snížená",J513,0)</f>
        <v>0</v>
      </c>
      <c r="BG513" s="214">
        <f>IF(N513="zákl. přenesená",J513,0)</f>
        <v>0</v>
      </c>
      <c r="BH513" s="214">
        <f>IF(N513="sníž. přenesená",J513,0)</f>
        <v>0</v>
      </c>
      <c r="BI513" s="214">
        <f>IF(N513="nulová",J513,0)</f>
        <v>0</v>
      </c>
      <c r="BJ513" s="16" t="s">
        <v>21</v>
      </c>
      <c r="BK513" s="214">
        <f>ROUND(I513*H513,2)</f>
        <v>0</v>
      </c>
      <c r="BL513" s="16" t="s">
        <v>154</v>
      </c>
      <c r="BM513" s="213" t="s">
        <v>779</v>
      </c>
    </row>
    <row r="514" spans="1:65" s="2" customFormat="1" ht="39">
      <c r="A514" s="33"/>
      <c r="B514" s="34"/>
      <c r="C514" s="35"/>
      <c r="D514" s="215" t="s">
        <v>156</v>
      </c>
      <c r="E514" s="35"/>
      <c r="F514" s="216" t="s">
        <v>780</v>
      </c>
      <c r="G514" s="35"/>
      <c r="H514" s="35"/>
      <c r="I514" s="114"/>
      <c r="J514" s="35"/>
      <c r="K514" s="35"/>
      <c r="L514" s="38"/>
      <c r="M514" s="217"/>
      <c r="N514" s="218"/>
      <c r="O514" s="70"/>
      <c r="P514" s="70"/>
      <c r="Q514" s="70"/>
      <c r="R514" s="70"/>
      <c r="S514" s="70"/>
      <c r="T514" s="71"/>
      <c r="U514" s="33"/>
      <c r="V514" s="33"/>
      <c r="W514" s="33"/>
      <c r="X514" s="33"/>
      <c r="Y514" s="33"/>
      <c r="Z514" s="33"/>
      <c r="AA514" s="33"/>
      <c r="AB514" s="33"/>
      <c r="AC514" s="33"/>
      <c r="AD514" s="33"/>
      <c r="AE514" s="33"/>
      <c r="AT514" s="16" t="s">
        <v>156</v>
      </c>
      <c r="AU514" s="16" t="s">
        <v>86</v>
      </c>
    </row>
    <row r="515" spans="1:65" s="2" customFormat="1" ht="29.25">
      <c r="A515" s="33"/>
      <c r="B515" s="34"/>
      <c r="C515" s="35"/>
      <c r="D515" s="215" t="s">
        <v>158</v>
      </c>
      <c r="E515" s="35"/>
      <c r="F515" s="219" t="s">
        <v>698</v>
      </c>
      <c r="G515" s="35"/>
      <c r="H515" s="35"/>
      <c r="I515" s="114"/>
      <c r="J515" s="35"/>
      <c r="K515" s="35"/>
      <c r="L515" s="38"/>
      <c r="M515" s="217"/>
      <c r="N515" s="218"/>
      <c r="O515" s="70"/>
      <c r="P515" s="70"/>
      <c r="Q515" s="70"/>
      <c r="R515" s="70"/>
      <c r="S515" s="70"/>
      <c r="T515" s="71"/>
      <c r="U515" s="33"/>
      <c r="V515" s="33"/>
      <c r="W515" s="33"/>
      <c r="X515" s="33"/>
      <c r="Y515" s="33"/>
      <c r="Z515" s="33"/>
      <c r="AA515" s="33"/>
      <c r="AB515" s="33"/>
      <c r="AC515" s="33"/>
      <c r="AD515" s="33"/>
      <c r="AE515" s="33"/>
      <c r="AT515" s="16" t="s">
        <v>158</v>
      </c>
      <c r="AU515" s="16" t="s">
        <v>86</v>
      </c>
    </row>
    <row r="516" spans="1:65" s="2" customFormat="1" ht="21.75" customHeight="1">
      <c r="A516" s="33"/>
      <c r="B516" s="34"/>
      <c r="C516" s="202" t="s">
        <v>781</v>
      </c>
      <c r="D516" s="202" t="s">
        <v>149</v>
      </c>
      <c r="E516" s="203" t="s">
        <v>782</v>
      </c>
      <c r="F516" s="204" t="s">
        <v>783</v>
      </c>
      <c r="G516" s="205" t="s">
        <v>210</v>
      </c>
      <c r="H516" s="206">
        <v>1</v>
      </c>
      <c r="I516" s="207"/>
      <c r="J516" s="208">
        <f>ROUND(I516*H516,2)</f>
        <v>0</v>
      </c>
      <c r="K516" s="204" t="s">
        <v>153</v>
      </c>
      <c r="L516" s="38"/>
      <c r="M516" s="209" t="s">
        <v>1</v>
      </c>
      <c r="N516" s="210" t="s">
        <v>42</v>
      </c>
      <c r="O516" s="70"/>
      <c r="P516" s="211">
        <f>O516*H516</f>
        <v>0</v>
      </c>
      <c r="Q516" s="211">
        <v>0</v>
      </c>
      <c r="R516" s="211">
        <f>Q516*H516</f>
        <v>0</v>
      </c>
      <c r="S516" s="211">
        <v>0</v>
      </c>
      <c r="T516" s="212">
        <f>S516*H516</f>
        <v>0</v>
      </c>
      <c r="U516" s="33"/>
      <c r="V516" s="33"/>
      <c r="W516" s="33"/>
      <c r="X516" s="33"/>
      <c r="Y516" s="33"/>
      <c r="Z516" s="33"/>
      <c r="AA516" s="33"/>
      <c r="AB516" s="33"/>
      <c r="AC516" s="33"/>
      <c r="AD516" s="33"/>
      <c r="AE516" s="33"/>
      <c r="AR516" s="213" t="s">
        <v>154</v>
      </c>
      <c r="AT516" s="213" t="s">
        <v>149</v>
      </c>
      <c r="AU516" s="213" t="s">
        <v>86</v>
      </c>
      <c r="AY516" s="16" t="s">
        <v>147</v>
      </c>
      <c r="BE516" s="214">
        <f>IF(N516="základní",J516,0)</f>
        <v>0</v>
      </c>
      <c r="BF516" s="214">
        <f>IF(N516="snížená",J516,0)</f>
        <v>0</v>
      </c>
      <c r="BG516" s="214">
        <f>IF(N516="zákl. přenesená",J516,0)</f>
        <v>0</v>
      </c>
      <c r="BH516" s="214">
        <f>IF(N516="sníž. přenesená",J516,0)</f>
        <v>0</v>
      </c>
      <c r="BI516" s="214">
        <f>IF(N516="nulová",J516,0)</f>
        <v>0</v>
      </c>
      <c r="BJ516" s="16" t="s">
        <v>21</v>
      </c>
      <c r="BK516" s="214">
        <f>ROUND(I516*H516,2)</f>
        <v>0</v>
      </c>
      <c r="BL516" s="16" t="s">
        <v>154</v>
      </c>
      <c r="BM516" s="213" t="s">
        <v>784</v>
      </c>
    </row>
    <row r="517" spans="1:65" s="2" customFormat="1" ht="39">
      <c r="A517" s="33"/>
      <c r="B517" s="34"/>
      <c r="C517" s="35"/>
      <c r="D517" s="215" t="s">
        <v>156</v>
      </c>
      <c r="E517" s="35"/>
      <c r="F517" s="216" t="s">
        <v>785</v>
      </c>
      <c r="G517" s="35"/>
      <c r="H517" s="35"/>
      <c r="I517" s="114"/>
      <c r="J517" s="35"/>
      <c r="K517" s="35"/>
      <c r="L517" s="38"/>
      <c r="M517" s="217"/>
      <c r="N517" s="218"/>
      <c r="O517" s="70"/>
      <c r="P517" s="70"/>
      <c r="Q517" s="70"/>
      <c r="R517" s="70"/>
      <c r="S517" s="70"/>
      <c r="T517" s="71"/>
      <c r="U517" s="33"/>
      <c r="V517" s="33"/>
      <c r="W517" s="33"/>
      <c r="X517" s="33"/>
      <c r="Y517" s="33"/>
      <c r="Z517" s="33"/>
      <c r="AA517" s="33"/>
      <c r="AB517" s="33"/>
      <c r="AC517" s="33"/>
      <c r="AD517" s="33"/>
      <c r="AE517" s="33"/>
      <c r="AT517" s="16" t="s">
        <v>156</v>
      </c>
      <c r="AU517" s="16" t="s">
        <v>86</v>
      </c>
    </row>
    <row r="518" spans="1:65" s="2" customFormat="1" ht="29.25">
      <c r="A518" s="33"/>
      <c r="B518" s="34"/>
      <c r="C518" s="35"/>
      <c r="D518" s="215" t="s">
        <v>158</v>
      </c>
      <c r="E518" s="35"/>
      <c r="F518" s="219" t="s">
        <v>698</v>
      </c>
      <c r="G518" s="35"/>
      <c r="H518" s="35"/>
      <c r="I518" s="114"/>
      <c r="J518" s="35"/>
      <c r="K518" s="35"/>
      <c r="L518" s="38"/>
      <c r="M518" s="217"/>
      <c r="N518" s="218"/>
      <c r="O518" s="70"/>
      <c r="P518" s="70"/>
      <c r="Q518" s="70"/>
      <c r="R518" s="70"/>
      <c r="S518" s="70"/>
      <c r="T518" s="71"/>
      <c r="U518" s="33"/>
      <c r="V518" s="33"/>
      <c r="W518" s="33"/>
      <c r="X518" s="33"/>
      <c r="Y518" s="33"/>
      <c r="Z518" s="33"/>
      <c r="AA518" s="33"/>
      <c r="AB518" s="33"/>
      <c r="AC518" s="33"/>
      <c r="AD518" s="33"/>
      <c r="AE518" s="33"/>
      <c r="AT518" s="16" t="s">
        <v>158</v>
      </c>
      <c r="AU518" s="16" t="s">
        <v>86</v>
      </c>
    </row>
    <row r="519" spans="1:65" s="2" customFormat="1" ht="21.75" customHeight="1">
      <c r="A519" s="33"/>
      <c r="B519" s="34"/>
      <c r="C519" s="202" t="s">
        <v>786</v>
      </c>
      <c r="D519" s="202" t="s">
        <v>149</v>
      </c>
      <c r="E519" s="203" t="s">
        <v>787</v>
      </c>
      <c r="F519" s="204" t="s">
        <v>788</v>
      </c>
      <c r="G519" s="205" t="s">
        <v>210</v>
      </c>
      <c r="H519" s="206">
        <v>1</v>
      </c>
      <c r="I519" s="207"/>
      <c r="J519" s="208">
        <f>ROUND(I519*H519,2)</f>
        <v>0</v>
      </c>
      <c r="K519" s="204" t="s">
        <v>153</v>
      </c>
      <c r="L519" s="38"/>
      <c r="M519" s="209" t="s">
        <v>1</v>
      </c>
      <c r="N519" s="210" t="s">
        <v>42</v>
      </c>
      <c r="O519" s="70"/>
      <c r="P519" s="211">
        <f>O519*H519</f>
        <v>0</v>
      </c>
      <c r="Q519" s="211">
        <v>0</v>
      </c>
      <c r="R519" s="211">
        <f>Q519*H519</f>
        <v>0</v>
      </c>
      <c r="S519" s="211">
        <v>0</v>
      </c>
      <c r="T519" s="212">
        <f>S519*H519</f>
        <v>0</v>
      </c>
      <c r="U519" s="33"/>
      <c r="V519" s="33"/>
      <c r="W519" s="33"/>
      <c r="X519" s="33"/>
      <c r="Y519" s="33"/>
      <c r="Z519" s="33"/>
      <c r="AA519" s="33"/>
      <c r="AB519" s="33"/>
      <c r="AC519" s="33"/>
      <c r="AD519" s="33"/>
      <c r="AE519" s="33"/>
      <c r="AR519" s="213" t="s">
        <v>154</v>
      </c>
      <c r="AT519" s="213" t="s">
        <v>149</v>
      </c>
      <c r="AU519" s="213" t="s">
        <v>86</v>
      </c>
      <c r="AY519" s="16" t="s">
        <v>147</v>
      </c>
      <c r="BE519" s="214">
        <f>IF(N519="základní",J519,0)</f>
        <v>0</v>
      </c>
      <c r="BF519" s="214">
        <f>IF(N519="snížená",J519,0)</f>
        <v>0</v>
      </c>
      <c r="BG519" s="214">
        <f>IF(N519="zákl. přenesená",J519,0)</f>
        <v>0</v>
      </c>
      <c r="BH519" s="214">
        <f>IF(N519="sníž. přenesená",J519,0)</f>
        <v>0</v>
      </c>
      <c r="BI519" s="214">
        <f>IF(N519="nulová",J519,0)</f>
        <v>0</v>
      </c>
      <c r="BJ519" s="16" t="s">
        <v>21</v>
      </c>
      <c r="BK519" s="214">
        <f>ROUND(I519*H519,2)</f>
        <v>0</v>
      </c>
      <c r="BL519" s="16" t="s">
        <v>154</v>
      </c>
      <c r="BM519" s="213" t="s">
        <v>789</v>
      </c>
    </row>
    <row r="520" spans="1:65" s="2" customFormat="1" ht="39">
      <c r="A520" s="33"/>
      <c r="B520" s="34"/>
      <c r="C520" s="35"/>
      <c r="D520" s="215" t="s">
        <v>156</v>
      </c>
      <c r="E520" s="35"/>
      <c r="F520" s="216" t="s">
        <v>790</v>
      </c>
      <c r="G520" s="35"/>
      <c r="H520" s="35"/>
      <c r="I520" s="114"/>
      <c r="J520" s="35"/>
      <c r="K520" s="35"/>
      <c r="L520" s="38"/>
      <c r="M520" s="217"/>
      <c r="N520" s="218"/>
      <c r="O520" s="70"/>
      <c r="P520" s="70"/>
      <c r="Q520" s="70"/>
      <c r="R520" s="70"/>
      <c r="S520" s="70"/>
      <c r="T520" s="71"/>
      <c r="U520" s="33"/>
      <c r="V520" s="33"/>
      <c r="W520" s="33"/>
      <c r="X520" s="33"/>
      <c r="Y520" s="33"/>
      <c r="Z520" s="33"/>
      <c r="AA520" s="33"/>
      <c r="AB520" s="33"/>
      <c r="AC520" s="33"/>
      <c r="AD520" s="33"/>
      <c r="AE520" s="33"/>
      <c r="AT520" s="16" t="s">
        <v>156</v>
      </c>
      <c r="AU520" s="16" t="s">
        <v>86</v>
      </c>
    </row>
    <row r="521" spans="1:65" s="2" customFormat="1" ht="29.25">
      <c r="A521" s="33"/>
      <c r="B521" s="34"/>
      <c r="C521" s="35"/>
      <c r="D521" s="215" t="s">
        <v>158</v>
      </c>
      <c r="E521" s="35"/>
      <c r="F521" s="219" t="s">
        <v>698</v>
      </c>
      <c r="G521" s="35"/>
      <c r="H521" s="35"/>
      <c r="I521" s="114"/>
      <c r="J521" s="35"/>
      <c r="K521" s="35"/>
      <c r="L521" s="38"/>
      <c r="M521" s="217"/>
      <c r="N521" s="218"/>
      <c r="O521" s="70"/>
      <c r="P521" s="70"/>
      <c r="Q521" s="70"/>
      <c r="R521" s="70"/>
      <c r="S521" s="70"/>
      <c r="T521" s="71"/>
      <c r="U521" s="33"/>
      <c r="V521" s="33"/>
      <c r="W521" s="33"/>
      <c r="X521" s="33"/>
      <c r="Y521" s="33"/>
      <c r="Z521" s="33"/>
      <c r="AA521" s="33"/>
      <c r="AB521" s="33"/>
      <c r="AC521" s="33"/>
      <c r="AD521" s="33"/>
      <c r="AE521" s="33"/>
      <c r="AT521" s="16" t="s">
        <v>158</v>
      </c>
      <c r="AU521" s="16" t="s">
        <v>86</v>
      </c>
    </row>
    <row r="522" spans="1:65" s="2" customFormat="1" ht="21.75" customHeight="1">
      <c r="A522" s="33"/>
      <c r="B522" s="34"/>
      <c r="C522" s="202" t="s">
        <v>791</v>
      </c>
      <c r="D522" s="202" t="s">
        <v>149</v>
      </c>
      <c r="E522" s="203" t="s">
        <v>792</v>
      </c>
      <c r="F522" s="204" t="s">
        <v>793</v>
      </c>
      <c r="G522" s="205" t="s">
        <v>210</v>
      </c>
      <c r="H522" s="206">
        <v>1</v>
      </c>
      <c r="I522" s="207"/>
      <c r="J522" s="208">
        <f>ROUND(I522*H522,2)</f>
        <v>0</v>
      </c>
      <c r="K522" s="204" t="s">
        <v>153</v>
      </c>
      <c r="L522" s="38"/>
      <c r="M522" s="209" t="s">
        <v>1</v>
      </c>
      <c r="N522" s="210" t="s">
        <v>42</v>
      </c>
      <c r="O522" s="70"/>
      <c r="P522" s="211">
        <f>O522*H522</f>
        <v>0</v>
      </c>
      <c r="Q522" s="211">
        <v>0</v>
      </c>
      <c r="R522" s="211">
        <f>Q522*H522</f>
        <v>0</v>
      </c>
      <c r="S522" s="211">
        <v>0</v>
      </c>
      <c r="T522" s="212">
        <f>S522*H522</f>
        <v>0</v>
      </c>
      <c r="U522" s="33"/>
      <c r="V522" s="33"/>
      <c r="W522" s="33"/>
      <c r="X522" s="33"/>
      <c r="Y522" s="33"/>
      <c r="Z522" s="33"/>
      <c r="AA522" s="33"/>
      <c r="AB522" s="33"/>
      <c r="AC522" s="33"/>
      <c r="AD522" s="33"/>
      <c r="AE522" s="33"/>
      <c r="AR522" s="213" t="s">
        <v>154</v>
      </c>
      <c r="AT522" s="213" t="s">
        <v>149</v>
      </c>
      <c r="AU522" s="213" t="s">
        <v>86</v>
      </c>
      <c r="AY522" s="16" t="s">
        <v>147</v>
      </c>
      <c r="BE522" s="214">
        <f>IF(N522="základní",J522,0)</f>
        <v>0</v>
      </c>
      <c r="BF522" s="214">
        <f>IF(N522="snížená",J522,0)</f>
        <v>0</v>
      </c>
      <c r="BG522" s="214">
        <f>IF(N522="zákl. přenesená",J522,0)</f>
        <v>0</v>
      </c>
      <c r="BH522" s="214">
        <f>IF(N522="sníž. přenesená",J522,0)</f>
        <v>0</v>
      </c>
      <c r="BI522" s="214">
        <f>IF(N522="nulová",J522,0)</f>
        <v>0</v>
      </c>
      <c r="BJ522" s="16" t="s">
        <v>21</v>
      </c>
      <c r="BK522" s="214">
        <f>ROUND(I522*H522,2)</f>
        <v>0</v>
      </c>
      <c r="BL522" s="16" t="s">
        <v>154</v>
      </c>
      <c r="BM522" s="213" t="s">
        <v>794</v>
      </c>
    </row>
    <row r="523" spans="1:65" s="2" customFormat="1" ht="39">
      <c r="A523" s="33"/>
      <c r="B523" s="34"/>
      <c r="C523" s="35"/>
      <c r="D523" s="215" t="s">
        <v>156</v>
      </c>
      <c r="E523" s="35"/>
      <c r="F523" s="216" t="s">
        <v>795</v>
      </c>
      <c r="G523" s="35"/>
      <c r="H523" s="35"/>
      <c r="I523" s="114"/>
      <c r="J523" s="35"/>
      <c r="K523" s="35"/>
      <c r="L523" s="38"/>
      <c r="M523" s="217"/>
      <c r="N523" s="218"/>
      <c r="O523" s="70"/>
      <c r="P523" s="70"/>
      <c r="Q523" s="70"/>
      <c r="R523" s="70"/>
      <c r="S523" s="70"/>
      <c r="T523" s="71"/>
      <c r="U523" s="33"/>
      <c r="V523" s="33"/>
      <c r="W523" s="33"/>
      <c r="X523" s="33"/>
      <c r="Y523" s="33"/>
      <c r="Z523" s="33"/>
      <c r="AA523" s="33"/>
      <c r="AB523" s="33"/>
      <c r="AC523" s="33"/>
      <c r="AD523" s="33"/>
      <c r="AE523" s="33"/>
      <c r="AT523" s="16" t="s">
        <v>156</v>
      </c>
      <c r="AU523" s="16" t="s">
        <v>86</v>
      </c>
    </row>
    <row r="524" spans="1:65" s="2" customFormat="1" ht="29.25">
      <c r="A524" s="33"/>
      <c r="B524" s="34"/>
      <c r="C524" s="35"/>
      <c r="D524" s="215" t="s">
        <v>158</v>
      </c>
      <c r="E524" s="35"/>
      <c r="F524" s="219" t="s">
        <v>698</v>
      </c>
      <c r="G524" s="35"/>
      <c r="H524" s="35"/>
      <c r="I524" s="114"/>
      <c r="J524" s="35"/>
      <c r="K524" s="35"/>
      <c r="L524" s="38"/>
      <c r="M524" s="217"/>
      <c r="N524" s="218"/>
      <c r="O524" s="70"/>
      <c r="P524" s="70"/>
      <c r="Q524" s="70"/>
      <c r="R524" s="70"/>
      <c r="S524" s="70"/>
      <c r="T524" s="71"/>
      <c r="U524" s="33"/>
      <c r="V524" s="33"/>
      <c r="W524" s="33"/>
      <c r="X524" s="33"/>
      <c r="Y524" s="33"/>
      <c r="Z524" s="33"/>
      <c r="AA524" s="33"/>
      <c r="AB524" s="33"/>
      <c r="AC524" s="33"/>
      <c r="AD524" s="33"/>
      <c r="AE524" s="33"/>
      <c r="AT524" s="16" t="s">
        <v>158</v>
      </c>
      <c r="AU524" s="16" t="s">
        <v>86</v>
      </c>
    </row>
    <row r="525" spans="1:65" s="2" customFormat="1" ht="21.75" customHeight="1">
      <c r="A525" s="33"/>
      <c r="B525" s="34"/>
      <c r="C525" s="202" t="s">
        <v>796</v>
      </c>
      <c r="D525" s="202" t="s">
        <v>149</v>
      </c>
      <c r="E525" s="203" t="s">
        <v>797</v>
      </c>
      <c r="F525" s="204" t="s">
        <v>798</v>
      </c>
      <c r="G525" s="205" t="s">
        <v>210</v>
      </c>
      <c r="H525" s="206">
        <v>1</v>
      </c>
      <c r="I525" s="207"/>
      <c r="J525" s="208">
        <f>ROUND(I525*H525,2)</f>
        <v>0</v>
      </c>
      <c r="K525" s="204" t="s">
        <v>153</v>
      </c>
      <c r="L525" s="38"/>
      <c r="M525" s="209" t="s">
        <v>1</v>
      </c>
      <c r="N525" s="210" t="s">
        <v>42</v>
      </c>
      <c r="O525" s="70"/>
      <c r="P525" s="211">
        <f>O525*H525</f>
        <v>0</v>
      </c>
      <c r="Q525" s="211">
        <v>0</v>
      </c>
      <c r="R525" s="211">
        <f>Q525*H525</f>
        <v>0</v>
      </c>
      <c r="S525" s="211">
        <v>0</v>
      </c>
      <c r="T525" s="212">
        <f>S525*H525</f>
        <v>0</v>
      </c>
      <c r="U525" s="33"/>
      <c r="V525" s="33"/>
      <c r="W525" s="33"/>
      <c r="X525" s="33"/>
      <c r="Y525" s="33"/>
      <c r="Z525" s="33"/>
      <c r="AA525" s="33"/>
      <c r="AB525" s="33"/>
      <c r="AC525" s="33"/>
      <c r="AD525" s="33"/>
      <c r="AE525" s="33"/>
      <c r="AR525" s="213" t="s">
        <v>154</v>
      </c>
      <c r="AT525" s="213" t="s">
        <v>149</v>
      </c>
      <c r="AU525" s="213" t="s">
        <v>86</v>
      </c>
      <c r="AY525" s="16" t="s">
        <v>147</v>
      </c>
      <c r="BE525" s="214">
        <f>IF(N525="základní",J525,0)</f>
        <v>0</v>
      </c>
      <c r="BF525" s="214">
        <f>IF(N525="snížená",J525,0)</f>
        <v>0</v>
      </c>
      <c r="BG525" s="214">
        <f>IF(N525="zákl. přenesená",J525,0)</f>
        <v>0</v>
      </c>
      <c r="BH525" s="214">
        <f>IF(N525="sníž. přenesená",J525,0)</f>
        <v>0</v>
      </c>
      <c r="BI525" s="214">
        <f>IF(N525="nulová",J525,0)</f>
        <v>0</v>
      </c>
      <c r="BJ525" s="16" t="s">
        <v>21</v>
      </c>
      <c r="BK525" s="214">
        <f>ROUND(I525*H525,2)</f>
        <v>0</v>
      </c>
      <c r="BL525" s="16" t="s">
        <v>154</v>
      </c>
      <c r="BM525" s="213" t="s">
        <v>799</v>
      </c>
    </row>
    <row r="526" spans="1:65" s="2" customFormat="1" ht="39">
      <c r="A526" s="33"/>
      <c r="B526" s="34"/>
      <c r="C526" s="35"/>
      <c r="D526" s="215" t="s">
        <v>156</v>
      </c>
      <c r="E526" s="35"/>
      <c r="F526" s="216" t="s">
        <v>800</v>
      </c>
      <c r="G526" s="35"/>
      <c r="H526" s="35"/>
      <c r="I526" s="114"/>
      <c r="J526" s="35"/>
      <c r="K526" s="35"/>
      <c r="L526" s="38"/>
      <c r="M526" s="217"/>
      <c r="N526" s="218"/>
      <c r="O526" s="70"/>
      <c r="P526" s="70"/>
      <c r="Q526" s="70"/>
      <c r="R526" s="70"/>
      <c r="S526" s="70"/>
      <c r="T526" s="71"/>
      <c r="U526" s="33"/>
      <c r="V526" s="33"/>
      <c r="W526" s="33"/>
      <c r="X526" s="33"/>
      <c r="Y526" s="33"/>
      <c r="Z526" s="33"/>
      <c r="AA526" s="33"/>
      <c r="AB526" s="33"/>
      <c r="AC526" s="33"/>
      <c r="AD526" s="33"/>
      <c r="AE526" s="33"/>
      <c r="AT526" s="16" t="s">
        <v>156</v>
      </c>
      <c r="AU526" s="16" t="s">
        <v>86</v>
      </c>
    </row>
    <row r="527" spans="1:65" s="2" customFormat="1" ht="29.25">
      <c r="A527" s="33"/>
      <c r="B527" s="34"/>
      <c r="C527" s="35"/>
      <c r="D527" s="215" t="s">
        <v>158</v>
      </c>
      <c r="E527" s="35"/>
      <c r="F527" s="219" t="s">
        <v>698</v>
      </c>
      <c r="G527" s="35"/>
      <c r="H527" s="35"/>
      <c r="I527" s="114"/>
      <c r="J527" s="35"/>
      <c r="K527" s="35"/>
      <c r="L527" s="38"/>
      <c r="M527" s="217"/>
      <c r="N527" s="218"/>
      <c r="O527" s="70"/>
      <c r="P527" s="70"/>
      <c r="Q527" s="70"/>
      <c r="R527" s="70"/>
      <c r="S527" s="70"/>
      <c r="T527" s="71"/>
      <c r="U527" s="33"/>
      <c r="V527" s="33"/>
      <c r="W527" s="33"/>
      <c r="X527" s="33"/>
      <c r="Y527" s="33"/>
      <c r="Z527" s="33"/>
      <c r="AA527" s="33"/>
      <c r="AB527" s="33"/>
      <c r="AC527" s="33"/>
      <c r="AD527" s="33"/>
      <c r="AE527" s="33"/>
      <c r="AT527" s="16" t="s">
        <v>158</v>
      </c>
      <c r="AU527" s="16" t="s">
        <v>86</v>
      </c>
    </row>
    <row r="528" spans="1:65" s="2" customFormat="1" ht="21.75" customHeight="1">
      <c r="A528" s="33"/>
      <c r="B528" s="34"/>
      <c r="C528" s="202" t="s">
        <v>801</v>
      </c>
      <c r="D528" s="202" t="s">
        <v>149</v>
      </c>
      <c r="E528" s="203" t="s">
        <v>802</v>
      </c>
      <c r="F528" s="204" t="s">
        <v>803</v>
      </c>
      <c r="G528" s="205" t="s">
        <v>210</v>
      </c>
      <c r="H528" s="206">
        <v>1</v>
      </c>
      <c r="I528" s="207"/>
      <c r="J528" s="208">
        <f>ROUND(I528*H528,2)</f>
        <v>0</v>
      </c>
      <c r="K528" s="204" t="s">
        <v>153</v>
      </c>
      <c r="L528" s="38"/>
      <c r="M528" s="209" t="s">
        <v>1</v>
      </c>
      <c r="N528" s="210" t="s">
        <v>42</v>
      </c>
      <c r="O528" s="70"/>
      <c r="P528" s="211">
        <f>O528*H528</f>
        <v>0</v>
      </c>
      <c r="Q528" s="211">
        <v>0</v>
      </c>
      <c r="R528" s="211">
        <f>Q528*H528</f>
        <v>0</v>
      </c>
      <c r="S528" s="211">
        <v>0</v>
      </c>
      <c r="T528" s="212">
        <f>S528*H528</f>
        <v>0</v>
      </c>
      <c r="U528" s="33"/>
      <c r="V528" s="33"/>
      <c r="W528" s="33"/>
      <c r="X528" s="33"/>
      <c r="Y528" s="33"/>
      <c r="Z528" s="33"/>
      <c r="AA528" s="33"/>
      <c r="AB528" s="33"/>
      <c r="AC528" s="33"/>
      <c r="AD528" s="33"/>
      <c r="AE528" s="33"/>
      <c r="AR528" s="213" t="s">
        <v>154</v>
      </c>
      <c r="AT528" s="213" t="s">
        <v>149</v>
      </c>
      <c r="AU528" s="213" t="s">
        <v>86</v>
      </c>
      <c r="AY528" s="16" t="s">
        <v>147</v>
      </c>
      <c r="BE528" s="214">
        <f>IF(N528="základní",J528,0)</f>
        <v>0</v>
      </c>
      <c r="BF528" s="214">
        <f>IF(N528="snížená",J528,0)</f>
        <v>0</v>
      </c>
      <c r="BG528" s="214">
        <f>IF(N528="zákl. přenesená",J528,0)</f>
        <v>0</v>
      </c>
      <c r="BH528" s="214">
        <f>IF(N528="sníž. přenesená",J528,0)</f>
        <v>0</v>
      </c>
      <c r="BI528" s="214">
        <f>IF(N528="nulová",J528,0)</f>
        <v>0</v>
      </c>
      <c r="BJ528" s="16" t="s">
        <v>21</v>
      </c>
      <c r="BK528" s="214">
        <f>ROUND(I528*H528,2)</f>
        <v>0</v>
      </c>
      <c r="BL528" s="16" t="s">
        <v>154</v>
      </c>
      <c r="BM528" s="213" t="s">
        <v>804</v>
      </c>
    </row>
    <row r="529" spans="1:65" s="2" customFormat="1" ht="39">
      <c r="A529" s="33"/>
      <c r="B529" s="34"/>
      <c r="C529" s="35"/>
      <c r="D529" s="215" t="s">
        <v>156</v>
      </c>
      <c r="E529" s="35"/>
      <c r="F529" s="216" t="s">
        <v>805</v>
      </c>
      <c r="G529" s="35"/>
      <c r="H529" s="35"/>
      <c r="I529" s="114"/>
      <c r="J529" s="35"/>
      <c r="K529" s="35"/>
      <c r="L529" s="38"/>
      <c r="M529" s="217"/>
      <c r="N529" s="218"/>
      <c r="O529" s="70"/>
      <c r="P529" s="70"/>
      <c r="Q529" s="70"/>
      <c r="R529" s="70"/>
      <c r="S529" s="70"/>
      <c r="T529" s="71"/>
      <c r="U529" s="33"/>
      <c r="V529" s="33"/>
      <c r="W529" s="33"/>
      <c r="X529" s="33"/>
      <c r="Y529" s="33"/>
      <c r="Z529" s="33"/>
      <c r="AA529" s="33"/>
      <c r="AB529" s="33"/>
      <c r="AC529" s="33"/>
      <c r="AD529" s="33"/>
      <c r="AE529" s="33"/>
      <c r="AT529" s="16" t="s">
        <v>156</v>
      </c>
      <c r="AU529" s="16" t="s">
        <v>86</v>
      </c>
    </row>
    <row r="530" spans="1:65" s="2" customFormat="1" ht="29.25">
      <c r="A530" s="33"/>
      <c r="B530" s="34"/>
      <c r="C530" s="35"/>
      <c r="D530" s="215" t="s">
        <v>158</v>
      </c>
      <c r="E530" s="35"/>
      <c r="F530" s="219" t="s">
        <v>698</v>
      </c>
      <c r="G530" s="35"/>
      <c r="H530" s="35"/>
      <c r="I530" s="114"/>
      <c r="J530" s="35"/>
      <c r="K530" s="35"/>
      <c r="L530" s="38"/>
      <c r="M530" s="217"/>
      <c r="N530" s="218"/>
      <c r="O530" s="70"/>
      <c r="P530" s="70"/>
      <c r="Q530" s="70"/>
      <c r="R530" s="70"/>
      <c r="S530" s="70"/>
      <c r="T530" s="71"/>
      <c r="U530" s="33"/>
      <c r="V530" s="33"/>
      <c r="W530" s="33"/>
      <c r="X530" s="33"/>
      <c r="Y530" s="33"/>
      <c r="Z530" s="33"/>
      <c r="AA530" s="33"/>
      <c r="AB530" s="33"/>
      <c r="AC530" s="33"/>
      <c r="AD530" s="33"/>
      <c r="AE530" s="33"/>
      <c r="AT530" s="16" t="s">
        <v>158</v>
      </c>
      <c r="AU530" s="16" t="s">
        <v>86</v>
      </c>
    </row>
    <row r="531" spans="1:65" s="2" customFormat="1" ht="21.75" customHeight="1">
      <c r="A531" s="33"/>
      <c r="B531" s="34"/>
      <c r="C531" s="202" t="s">
        <v>806</v>
      </c>
      <c r="D531" s="202" t="s">
        <v>149</v>
      </c>
      <c r="E531" s="203" t="s">
        <v>807</v>
      </c>
      <c r="F531" s="204" t="s">
        <v>808</v>
      </c>
      <c r="G531" s="205" t="s">
        <v>210</v>
      </c>
      <c r="H531" s="206">
        <v>1</v>
      </c>
      <c r="I531" s="207"/>
      <c r="J531" s="208">
        <f>ROUND(I531*H531,2)</f>
        <v>0</v>
      </c>
      <c r="K531" s="204" t="s">
        <v>153</v>
      </c>
      <c r="L531" s="38"/>
      <c r="M531" s="209" t="s">
        <v>1</v>
      </c>
      <c r="N531" s="210" t="s">
        <v>42</v>
      </c>
      <c r="O531" s="70"/>
      <c r="P531" s="211">
        <f>O531*H531</f>
        <v>0</v>
      </c>
      <c r="Q531" s="211">
        <v>0</v>
      </c>
      <c r="R531" s="211">
        <f>Q531*H531</f>
        <v>0</v>
      </c>
      <c r="S531" s="211">
        <v>0</v>
      </c>
      <c r="T531" s="212">
        <f>S531*H531</f>
        <v>0</v>
      </c>
      <c r="U531" s="33"/>
      <c r="V531" s="33"/>
      <c r="W531" s="33"/>
      <c r="X531" s="33"/>
      <c r="Y531" s="33"/>
      <c r="Z531" s="33"/>
      <c r="AA531" s="33"/>
      <c r="AB531" s="33"/>
      <c r="AC531" s="33"/>
      <c r="AD531" s="33"/>
      <c r="AE531" s="33"/>
      <c r="AR531" s="213" t="s">
        <v>154</v>
      </c>
      <c r="AT531" s="213" t="s">
        <v>149</v>
      </c>
      <c r="AU531" s="213" t="s">
        <v>86</v>
      </c>
      <c r="AY531" s="16" t="s">
        <v>147</v>
      </c>
      <c r="BE531" s="214">
        <f>IF(N531="základní",J531,0)</f>
        <v>0</v>
      </c>
      <c r="BF531" s="214">
        <f>IF(N531="snížená",J531,0)</f>
        <v>0</v>
      </c>
      <c r="BG531" s="214">
        <f>IF(N531="zákl. přenesená",J531,0)</f>
        <v>0</v>
      </c>
      <c r="BH531" s="214">
        <f>IF(N531="sníž. přenesená",J531,0)</f>
        <v>0</v>
      </c>
      <c r="BI531" s="214">
        <f>IF(N531="nulová",J531,0)</f>
        <v>0</v>
      </c>
      <c r="BJ531" s="16" t="s">
        <v>21</v>
      </c>
      <c r="BK531" s="214">
        <f>ROUND(I531*H531,2)</f>
        <v>0</v>
      </c>
      <c r="BL531" s="16" t="s">
        <v>154</v>
      </c>
      <c r="BM531" s="213" t="s">
        <v>809</v>
      </c>
    </row>
    <row r="532" spans="1:65" s="2" customFormat="1" ht="39">
      <c r="A532" s="33"/>
      <c r="B532" s="34"/>
      <c r="C532" s="35"/>
      <c r="D532" s="215" t="s">
        <v>156</v>
      </c>
      <c r="E532" s="35"/>
      <c r="F532" s="216" t="s">
        <v>810</v>
      </c>
      <c r="G532" s="35"/>
      <c r="H532" s="35"/>
      <c r="I532" s="114"/>
      <c r="J532" s="35"/>
      <c r="K532" s="35"/>
      <c r="L532" s="38"/>
      <c r="M532" s="217"/>
      <c r="N532" s="218"/>
      <c r="O532" s="70"/>
      <c r="P532" s="70"/>
      <c r="Q532" s="70"/>
      <c r="R532" s="70"/>
      <c r="S532" s="70"/>
      <c r="T532" s="71"/>
      <c r="U532" s="33"/>
      <c r="V532" s="33"/>
      <c r="W532" s="33"/>
      <c r="X532" s="33"/>
      <c r="Y532" s="33"/>
      <c r="Z532" s="33"/>
      <c r="AA532" s="33"/>
      <c r="AB532" s="33"/>
      <c r="AC532" s="33"/>
      <c r="AD532" s="33"/>
      <c r="AE532" s="33"/>
      <c r="AT532" s="16" t="s">
        <v>156</v>
      </c>
      <c r="AU532" s="16" t="s">
        <v>86</v>
      </c>
    </row>
    <row r="533" spans="1:65" s="2" customFormat="1" ht="29.25">
      <c r="A533" s="33"/>
      <c r="B533" s="34"/>
      <c r="C533" s="35"/>
      <c r="D533" s="215" t="s">
        <v>158</v>
      </c>
      <c r="E533" s="35"/>
      <c r="F533" s="219" t="s">
        <v>698</v>
      </c>
      <c r="G533" s="35"/>
      <c r="H533" s="35"/>
      <c r="I533" s="114"/>
      <c r="J533" s="35"/>
      <c r="K533" s="35"/>
      <c r="L533" s="38"/>
      <c r="M533" s="217"/>
      <c r="N533" s="218"/>
      <c r="O533" s="70"/>
      <c r="P533" s="70"/>
      <c r="Q533" s="70"/>
      <c r="R533" s="70"/>
      <c r="S533" s="70"/>
      <c r="T533" s="71"/>
      <c r="U533" s="33"/>
      <c r="V533" s="33"/>
      <c r="W533" s="33"/>
      <c r="X533" s="33"/>
      <c r="Y533" s="33"/>
      <c r="Z533" s="33"/>
      <c r="AA533" s="33"/>
      <c r="AB533" s="33"/>
      <c r="AC533" s="33"/>
      <c r="AD533" s="33"/>
      <c r="AE533" s="33"/>
      <c r="AT533" s="16" t="s">
        <v>158</v>
      </c>
      <c r="AU533" s="16" t="s">
        <v>86</v>
      </c>
    </row>
    <row r="534" spans="1:65" s="2" customFormat="1" ht="21.75" customHeight="1">
      <c r="A534" s="33"/>
      <c r="B534" s="34"/>
      <c r="C534" s="202" t="s">
        <v>811</v>
      </c>
      <c r="D534" s="202" t="s">
        <v>149</v>
      </c>
      <c r="E534" s="203" t="s">
        <v>812</v>
      </c>
      <c r="F534" s="204" t="s">
        <v>813</v>
      </c>
      <c r="G534" s="205" t="s">
        <v>210</v>
      </c>
      <c r="H534" s="206">
        <v>1</v>
      </c>
      <c r="I534" s="207"/>
      <c r="J534" s="208">
        <f>ROUND(I534*H534,2)</f>
        <v>0</v>
      </c>
      <c r="K534" s="204" t="s">
        <v>153</v>
      </c>
      <c r="L534" s="38"/>
      <c r="M534" s="209" t="s">
        <v>1</v>
      </c>
      <c r="N534" s="210" t="s">
        <v>42</v>
      </c>
      <c r="O534" s="70"/>
      <c r="P534" s="211">
        <f>O534*H534</f>
        <v>0</v>
      </c>
      <c r="Q534" s="211">
        <v>0</v>
      </c>
      <c r="R534" s="211">
        <f>Q534*H534</f>
        <v>0</v>
      </c>
      <c r="S534" s="211">
        <v>0</v>
      </c>
      <c r="T534" s="212">
        <f>S534*H534</f>
        <v>0</v>
      </c>
      <c r="U534" s="33"/>
      <c r="V534" s="33"/>
      <c r="W534" s="33"/>
      <c r="X534" s="33"/>
      <c r="Y534" s="33"/>
      <c r="Z534" s="33"/>
      <c r="AA534" s="33"/>
      <c r="AB534" s="33"/>
      <c r="AC534" s="33"/>
      <c r="AD534" s="33"/>
      <c r="AE534" s="33"/>
      <c r="AR534" s="213" t="s">
        <v>154</v>
      </c>
      <c r="AT534" s="213" t="s">
        <v>149</v>
      </c>
      <c r="AU534" s="213" t="s">
        <v>86</v>
      </c>
      <c r="AY534" s="16" t="s">
        <v>147</v>
      </c>
      <c r="BE534" s="214">
        <f>IF(N534="základní",J534,0)</f>
        <v>0</v>
      </c>
      <c r="BF534" s="214">
        <f>IF(N534="snížená",J534,0)</f>
        <v>0</v>
      </c>
      <c r="BG534" s="214">
        <f>IF(N534="zákl. přenesená",J534,0)</f>
        <v>0</v>
      </c>
      <c r="BH534" s="214">
        <f>IF(N534="sníž. přenesená",J534,0)</f>
        <v>0</v>
      </c>
      <c r="BI534" s="214">
        <f>IF(N534="nulová",J534,0)</f>
        <v>0</v>
      </c>
      <c r="BJ534" s="16" t="s">
        <v>21</v>
      </c>
      <c r="BK534" s="214">
        <f>ROUND(I534*H534,2)</f>
        <v>0</v>
      </c>
      <c r="BL534" s="16" t="s">
        <v>154</v>
      </c>
      <c r="BM534" s="213" t="s">
        <v>814</v>
      </c>
    </row>
    <row r="535" spans="1:65" s="2" customFormat="1" ht="39">
      <c r="A535" s="33"/>
      <c r="B535" s="34"/>
      <c r="C535" s="35"/>
      <c r="D535" s="215" t="s">
        <v>156</v>
      </c>
      <c r="E535" s="35"/>
      <c r="F535" s="216" t="s">
        <v>815</v>
      </c>
      <c r="G535" s="35"/>
      <c r="H535" s="35"/>
      <c r="I535" s="114"/>
      <c r="J535" s="35"/>
      <c r="K535" s="35"/>
      <c r="L535" s="38"/>
      <c r="M535" s="217"/>
      <c r="N535" s="218"/>
      <c r="O535" s="70"/>
      <c r="P535" s="70"/>
      <c r="Q535" s="70"/>
      <c r="R535" s="70"/>
      <c r="S535" s="70"/>
      <c r="T535" s="71"/>
      <c r="U535" s="33"/>
      <c r="V535" s="33"/>
      <c r="W535" s="33"/>
      <c r="X535" s="33"/>
      <c r="Y535" s="33"/>
      <c r="Z535" s="33"/>
      <c r="AA535" s="33"/>
      <c r="AB535" s="33"/>
      <c r="AC535" s="33"/>
      <c r="AD535" s="33"/>
      <c r="AE535" s="33"/>
      <c r="AT535" s="16" t="s">
        <v>156</v>
      </c>
      <c r="AU535" s="16" t="s">
        <v>86</v>
      </c>
    </row>
    <row r="536" spans="1:65" s="2" customFormat="1" ht="29.25">
      <c r="A536" s="33"/>
      <c r="B536" s="34"/>
      <c r="C536" s="35"/>
      <c r="D536" s="215" t="s">
        <v>158</v>
      </c>
      <c r="E536" s="35"/>
      <c r="F536" s="219" t="s">
        <v>698</v>
      </c>
      <c r="G536" s="35"/>
      <c r="H536" s="35"/>
      <c r="I536" s="114"/>
      <c r="J536" s="35"/>
      <c r="K536" s="35"/>
      <c r="L536" s="38"/>
      <c r="M536" s="217"/>
      <c r="N536" s="218"/>
      <c r="O536" s="70"/>
      <c r="P536" s="70"/>
      <c r="Q536" s="70"/>
      <c r="R536" s="70"/>
      <c r="S536" s="70"/>
      <c r="T536" s="71"/>
      <c r="U536" s="33"/>
      <c r="V536" s="33"/>
      <c r="W536" s="33"/>
      <c r="X536" s="33"/>
      <c r="Y536" s="33"/>
      <c r="Z536" s="33"/>
      <c r="AA536" s="33"/>
      <c r="AB536" s="33"/>
      <c r="AC536" s="33"/>
      <c r="AD536" s="33"/>
      <c r="AE536" s="33"/>
      <c r="AT536" s="16" t="s">
        <v>158</v>
      </c>
      <c r="AU536" s="16" t="s">
        <v>86</v>
      </c>
    </row>
    <row r="537" spans="1:65" s="2" customFormat="1" ht="21.75" customHeight="1">
      <c r="A537" s="33"/>
      <c r="B537" s="34"/>
      <c r="C537" s="202" t="s">
        <v>816</v>
      </c>
      <c r="D537" s="202" t="s">
        <v>149</v>
      </c>
      <c r="E537" s="203" t="s">
        <v>817</v>
      </c>
      <c r="F537" s="204" t="s">
        <v>818</v>
      </c>
      <c r="G537" s="205" t="s">
        <v>210</v>
      </c>
      <c r="H537" s="206">
        <v>1</v>
      </c>
      <c r="I537" s="207"/>
      <c r="J537" s="208">
        <f>ROUND(I537*H537,2)</f>
        <v>0</v>
      </c>
      <c r="K537" s="204" t="s">
        <v>153</v>
      </c>
      <c r="L537" s="38"/>
      <c r="M537" s="209" t="s">
        <v>1</v>
      </c>
      <c r="N537" s="210" t="s">
        <v>42</v>
      </c>
      <c r="O537" s="70"/>
      <c r="P537" s="211">
        <f>O537*H537</f>
        <v>0</v>
      </c>
      <c r="Q537" s="211">
        <v>0</v>
      </c>
      <c r="R537" s="211">
        <f>Q537*H537</f>
        <v>0</v>
      </c>
      <c r="S537" s="211">
        <v>0</v>
      </c>
      <c r="T537" s="212">
        <f>S537*H537</f>
        <v>0</v>
      </c>
      <c r="U537" s="33"/>
      <c r="V537" s="33"/>
      <c r="W537" s="33"/>
      <c r="X537" s="33"/>
      <c r="Y537" s="33"/>
      <c r="Z537" s="33"/>
      <c r="AA537" s="33"/>
      <c r="AB537" s="33"/>
      <c r="AC537" s="33"/>
      <c r="AD537" s="33"/>
      <c r="AE537" s="33"/>
      <c r="AR537" s="213" t="s">
        <v>154</v>
      </c>
      <c r="AT537" s="213" t="s">
        <v>149</v>
      </c>
      <c r="AU537" s="213" t="s">
        <v>86</v>
      </c>
      <c r="AY537" s="16" t="s">
        <v>147</v>
      </c>
      <c r="BE537" s="214">
        <f>IF(N537="základní",J537,0)</f>
        <v>0</v>
      </c>
      <c r="BF537" s="214">
        <f>IF(N537="snížená",J537,0)</f>
        <v>0</v>
      </c>
      <c r="BG537" s="214">
        <f>IF(N537="zákl. přenesená",J537,0)</f>
        <v>0</v>
      </c>
      <c r="BH537" s="214">
        <f>IF(N537="sníž. přenesená",J537,0)</f>
        <v>0</v>
      </c>
      <c r="BI537" s="214">
        <f>IF(N537="nulová",J537,0)</f>
        <v>0</v>
      </c>
      <c r="BJ537" s="16" t="s">
        <v>21</v>
      </c>
      <c r="BK537" s="214">
        <f>ROUND(I537*H537,2)</f>
        <v>0</v>
      </c>
      <c r="BL537" s="16" t="s">
        <v>154</v>
      </c>
      <c r="BM537" s="213" t="s">
        <v>819</v>
      </c>
    </row>
    <row r="538" spans="1:65" s="2" customFormat="1" ht="39">
      <c r="A538" s="33"/>
      <c r="B538" s="34"/>
      <c r="C538" s="35"/>
      <c r="D538" s="215" t="s">
        <v>156</v>
      </c>
      <c r="E538" s="35"/>
      <c r="F538" s="216" t="s">
        <v>820</v>
      </c>
      <c r="G538" s="35"/>
      <c r="H538" s="35"/>
      <c r="I538" s="114"/>
      <c r="J538" s="35"/>
      <c r="K538" s="35"/>
      <c r="L538" s="38"/>
      <c r="M538" s="217"/>
      <c r="N538" s="218"/>
      <c r="O538" s="70"/>
      <c r="P538" s="70"/>
      <c r="Q538" s="70"/>
      <c r="R538" s="70"/>
      <c r="S538" s="70"/>
      <c r="T538" s="71"/>
      <c r="U538" s="33"/>
      <c r="V538" s="33"/>
      <c r="W538" s="33"/>
      <c r="X538" s="33"/>
      <c r="Y538" s="33"/>
      <c r="Z538" s="33"/>
      <c r="AA538" s="33"/>
      <c r="AB538" s="33"/>
      <c r="AC538" s="33"/>
      <c r="AD538" s="33"/>
      <c r="AE538" s="33"/>
      <c r="AT538" s="16" t="s">
        <v>156</v>
      </c>
      <c r="AU538" s="16" t="s">
        <v>86</v>
      </c>
    </row>
    <row r="539" spans="1:65" s="2" customFormat="1" ht="29.25">
      <c r="A539" s="33"/>
      <c r="B539" s="34"/>
      <c r="C539" s="35"/>
      <c r="D539" s="215" t="s">
        <v>158</v>
      </c>
      <c r="E539" s="35"/>
      <c r="F539" s="219" t="s">
        <v>698</v>
      </c>
      <c r="G539" s="35"/>
      <c r="H539" s="35"/>
      <c r="I539" s="114"/>
      <c r="J539" s="35"/>
      <c r="K539" s="35"/>
      <c r="L539" s="38"/>
      <c r="M539" s="217"/>
      <c r="N539" s="218"/>
      <c r="O539" s="70"/>
      <c r="P539" s="70"/>
      <c r="Q539" s="70"/>
      <c r="R539" s="70"/>
      <c r="S539" s="70"/>
      <c r="T539" s="71"/>
      <c r="U539" s="33"/>
      <c r="V539" s="33"/>
      <c r="W539" s="33"/>
      <c r="X539" s="33"/>
      <c r="Y539" s="33"/>
      <c r="Z539" s="33"/>
      <c r="AA539" s="33"/>
      <c r="AB539" s="33"/>
      <c r="AC539" s="33"/>
      <c r="AD539" s="33"/>
      <c r="AE539" s="33"/>
      <c r="AT539" s="16" t="s">
        <v>158</v>
      </c>
      <c r="AU539" s="16" t="s">
        <v>86</v>
      </c>
    </row>
    <row r="540" spans="1:65" s="2" customFormat="1" ht="21.75" customHeight="1">
      <c r="A540" s="33"/>
      <c r="B540" s="34"/>
      <c r="C540" s="202" t="s">
        <v>821</v>
      </c>
      <c r="D540" s="202" t="s">
        <v>149</v>
      </c>
      <c r="E540" s="203" t="s">
        <v>822</v>
      </c>
      <c r="F540" s="204" t="s">
        <v>823</v>
      </c>
      <c r="G540" s="205" t="s">
        <v>210</v>
      </c>
      <c r="H540" s="206">
        <v>1</v>
      </c>
      <c r="I540" s="207"/>
      <c r="J540" s="208">
        <f>ROUND(I540*H540,2)</f>
        <v>0</v>
      </c>
      <c r="K540" s="204" t="s">
        <v>153</v>
      </c>
      <c r="L540" s="38"/>
      <c r="M540" s="209" t="s">
        <v>1</v>
      </c>
      <c r="N540" s="210" t="s">
        <v>42</v>
      </c>
      <c r="O540" s="70"/>
      <c r="P540" s="211">
        <f>O540*H540</f>
        <v>0</v>
      </c>
      <c r="Q540" s="211">
        <v>0</v>
      </c>
      <c r="R540" s="211">
        <f>Q540*H540</f>
        <v>0</v>
      </c>
      <c r="S540" s="211">
        <v>0</v>
      </c>
      <c r="T540" s="212">
        <f>S540*H540</f>
        <v>0</v>
      </c>
      <c r="U540" s="33"/>
      <c r="V540" s="33"/>
      <c r="W540" s="33"/>
      <c r="X540" s="33"/>
      <c r="Y540" s="33"/>
      <c r="Z540" s="33"/>
      <c r="AA540" s="33"/>
      <c r="AB540" s="33"/>
      <c r="AC540" s="33"/>
      <c r="AD540" s="33"/>
      <c r="AE540" s="33"/>
      <c r="AR540" s="213" t="s">
        <v>154</v>
      </c>
      <c r="AT540" s="213" t="s">
        <v>149</v>
      </c>
      <c r="AU540" s="213" t="s">
        <v>86</v>
      </c>
      <c r="AY540" s="16" t="s">
        <v>147</v>
      </c>
      <c r="BE540" s="214">
        <f>IF(N540="základní",J540,0)</f>
        <v>0</v>
      </c>
      <c r="BF540" s="214">
        <f>IF(N540="snížená",J540,0)</f>
        <v>0</v>
      </c>
      <c r="BG540" s="214">
        <f>IF(N540="zákl. přenesená",J540,0)</f>
        <v>0</v>
      </c>
      <c r="BH540" s="214">
        <f>IF(N540="sníž. přenesená",J540,0)</f>
        <v>0</v>
      </c>
      <c r="BI540" s="214">
        <f>IF(N540="nulová",J540,0)</f>
        <v>0</v>
      </c>
      <c r="BJ540" s="16" t="s">
        <v>21</v>
      </c>
      <c r="BK540" s="214">
        <f>ROUND(I540*H540,2)</f>
        <v>0</v>
      </c>
      <c r="BL540" s="16" t="s">
        <v>154</v>
      </c>
      <c r="BM540" s="213" t="s">
        <v>824</v>
      </c>
    </row>
    <row r="541" spans="1:65" s="2" customFormat="1" ht="39">
      <c r="A541" s="33"/>
      <c r="B541" s="34"/>
      <c r="C541" s="35"/>
      <c r="D541" s="215" t="s">
        <v>156</v>
      </c>
      <c r="E541" s="35"/>
      <c r="F541" s="216" t="s">
        <v>825</v>
      </c>
      <c r="G541" s="35"/>
      <c r="H541" s="35"/>
      <c r="I541" s="114"/>
      <c r="J541" s="35"/>
      <c r="K541" s="35"/>
      <c r="L541" s="38"/>
      <c r="M541" s="217"/>
      <c r="N541" s="218"/>
      <c r="O541" s="70"/>
      <c r="P541" s="70"/>
      <c r="Q541" s="70"/>
      <c r="R541" s="70"/>
      <c r="S541" s="70"/>
      <c r="T541" s="71"/>
      <c r="U541" s="33"/>
      <c r="V541" s="33"/>
      <c r="W541" s="33"/>
      <c r="X541" s="33"/>
      <c r="Y541" s="33"/>
      <c r="Z541" s="33"/>
      <c r="AA541" s="33"/>
      <c r="AB541" s="33"/>
      <c r="AC541" s="33"/>
      <c r="AD541" s="33"/>
      <c r="AE541" s="33"/>
      <c r="AT541" s="16" t="s">
        <v>156</v>
      </c>
      <c r="AU541" s="16" t="s">
        <v>86</v>
      </c>
    </row>
    <row r="542" spans="1:65" s="2" customFormat="1" ht="29.25">
      <c r="A542" s="33"/>
      <c r="B542" s="34"/>
      <c r="C542" s="35"/>
      <c r="D542" s="215" t="s">
        <v>158</v>
      </c>
      <c r="E542" s="35"/>
      <c r="F542" s="219" t="s">
        <v>698</v>
      </c>
      <c r="G542" s="35"/>
      <c r="H542" s="35"/>
      <c r="I542" s="114"/>
      <c r="J542" s="35"/>
      <c r="K542" s="35"/>
      <c r="L542" s="38"/>
      <c r="M542" s="217"/>
      <c r="N542" s="218"/>
      <c r="O542" s="70"/>
      <c r="P542" s="70"/>
      <c r="Q542" s="70"/>
      <c r="R542" s="70"/>
      <c r="S542" s="70"/>
      <c r="T542" s="71"/>
      <c r="U542" s="33"/>
      <c r="V542" s="33"/>
      <c r="W542" s="33"/>
      <c r="X542" s="33"/>
      <c r="Y542" s="33"/>
      <c r="Z542" s="33"/>
      <c r="AA542" s="33"/>
      <c r="AB542" s="33"/>
      <c r="AC542" s="33"/>
      <c r="AD542" s="33"/>
      <c r="AE542" s="33"/>
      <c r="AT542" s="16" t="s">
        <v>158</v>
      </c>
      <c r="AU542" s="16" t="s">
        <v>86</v>
      </c>
    </row>
    <row r="543" spans="1:65" s="2" customFormat="1" ht="21.75" customHeight="1">
      <c r="A543" s="33"/>
      <c r="B543" s="34"/>
      <c r="C543" s="202" t="s">
        <v>826</v>
      </c>
      <c r="D543" s="202" t="s">
        <v>149</v>
      </c>
      <c r="E543" s="203" t="s">
        <v>827</v>
      </c>
      <c r="F543" s="204" t="s">
        <v>828</v>
      </c>
      <c r="G543" s="205" t="s">
        <v>187</v>
      </c>
      <c r="H543" s="206">
        <v>1</v>
      </c>
      <c r="I543" s="207"/>
      <c r="J543" s="208">
        <f>ROUND(I543*H543,2)</f>
        <v>0</v>
      </c>
      <c r="K543" s="204" t="s">
        <v>153</v>
      </c>
      <c r="L543" s="38"/>
      <c r="M543" s="209" t="s">
        <v>1</v>
      </c>
      <c r="N543" s="210" t="s">
        <v>42</v>
      </c>
      <c r="O543" s="70"/>
      <c r="P543" s="211">
        <f>O543*H543</f>
        <v>0</v>
      </c>
      <c r="Q543" s="211">
        <v>0</v>
      </c>
      <c r="R543" s="211">
        <f>Q543*H543</f>
        <v>0</v>
      </c>
      <c r="S543" s="211">
        <v>0</v>
      </c>
      <c r="T543" s="212">
        <f>S543*H543</f>
        <v>0</v>
      </c>
      <c r="U543" s="33"/>
      <c r="V543" s="33"/>
      <c r="W543" s="33"/>
      <c r="X543" s="33"/>
      <c r="Y543" s="33"/>
      <c r="Z543" s="33"/>
      <c r="AA543" s="33"/>
      <c r="AB543" s="33"/>
      <c r="AC543" s="33"/>
      <c r="AD543" s="33"/>
      <c r="AE543" s="33"/>
      <c r="AR543" s="213" t="s">
        <v>154</v>
      </c>
      <c r="AT543" s="213" t="s">
        <v>149</v>
      </c>
      <c r="AU543" s="213" t="s">
        <v>86</v>
      </c>
      <c r="AY543" s="16" t="s">
        <v>147</v>
      </c>
      <c r="BE543" s="214">
        <f>IF(N543="základní",J543,0)</f>
        <v>0</v>
      </c>
      <c r="BF543" s="214">
        <f>IF(N543="snížená",J543,0)</f>
        <v>0</v>
      </c>
      <c r="BG543" s="214">
        <f>IF(N543="zákl. přenesená",J543,0)</f>
        <v>0</v>
      </c>
      <c r="BH543" s="214">
        <f>IF(N543="sníž. přenesená",J543,0)</f>
        <v>0</v>
      </c>
      <c r="BI543" s="214">
        <f>IF(N543="nulová",J543,0)</f>
        <v>0</v>
      </c>
      <c r="BJ543" s="16" t="s">
        <v>21</v>
      </c>
      <c r="BK543" s="214">
        <f>ROUND(I543*H543,2)</f>
        <v>0</v>
      </c>
      <c r="BL543" s="16" t="s">
        <v>154</v>
      </c>
      <c r="BM543" s="213" t="s">
        <v>829</v>
      </c>
    </row>
    <row r="544" spans="1:65" s="2" customFormat="1" ht="39">
      <c r="A544" s="33"/>
      <c r="B544" s="34"/>
      <c r="C544" s="35"/>
      <c r="D544" s="215" t="s">
        <v>156</v>
      </c>
      <c r="E544" s="35"/>
      <c r="F544" s="216" t="s">
        <v>830</v>
      </c>
      <c r="G544" s="35"/>
      <c r="H544" s="35"/>
      <c r="I544" s="114"/>
      <c r="J544" s="35"/>
      <c r="K544" s="35"/>
      <c r="L544" s="38"/>
      <c r="M544" s="217"/>
      <c r="N544" s="218"/>
      <c r="O544" s="70"/>
      <c r="P544" s="70"/>
      <c r="Q544" s="70"/>
      <c r="R544" s="70"/>
      <c r="S544" s="70"/>
      <c r="T544" s="71"/>
      <c r="U544" s="33"/>
      <c r="V544" s="33"/>
      <c r="W544" s="33"/>
      <c r="X544" s="33"/>
      <c r="Y544" s="33"/>
      <c r="Z544" s="33"/>
      <c r="AA544" s="33"/>
      <c r="AB544" s="33"/>
      <c r="AC544" s="33"/>
      <c r="AD544" s="33"/>
      <c r="AE544" s="33"/>
      <c r="AT544" s="16" t="s">
        <v>156</v>
      </c>
      <c r="AU544" s="16" t="s">
        <v>86</v>
      </c>
    </row>
    <row r="545" spans="1:65" s="2" customFormat="1" ht="68.25">
      <c r="A545" s="33"/>
      <c r="B545" s="34"/>
      <c r="C545" s="35"/>
      <c r="D545" s="215" t="s">
        <v>158</v>
      </c>
      <c r="E545" s="35"/>
      <c r="F545" s="219" t="s">
        <v>758</v>
      </c>
      <c r="G545" s="35"/>
      <c r="H545" s="35"/>
      <c r="I545" s="114"/>
      <c r="J545" s="35"/>
      <c r="K545" s="35"/>
      <c r="L545" s="38"/>
      <c r="M545" s="217"/>
      <c r="N545" s="218"/>
      <c r="O545" s="70"/>
      <c r="P545" s="70"/>
      <c r="Q545" s="70"/>
      <c r="R545" s="70"/>
      <c r="S545" s="70"/>
      <c r="T545" s="71"/>
      <c r="U545" s="33"/>
      <c r="V545" s="33"/>
      <c r="W545" s="33"/>
      <c r="X545" s="33"/>
      <c r="Y545" s="33"/>
      <c r="Z545" s="33"/>
      <c r="AA545" s="33"/>
      <c r="AB545" s="33"/>
      <c r="AC545" s="33"/>
      <c r="AD545" s="33"/>
      <c r="AE545" s="33"/>
      <c r="AT545" s="16" t="s">
        <v>158</v>
      </c>
      <c r="AU545" s="16" t="s">
        <v>86</v>
      </c>
    </row>
    <row r="546" spans="1:65" s="2" customFormat="1" ht="21.75" customHeight="1">
      <c r="A546" s="33"/>
      <c r="B546" s="34"/>
      <c r="C546" s="202" t="s">
        <v>831</v>
      </c>
      <c r="D546" s="202" t="s">
        <v>149</v>
      </c>
      <c r="E546" s="203" t="s">
        <v>832</v>
      </c>
      <c r="F546" s="204" t="s">
        <v>833</v>
      </c>
      <c r="G546" s="205" t="s">
        <v>187</v>
      </c>
      <c r="H546" s="206">
        <v>1</v>
      </c>
      <c r="I546" s="207"/>
      <c r="J546" s="208">
        <f>ROUND(I546*H546,2)</f>
        <v>0</v>
      </c>
      <c r="K546" s="204" t="s">
        <v>153</v>
      </c>
      <c r="L546" s="38"/>
      <c r="M546" s="209" t="s">
        <v>1</v>
      </c>
      <c r="N546" s="210" t="s">
        <v>42</v>
      </c>
      <c r="O546" s="70"/>
      <c r="P546" s="211">
        <f>O546*H546</f>
        <v>0</v>
      </c>
      <c r="Q546" s="211">
        <v>0</v>
      </c>
      <c r="R546" s="211">
        <f>Q546*H546</f>
        <v>0</v>
      </c>
      <c r="S546" s="211">
        <v>0</v>
      </c>
      <c r="T546" s="212">
        <f>S546*H546</f>
        <v>0</v>
      </c>
      <c r="U546" s="33"/>
      <c r="V546" s="33"/>
      <c r="W546" s="33"/>
      <c r="X546" s="33"/>
      <c r="Y546" s="33"/>
      <c r="Z546" s="33"/>
      <c r="AA546" s="33"/>
      <c r="AB546" s="33"/>
      <c r="AC546" s="33"/>
      <c r="AD546" s="33"/>
      <c r="AE546" s="33"/>
      <c r="AR546" s="213" t="s">
        <v>154</v>
      </c>
      <c r="AT546" s="213" t="s">
        <v>149</v>
      </c>
      <c r="AU546" s="213" t="s">
        <v>86</v>
      </c>
      <c r="AY546" s="16" t="s">
        <v>147</v>
      </c>
      <c r="BE546" s="214">
        <f>IF(N546="základní",J546,0)</f>
        <v>0</v>
      </c>
      <c r="BF546" s="214">
        <f>IF(N546="snížená",J546,0)</f>
        <v>0</v>
      </c>
      <c r="BG546" s="214">
        <f>IF(N546="zákl. přenesená",J546,0)</f>
        <v>0</v>
      </c>
      <c r="BH546" s="214">
        <f>IF(N546="sníž. přenesená",J546,0)</f>
        <v>0</v>
      </c>
      <c r="BI546" s="214">
        <f>IF(N546="nulová",J546,0)</f>
        <v>0</v>
      </c>
      <c r="BJ546" s="16" t="s">
        <v>21</v>
      </c>
      <c r="BK546" s="214">
        <f>ROUND(I546*H546,2)</f>
        <v>0</v>
      </c>
      <c r="BL546" s="16" t="s">
        <v>154</v>
      </c>
      <c r="BM546" s="213" t="s">
        <v>834</v>
      </c>
    </row>
    <row r="547" spans="1:65" s="2" customFormat="1" ht="39">
      <c r="A547" s="33"/>
      <c r="B547" s="34"/>
      <c r="C547" s="35"/>
      <c r="D547" s="215" t="s">
        <v>156</v>
      </c>
      <c r="E547" s="35"/>
      <c r="F547" s="216" t="s">
        <v>835</v>
      </c>
      <c r="G547" s="35"/>
      <c r="H547" s="35"/>
      <c r="I547" s="114"/>
      <c r="J547" s="35"/>
      <c r="K547" s="35"/>
      <c r="L547" s="38"/>
      <c r="M547" s="217"/>
      <c r="N547" s="218"/>
      <c r="O547" s="70"/>
      <c r="P547" s="70"/>
      <c r="Q547" s="70"/>
      <c r="R547" s="70"/>
      <c r="S547" s="70"/>
      <c r="T547" s="71"/>
      <c r="U547" s="33"/>
      <c r="V547" s="33"/>
      <c r="W547" s="33"/>
      <c r="X547" s="33"/>
      <c r="Y547" s="33"/>
      <c r="Z547" s="33"/>
      <c r="AA547" s="33"/>
      <c r="AB547" s="33"/>
      <c r="AC547" s="33"/>
      <c r="AD547" s="33"/>
      <c r="AE547" s="33"/>
      <c r="AT547" s="16" t="s">
        <v>156</v>
      </c>
      <c r="AU547" s="16" t="s">
        <v>86</v>
      </c>
    </row>
    <row r="548" spans="1:65" s="2" customFormat="1" ht="68.25">
      <c r="A548" s="33"/>
      <c r="B548" s="34"/>
      <c r="C548" s="35"/>
      <c r="D548" s="215" t="s">
        <v>158</v>
      </c>
      <c r="E548" s="35"/>
      <c r="F548" s="219" t="s">
        <v>758</v>
      </c>
      <c r="G548" s="35"/>
      <c r="H548" s="35"/>
      <c r="I548" s="114"/>
      <c r="J548" s="35"/>
      <c r="K548" s="35"/>
      <c r="L548" s="38"/>
      <c r="M548" s="217"/>
      <c r="N548" s="218"/>
      <c r="O548" s="70"/>
      <c r="P548" s="70"/>
      <c r="Q548" s="70"/>
      <c r="R548" s="70"/>
      <c r="S548" s="70"/>
      <c r="T548" s="71"/>
      <c r="U548" s="33"/>
      <c r="V548" s="33"/>
      <c r="W548" s="33"/>
      <c r="X548" s="33"/>
      <c r="Y548" s="33"/>
      <c r="Z548" s="33"/>
      <c r="AA548" s="33"/>
      <c r="AB548" s="33"/>
      <c r="AC548" s="33"/>
      <c r="AD548" s="33"/>
      <c r="AE548" s="33"/>
      <c r="AT548" s="16" t="s">
        <v>158</v>
      </c>
      <c r="AU548" s="16" t="s">
        <v>86</v>
      </c>
    </row>
    <row r="549" spans="1:65" s="2" customFormat="1" ht="21.75" customHeight="1">
      <c r="A549" s="33"/>
      <c r="B549" s="34"/>
      <c r="C549" s="202" t="s">
        <v>836</v>
      </c>
      <c r="D549" s="202" t="s">
        <v>149</v>
      </c>
      <c r="E549" s="203" t="s">
        <v>837</v>
      </c>
      <c r="F549" s="204" t="s">
        <v>838</v>
      </c>
      <c r="G549" s="205" t="s">
        <v>187</v>
      </c>
      <c r="H549" s="206">
        <v>1</v>
      </c>
      <c r="I549" s="207"/>
      <c r="J549" s="208">
        <f>ROUND(I549*H549,2)</f>
        <v>0</v>
      </c>
      <c r="K549" s="204" t="s">
        <v>153</v>
      </c>
      <c r="L549" s="38"/>
      <c r="M549" s="209" t="s">
        <v>1</v>
      </c>
      <c r="N549" s="210" t="s">
        <v>42</v>
      </c>
      <c r="O549" s="70"/>
      <c r="P549" s="211">
        <f>O549*H549</f>
        <v>0</v>
      </c>
      <c r="Q549" s="211">
        <v>0</v>
      </c>
      <c r="R549" s="211">
        <f>Q549*H549</f>
        <v>0</v>
      </c>
      <c r="S549" s="211">
        <v>0</v>
      </c>
      <c r="T549" s="212">
        <f>S549*H549</f>
        <v>0</v>
      </c>
      <c r="U549" s="33"/>
      <c r="V549" s="33"/>
      <c r="W549" s="33"/>
      <c r="X549" s="33"/>
      <c r="Y549" s="33"/>
      <c r="Z549" s="33"/>
      <c r="AA549" s="33"/>
      <c r="AB549" s="33"/>
      <c r="AC549" s="33"/>
      <c r="AD549" s="33"/>
      <c r="AE549" s="33"/>
      <c r="AR549" s="213" t="s">
        <v>154</v>
      </c>
      <c r="AT549" s="213" t="s">
        <v>149</v>
      </c>
      <c r="AU549" s="213" t="s">
        <v>86</v>
      </c>
      <c r="AY549" s="16" t="s">
        <v>147</v>
      </c>
      <c r="BE549" s="214">
        <f>IF(N549="základní",J549,0)</f>
        <v>0</v>
      </c>
      <c r="BF549" s="214">
        <f>IF(N549="snížená",J549,0)</f>
        <v>0</v>
      </c>
      <c r="BG549" s="214">
        <f>IF(N549="zákl. přenesená",J549,0)</f>
        <v>0</v>
      </c>
      <c r="BH549" s="214">
        <f>IF(N549="sníž. přenesená",J549,0)</f>
        <v>0</v>
      </c>
      <c r="BI549" s="214">
        <f>IF(N549="nulová",J549,0)</f>
        <v>0</v>
      </c>
      <c r="BJ549" s="16" t="s">
        <v>21</v>
      </c>
      <c r="BK549" s="214">
        <f>ROUND(I549*H549,2)</f>
        <v>0</v>
      </c>
      <c r="BL549" s="16" t="s">
        <v>154</v>
      </c>
      <c r="BM549" s="213" t="s">
        <v>839</v>
      </c>
    </row>
    <row r="550" spans="1:65" s="2" customFormat="1" ht="39">
      <c r="A550" s="33"/>
      <c r="B550" s="34"/>
      <c r="C550" s="35"/>
      <c r="D550" s="215" t="s">
        <v>156</v>
      </c>
      <c r="E550" s="35"/>
      <c r="F550" s="216" t="s">
        <v>840</v>
      </c>
      <c r="G550" s="35"/>
      <c r="H550" s="35"/>
      <c r="I550" s="114"/>
      <c r="J550" s="35"/>
      <c r="K550" s="35"/>
      <c r="L550" s="38"/>
      <c r="M550" s="217"/>
      <c r="N550" s="218"/>
      <c r="O550" s="70"/>
      <c r="P550" s="70"/>
      <c r="Q550" s="70"/>
      <c r="R550" s="70"/>
      <c r="S550" s="70"/>
      <c r="T550" s="71"/>
      <c r="U550" s="33"/>
      <c r="V550" s="33"/>
      <c r="W550" s="33"/>
      <c r="X550" s="33"/>
      <c r="Y550" s="33"/>
      <c r="Z550" s="33"/>
      <c r="AA550" s="33"/>
      <c r="AB550" s="33"/>
      <c r="AC550" s="33"/>
      <c r="AD550" s="33"/>
      <c r="AE550" s="33"/>
      <c r="AT550" s="16" t="s">
        <v>156</v>
      </c>
      <c r="AU550" s="16" t="s">
        <v>86</v>
      </c>
    </row>
    <row r="551" spans="1:65" s="2" customFormat="1" ht="68.25">
      <c r="A551" s="33"/>
      <c r="B551" s="34"/>
      <c r="C551" s="35"/>
      <c r="D551" s="215" t="s">
        <v>158</v>
      </c>
      <c r="E551" s="35"/>
      <c r="F551" s="219" t="s">
        <v>758</v>
      </c>
      <c r="G551" s="35"/>
      <c r="H551" s="35"/>
      <c r="I551" s="114"/>
      <c r="J551" s="35"/>
      <c r="K551" s="35"/>
      <c r="L551" s="38"/>
      <c r="M551" s="217"/>
      <c r="N551" s="218"/>
      <c r="O551" s="70"/>
      <c r="P551" s="70"/>
      <c r="Q551" s="70"/>
      <c r="R551" s="70"/>
      <c r="S551" s="70"/>
      <c r="T551" s="71"/>
      <c r="U551" s="33"/>
      <c r="V551" s="33"/>
      <c r="W551" s="33"/>
      <c r="X551" s="33"/>
      <c r="Y551" s="33"/>
      <c r="Z551" s="33"/>
      <c r="AA551" s="33"/>
      <c r="AB551" s="33"/>
      <c r="AC551" s="33"/>
      <c r="AD551" s="33"/>
      <c r="AE551" s="33"/>
      <c r="AT551" s="16" t="s">
        <v>158</v>
      </c>
      <c r="AU551" s="16" t="s">
        <v>86</v>
      </c>
    </row>
    <row r="552" spans="1:65" s="2" customFormat="1" ht="21.75" customHeight="1">
      <c r="A552" s="33"/>
      <c r="B552" s="34"/>
      <c r="C552" s="202" t="s">
        <v>841</v>
      </c>
      <c r="D552" s="202" t="s">
        <v>149</v>
      </c>
      <c r="E552" s="203" t="s">
        <v>842</v>
      </c>
      <c r="F552" s="204" t="s">
        <v>843</v>
      </c>
      <c r="G552" s="205" t="s">
        <v>187</v>
      </c>
      <c r="H552" s="206">
        <v>1</v>
      </c>
      <c r="I552" s="207"/>
      <c r="J552" s="208">
        <f>ROUND(I552*H552,2)</f>
        <v>0</v>
      </c>
      <c r="K552" s="204" t="s">
        <v>153</v>
      </c>
      <c r="L552" s="38"/>
      <c r="M552" s="209" t="s">
        <v>1</v>
      </c>
      <c r="N552" s="210" t="s">
        <v>42</v>
      </c>
      <c r="O552" s="70"/>
      <c r="P552" s="211">
        <f>O552*H552</f>
        <v>0</v>
      </c>
      <c r="Q552" s="211">
        <v>0</v>
      </c>
      <c r="R552" s="211">
        <f>Q552*H552</f>
        <v>0</v>
      </c>
      <c r="S552" s="211">
        <v>0</v>
      </c>
      <c r="T552" s="212">
        <f>S552*H552</f>
        <v>0</v>
      </c>
      <c r="U552" s="33"/>
      <c r="V552" s="33"/>
      <c r="W552" s="33"/>
      <c r="X552" s="33"/>
      <c r="Y552" s="33"/>
      <c r="Z552" s="33"/>
      <c r="AA552" s="33"/>
      <c r="AB552" s="33"/>
      <c r="AC552" s="33"/>
      <c r="AD552" s="33"/>
      <c r="AE552" s="33"/>
      <c r="AR552" s="213" t="s">
        <v>154</v>
      </c>
      <c r="AT552" s="213" t="s">
        <v>149</v>
      </c>
      <c r="AU552" s="213" t="s">
        <v>86</v>
      </c>
      <c r="AY552" s="16" t="s">
        <v>147</v>
      </c>
      <c r="BE552" s="214">
        <f>IF(N552="základní",J552,0)</f>
        <v>0</v>
      </c>
      <c r="BF552" s="214">
        <f>IF(N552="snížená",J552,0)</f>
        <v>0</v>
      </c>
      <c r="BG552" s="214">
        <f>IF(N552="zákl. přenesená",J552,0)</f>
        <v>0</v>
      </c>
      <c r="BH552" s="214">
        <f>IF(N552="sníž. přenesená",J552,0)</f>
        <v>0</v>
      </c>
      <c r="BI552" s="214">
        <f>IF(N552="nulová",J552,0)</f>
        <v>0</v>
      </c>
      <c r="BJ552" s="16" t="s">
        <v>21</v>
      </c>
      <c r="BK552" s="214">
        <f>ROUND(I552*H552,2)</f>
        <v>0</v>
      </c>
      <c r="BL552" s="16" t="s">
        <v>154</v>
      </c>
      <c r="BM552" s="213" t="s">
        <v>844</v>
      </c>
    </row>
    <row r="553" spans="1:65" s="2" customFormat="1" ht="39">
      <c r="A553" s="33"/>
      <c r="B553" s="34"/>
      <c r="C553" s="35"/>
      <c r="D553" s="215" t="s">
        <v>156</v>
      </c>
      <c r="E553" s="35"/>
      <c r="F553" s="216" t="s">
        <v>845</v>
      </c>
      <c r="G553" s="35"/>
      <c r="H553" s="35"/>
      <c r="I553" s="114"/>
      <c r="J553" s="35"/>
      <c r="K553" s="35"/>
      <c r="L553" s="38"/>
      <c r="M553" s="217"/>
      <c r="N553" s="218"/>
      <c r="O553" s="70"/>
      <c r="P553" s="70"/>
      <c r="Q553" s="70"/>
      <c r="R553" s="70"/>
      <c r="S553" s="70"/>
      <c r="T553" s="71"/>
      <c r="U553" s="33"/>
      <c r="V553" s="33"/>
      <c r="W553" s="33"/>
      <c r="X553" s="33"/>
      <c r="Y553" s="33"/>
      <c r="Z553" s="33"/>
      <c r="AA553" s="33"/>
      <c r="AB553" s="33"/>
      <c r="AC553" s="33"/>
      <c r="AD553" s="33"/>
      <c r="AE553" s="33"/>
      <c r="AT553" s="16" t="s">
        <v>156</v>
      </c>
      <c r="AU553" s="16" t="s">
        <v>86</v>
      </c>
    </row>
    <row r="554" spans="1:65" s="2" customFormat="1" ht="68.25">
      <c r="A554" s="33"/>
      <c r="B554" s="34"/>
      <c r="C554" s="35"/>
      <c r="D554" s="215" t="s">
        <v>158</v>
      </c>
      <c r="E554" s="35"/>
      <c r="F554" s="219" t="s">
        <v>758</v>
      </c>
      <c r="G554" s="35"/>
      <c r="H554" s="35"/>
      <c r="I554" s="114"/>
      <c r="J554" s="35"/>
      <c r="K554" s="35"/>
      <c r="L554" s="38"/>
      <c r="M554" s="217"/>
      <c r="N554" s="218"/>
      <c r="O554" s="70"/>
      <c r="P554" s="70"/>
      <c r="Q554" s="70"/>
      <c r="R554" s="70"/>
      <c r="S554" s="70"/>
      <c r="T554" s="71"/>
      <c r="U554" s="33"/>
      <c r="V554" s="33"/>
      <c r="W554" s="33"/>
      <c r="X554" s="33"/>
      <c r="Y554" s="33"/>
      <c r="Z554" s="33"/>
      <c r="AA554" s="33"/>
      <c r="AB554" s="33"/>
      <c r="AC554" s="33"/>
      <c r="AD554" s="33"/>
      <c r="AE554" s="33"/>
      <c r="AT554" s="16" t="s">
        <v>158</v>
      </c>
      <c r="AU554" s="16" t="s">
        <v>86</v>
      </c>
    </row>
    <row r="555" spans="1:65" s="2" customFormat="1" ht="21.75" customHeight="1">
      <c r="A555" s="33"/>
      <c r="B555" s="34"/>
      <c r="C555" s="202" t="s">
        <v>846</v>
      </c>
      <c r="D555" s="202" t="s">
        <v>149</v>
      </c>
      <c r="E555" s="203" t="s">
        <v>847</v>
      </c>
      <c r="F555" s="204" t="s">
        <v>848</v>
      </c>
      <c r="G555" s="205" t="s">
        <v>580</v>
      </c>
      <c r="H555" s="206">
        <v>1</v>
      </c>
      <c r="I555" s="207"/>
      <c r="J555" s="208">
        <f>ROUND(I555*H555,2)</f>
        <v>0</v>
      </c>
      <c r="K555" s="204" t="s">
        <v>153</v>
      </c>
      <c r="L555" s="38"/>
      <c r="M555" s="209" t="s">
        <v>1</v>
      </c>
      <c r="N555" s="210" t="s">
        <v>42</v>
      </c>
      <c r="O555" s="70"/>
      <c r="P555" s="211">
        <f>O555*H555</f>
        <v>0</v>
      </c>
      <c r="Q555" s="211">
        <v>0</v>
      </c>
      <c r="R555" s="211">
        <f>Q555*H555</f>
        <v>0</v>
      </c>
      <c r="S555" s="211">
        <v>0</v>
      </c>
      <c r="T555" s="212">
        <f>S555*H555</f>
        <v>0</v>
      </c>
      <c r="U555" s="33"/>
      <c r="V555" s="33"/>
      <c r="W555" s="33"/>
      <c r="X555" s="33"/>
      <c r="Y555" s="33"/>
      <c r="Z555" s="33"/>
      <c r="AA555" s="33"/>
      <c r="AB555" s="33"/>
      <c r="AC555" s="33"/>
      <c r="AD555" s="33"/>
      <c r="AE555" s="33"/>
      <c r="AR555" s="213" t="s">
        <v>154</v>
      </c>
      <c r="AT555" s="213" t="s">
        <v>149</v>
      </c>
      <c r="AU555" s="213" t="s">
        <v>86</v>
      </c>
      <c r="AY555" s="16" t="s">
        <v>147</v>
      </c>
      <c r="BE555" s="214">
        <f>IF(N555="základní",J555,0)</f>
        <v>0</v>
      </c>
      <c r="BF555" s="214">
        <f>IF(N555="snížená",J555,0)</f>
        <v>0</v>
      </c>
      <c r="BG555" s="214">
        <f>IF(N555="zákl. přenesená",J555,0)</f>
        <v>0</v>
      </c>
      <c r="BH555" s="214">
        <f>IF(N555="sníž. přenesená",J555,0)</f>
        <v>0</v>
      </c>
      <c r="BI555" s="214">
        <f>IF(N555="nulová",J555,0)</f>
        <v>0</v>
      </c>
      <c r="BJ555" s="16" t="s">
        <v>21</v>
      </c>
      <c r="BK555" s="214">
        <f>ROUND(I555*H555,2)</f>
        <v>0</v>
      </c>
      <c r="BL555" s="16" t="s">
        <v>154</v>
      </c>
      <c r="BM555" s="213" t="s">
        <v>849</v>
      </c>
    </row>
    <row r="556" spans="1:65" s="2" customFormat="1" ht="29.25">
      <c r="A556" s="33"/>
      <c r="B556" s="34"/>
      <c r="C556" s="35"/>
      <c r="D556" s="215" t="s">
        <v>156</v>
      </c>
      <c r="E556" s="35"/>
      <c r="F556" s="216" t="s">
        <v>850</v>
      </c>
      <c r="G556" s="35"/>
      <c r="H556" s="35"/>
      <c r="I556" s="114"/>
      <c r="J556" s="35"/>
      <c r="K556" s="35"/>
      <c r="L556" s="38"/>
      <c r="M556" s="217"/>
      <c r="N556" s="218"/>
      <c r="O556" s="70"/>
      <c r="P556" s="70"/>
      <c r="Q556" s="70"/>
      <c r="R556" s="70"/>
      <c r="S556" s="70"/>
      <c r="T556" s="71"/>
      <c r="U556" s="33"/>
      <c r="V556" s="33"/>
      <c r="W556" s="33"/>
      <c r="X556" s="33"/>
      <c r="Y556" s="33"/>
      <c r="Z556" s="33"/>
      <c r="AA556" s="33"/>
      <c r="AB556" s="33"/>
      <c r="AC556" s="33"/>
      <c r="AD556" s="33"/>
      <c r="AE556" s="33"/>
      <c r="AT556" s="16" t="s">
        <v>156</v>
      </c>
      <c r="AU556" s="16" t="s">
        <v>86</v>
      </c>
    </row>
    <row r="557" spans="1:65" s="2" customFormat="1" ht="48.75">
      <c r="A557" s="33"/>
      <c r="B557" s="34"/>
      <c r="C557" s="35"/>
      <c r="D557" s="215" t="s">
        <v>191</v>
      </c>
      <c r="E557" s="35"/>
      <c r="F557" s="219" t="s">
        <v>851</v>
      </c>
      <c r="G557" s="35"/>
      <c r="H557" s="35"/>
      <c r="I557" s="114"/>
      <c r="J557" s="35"/>
      <c r="K557" s="35"/>
      <c r="L557" s="38"/>
      <c r="M557" s="217"/>
      <c r="N557" s="218"/>
      <c r="O557" s="70"/>
      <c r="P557" s="70"/>
      <c r="Q557" s="70"/>
      <c r="R557" s="70"/>
      <c r="S557" s="70"/>
      <c r="T557" s="71"/>
      <c r="U557" s="33"/>
      <c r="V557" s="33"/>
      <c r="W557" s="33"/>
      <c r="X557" s="33"/>
      <c r="Y557" s="33"/>
      <c r="Z557" s="33"/>
      <c r="AA557" s="33"/>
      <c r="AB557" s="33"/>
      <c r="AC557" s="33"/>
      <c r="AD557" s="33"/>
      <c r="AE557" s="33"/>
      <c r="AT557" s="16" t="s">
        <v>191</v>
      </c>
      <c r="AU557" s="16" t="s">
        <v>86</v>
      </c>
    </row>
    <row r="558" spans="1:65" s="2" customFormat="1" ht="21.75" customHeight="1">
      <c r="A558" s="33"/>
      <c r="B558" s="34"/>
      <c r="C558" s="202" t="s">
        <v>852</v>
      </c>
      <c r="D558" s="202" t="s">
        <v>149</v>
      </c>
      <c r="E558" s="203" t="s">
        <v>853</v>
      </c>
      <c r="F558" s="204" t="s">
        <v>854</v>
      </c>
      <c r="G558" s="205" t="s">
        <v>580</v>
      </c>
      <c r="H558" s="206">
        <v>1</v>
      </c>
      <c r="I558" s="207"/>
      <c r="J558" s="208">
        <f>ROUND(I558*H558,2)</f>
        <v>0</v>
      </c>
      <c r="K558" s="204" t="s">
        <v>153</v>
      </c>
      <c r="L558" s="38"/>
      <c r="M558" s="209" t="s">
        <v>1</v>
      </c>
      <c r="N558" s="210" t="s">
        <v>42</v>
      </c>
      <c r="O558" s="70"/>
      <c r="P558" s="211">
        <f>O558*H558</f>
        <v>0</v>
      </c>
      <c r="Q558" s="211">
        <v>0</v>
      </c>
      <c r="R558" s="211">
        <f>Q558*H558</f>
        <v>0</v>
      </c>
      <c r="S558" s="211">
        <v>0</v>
      </c>
      <c r="T558" s="212">
        <f>S558*H558</f>
        <v>0</v>
      </c>
      <c r="U558" s="33"/>
      <c r="V558" s="33"/>
      <c r="W558" s="33"/>
      <c r="X558" s="33"/>
      <c r="Y558" s="33"/>
      <c r="Z558" s="33"/>
      <c r="AA558" s="33"/>
      <c r="AB558" s="33"/>
      <c r="AC558" s="33"/>
      <c r="AD558" s="33"/>
      <c r="AE558" s="33"/>
      <c r="AR558" s="213" t="s">
        <v>154</v>
      </c>
      <c r="AT558" s="213" t="s">
        <v>149</v>
      </c>
      <c r="AU558" s="213" t="s">
        <v>86</v>
      </c>
      <c r="AY558" s="16" t="s">
        <v>147</v>
      </c>
      <c r="BE558" s="214">
        <f>IF(N558="základní",J558,0)</f>
        <v>0</v>
      </c>
      <c r="BF558" s="214">
        <f>IF(N558="snížená",J558,0)</f>
        <v>0</v>
      </c>
      <c r="BG558" s="214">
        <f>IF(N558="zákl. přenesená",J558,0)</f>
        <v>0</v>
      </c>
      <c r="BH558" s="214">
        <f>IF(N558="sníž. přenesená",J558,0)</f>
        <v>0</v>
      </c>
      <c r="BI558" s="214">
        <f>IF(N558="nulová",J558,0)</f>
        <v>0</v>
      </c>
      <c r="BJ558" s="16" t="s">
        <v>21</v>
      </c>
      <c r="BK558" s="214">
        <f>ROUND(I558*H558,2)</f>
        <v>0</v>
      </c>
      <c r="BL558" s="16" t="s">
        <v>154</v>
      </c>
      <c r="BM558" s="213" t="s">
        <v>855</v>
      </c>
    </row>
    <row r="559" spans="1:65" s="2" customFormat="1" ht="29.25">
      <c r="A559" s="33"/>
      <c r="B559" s="34"/>
      <c r="C559" s="35"/>
      <c r="D559" s="215" t="s">
        <v>156</v>
      </c>
      <c r="E559" s="35"/>
      <c r="F559" s="216" t="s">
        <v>856</v>
      </c>
      <c r="G559" s="35"/>
      <c r="H559" s="35"/>
      <c r="I559" s="114"/>
      <c r="J559" s="35"/>
      <c r="K559" s="35"/>
      <c r="L559" s="38"/>
      <c r="M559" s="217"/>
      <c r="N559" s="218"/>
      <c r="O559" s="70"/>
      <c r="P559" s="70"/>
      <c r="Q559" s="70"/>
      <c r="R559" s="70"/>
      <c r="S559" s="70"/>
      <c r="T559" s="71"/>
      <c r="U559" s="33"/>
      <c r="V559" s="33"/>
      <c r="W559" s="33"/>
      <c r="X559" s="33"/>
      <c r="Y559" s="33"/>
      <c r="Z559" s="33"/>
      <c r="AA559" s="33"/>
      <c r="AB559" s="33"/>
      <c r="AC559" s="33"/>
      <c r="AD559" s="33"/>
      <c r="AE559" s="33"/>
      <c r="AT559" s="16" t="s">
        <v>156</v>
      </c>
      <c r="AU559" s="16" t="s">
        <v>86</v>
      </c>
    </row>
    <row r="560" spans="1:65" s="2" customFormat="1" ht="48.75">
      <c r="A560" s="33"/>
      <c r="B560" s="34"/>
      <c r="C560" s="35"/>
      <c r="D560" s="215" t="s">
        <v>191</v>
      </c>
      <c r="E560" s="35"/>
      <c r="F560" s="219" t="s">
        <v>851</v>
      </c>
      <c r="G560" s="35"/>
      <c r="H560" s="35"/>
      <c r="I560" s="114"/>
      <c r="J560" s="35"/>
      <c r="K560" s="35"/>
      <c r="L560" s="38"/>
      <c r="M560" s="217"/>
      <c r="N560" s="218"/>
      <c r="O560" s="70"/>
      <c r="P560" s="70"/>
      <c r="Q560" s="70"/>
      <c r="R560" s="70"/>
      <c r="S560" s="70"/>
      <c r="T560" s="71"/>
      <c r="U560" s="33"/>
      <c r="V560" s="33"/>
      <c r="W560" s="33"/>
      <c r="X560" s="33"/>
      <c r="Y560" s="33"/>
      <c r="Z560" s="33"/>
      <c r="AA560" s="33"/>
      <c r="AB560" s="33"/>
      <c r="AC560" s="33"/>
      <c r="AD560" s="33"/>
      <c r="AE560" s="33"/>
      <c r="AT560" s="16" t="s">
        <v>191</v>
      </c>
      <c r="AU560" s="16" t="s">
        <v>86</v>
      </c>
    </row>
    <row r="561" spans="1:65" s="2" customFormat="1" ht="21.75" customHeight="1">
      <c r="A561" s="33"/>
      <c r="B561" s="34"/>
      <c r="C561" s="202" t="s">
        <v>857</v>
      </c>
      <c r="D561" s="202" t="s">
        <v>149</v>
      </c>
      <c r="E561" s="203" t="s">
        <v>858</v>
      </c>
      <c r="F561" s="204" t="s">
        <v>859</v>
      </c>
      <c r="G561" s="205" t="s">
        <v>580</v>
      </c>
      <c r="H561" s="206">
        <v>1</v>
      </c>
      <c r="I561" s="207"/>
      <c r="J561" s="208">
        <f>ROUND(I561*H561,2)</f>
        <v>0</v>
      </c>
      <c r="K561" s="204" t="s">
        <v>153</v>
      </c>
      <c r="L561" s="38"/>
      <c r="M561" s="209" t="s">
        <v>1</v>
      </c>
      <c r="N561" s="210" t="s">
        <v>42</v>
      </c>
      <c r="O561" s="70"/>
      <c r="P561" s="211">
        <f>O561*H561</f>
        <v>0</v>
      </c>
      <c r="Q561" s="211">
        <v>0</v>
      </c>
      <c r="R561" s="211">
        <f>Q561*H561</f>
        <v>0</v>
      </c>
      <c r="S561" s="211">
        <v>0</v>
      </c>
      <c r="T561" s="212">
        <f>S561*H561</f>
        <v>0</v>
      </c>
      <c r="U561" s="33"/>
      <c r="V561" s="33"/>
      <c r="W561" s="33"/>
      <c r="X561" s="33"/>
      <c r="Y561" s="33"/>
      <c r="Z561" s="33"/>
      <c r="AA561" s="33"/>
      <c r="AB561" s="33"/>
      <c r="AC561" s="33"/>
      <c r="AD561" s="33"/>
      <c r="AE561" s="33"/>
      <c r="AR561" s="213" t="s">
        <v>154</v>
      </c>
      <c r="AT561" s="213" t="s">
        <v>149</v>
      </c>
      <c r="AU561" s="213" t="s">
        <v>86</v>
      </c>
      <c r="AY561" s="16" t="s">
        <v>147</v>
      </c>
      <c r="BE561" s="214">
        <f>IF(N561="základní",J561,0)</f>
        <v>0</v>
      </c>
      <c r="BF561" s="214">
        <f>IF(N561="snížená",J561,0)</f>
        <v>0</v>
      </c>
      <c r="BG561" s="214">
        <f>IF(N561="zákl. přenesená",J561,0)</f>
        <v>0</v>
      </c>
      <c r="BH561" s="214">
        <f>IF(N561="sníž. přenesená",J561,0)</f>
        <v>0</v>
      </c>
      <c r="BI561" s="214">
        <f>IF(N561="nulová",J561,0)</f>
        <v>0</v>
      </c>
      <c r="BJ561" s="16" t="s">
        <v>21</v>
      </c>
      <c r="BK561" s="214">
        <f>ROUND(I561*H561,2)</f>
        <v>0</v>
      </c>
      <c r="BL561" s="16" t="s">
        <v>154</v>
      </c>
      <c r="BM561" s="213" t="s">
        <v>860</v>
      </c>
    </row>
    <row r="562" spans="1:65" s="2" customFormat="1" ht="29.25">
      <c r="A562" s="33"/>
      <c r="B562" s="34"/>
      <c r="C562" s="35"/>
      <c r="D562" s="215" t="s">
        <v>156</v>
      </c>
      <c r="E562" s="35"/>
      <c r="F562" s="216" t="s">
        <v>861</v>
      </c>
      <c r="G562" s="35"/>
      <c r="H562" s="35"/>
      <c r="I562" s="114"/>
      <c r="J562" s="35"/>
      <c r="K562" s="35"/>
      <c r="L562" s="38"/>
      <c r="M562" s="217"/>
      <c r="N562" s="218"/>
      <c r="O562" s="70"/>
      <c r="P562" s="70"/>
      <c r="Q562" s="70"/>
      <c r="R562" s="70"/>
      <c r="S562" s="70"/>
      <c r="T562" s="71"/>
      <c r="U562" s="33"/>
      <c r="V562" s="33"/>
      <c r="W562" s="33"/>
      <c r="X562" s="33"/>
      <c r="Y562" s="33"/>
      <c r="Z562" s="33"/>
      <c r="AA562" s="33"/>
      <c r="AB562" s="33"/>
      <c r="AC562" s="33"/>
      <c r="AD562" s="33"/>
      <c r="AE562" s="33"/>
      <c r="AT562" s="16" t="s">
        <v>156</v>
      </c>
      <c r="AU562" s="16" t="s">
        <v>86</v>
      </c>
    </row>
    <row r="563" spans="1:65" s="2" customFormat="1" ht="58.5">
      <c r="A563" s="33"/>
      <c r="B563" s="34"/>
      <c r="C563" s="35"/>
      <c r="D563" s="215" t="s">
        <v>191</v>
      </c>
      <c r="E563" s="35"/>
      <c r="F563" s="219" t="s">
        <v>862</v>
      </c>
      <c r="G563" s="35"/>
      <c r="H563" s="35"/>
      <c r="I563" s="114"/>
      <c r="J563" s="35"/>
      <c r="K563" s="35"/>
      <c r="L563" s="38"/>
      <c r="M563" s="217"/>
      <c r="N563" s="218"/>
      <c r="O563" s="70"/>
      <c r="P563" s="70"/>
      <c r="Q563" s="70"/>
      <c r="R563" s="70"/>
      <c r="S563" s="70"/>
      <c r="T563" s="71"/>
      <c r="U563" s="33"/>
      <c r="V563" s="33"/>
      <c r="W563" s="33"/>
      <c r="X563" s="33"/>
      <c r="Y563" s="33"/>
      <c r="Z563" s="33"/>
      <c r="AA563" s="33"/>
      <c r="AB563" s="33"/>
      <c r="AC563" s="33"/>
      <c r="AD563" s="33"/>
      <c r="AE563" s="33"/>
      <c r="AT563" s="16" t="s">
        <v>191</v>
      </c>
      <c r="AU563" s="16" t="s">
        <v>86</v>
      </c>
    </row>
    <row r="564" spans="1:65" s="2" customFormat="1" ht="21.75" customHeight="1">
      <c r="A564" s="33"/>
      <c r="B564" s="34"/>
      <c r="C564" s="202" t="s">
        <v>863</v>
      </c>
      <c r="D564" s="202" t="s">
        <v>149</v>
      </c>
      <c r="E564" s="203" t="s">
        <v>864</v>
      </c>
      <c r="F564" s="204" t="s">
        <v>865</v>
      </c>
      <c r="G564" s="205" t="s">
        <v>187</v>
      </c>
      <c r="H564" s="206">
        <v>1</v>
      </c>
      <c r="I564" s="207"/>
      <c r="J564" s="208">
        <f>ROUND(I564*H564,2)</f>
        <v>0</v>
      </c>
      <c r="K564" s="204" t="s">
        <v>153</v>
      </c>
      <c r="L564" s="38"/>
      <c r="M564" s="209" t="s">
        <v>1</v>
      </c>
      <c r="N564" s="210" t="s">
        <v>42</v>
      </c>
      <c r="O564" s="70"/>
      <c r="P564" s="211">
        <f>O564*H564</f>
        <v>0</v>
      </c>
      <c r="Q564" s="211">
        <v>0</v>
      </c>
      <c r="R564" s="211">
        <f>Q564*H564</f>
        <v>0</v>
      </c>
      <c r="S564" s="211">
        <v>0</v>
      </c>
      <c r="T564" s="212">
        <f>S564*H564</f>
        <v>0</v>
      </c>
      <c r="U564" s="33"/>
      <c r="V564" s="33"/>
      <c r="W564" s="33"/>
      <c r="X564" s="33"/>
      <c r="Y564" s="33"/>
      <c r="Z564" s="33"/>
      <c r="AA564" s="33"/>
      <c r="AB564" s="33"/>
      <c r="AC564" s="33"/>
      <c r="AD564" s="33"/>
      <c r="AE564" s="33"/>
      <c r="AR564" s="213" t="s">
        <v>154</v>
      </c>
      <c r="AT564" s="213" t="s">
        <v>149</v>
      </c>
      <c r="AU564" s="213" t="s">
        <v>86</v>
      </c>
      <c r="AY564" s="16" t="s">
        <v>147</v>
      </c>
      <c r="BE564" s="214">
        <f>IF(N564="základní",J564,0)</f>
        <v>0</v>
      </c>
      <c r="BF564" s="214">
        <f>IF(N564="snížená",J564,0)</f>
        <v>0</v>
      </c>
      <c r="BG564" s="214">
        <f>IF(N564="zákl. přenesená",J564,0)</f>
        <v>0</v>
      </c>
      <c r="BH564" s="214">
        <f>IF(N564="sníž. přenesená",J564,0)</f>
        <v>0</v>
      </c>
      <c r="BI564" s="214">
        <f>IF(N564="nulová",J564,0)</f>
        <v>0</v>
      </c>
      <c r="BJ564" s="16" t="s">
        <v>21</v>
      </c>
      <c r="BK564" s="214">
        <f>ROUND(I564*H564,2)</f>
        <v>0</v>
      </c>
      <c r="BL564" s="16" t="s">
        <v>154</v>
      </c>
      <c r="BM564" s="213" t="s">
        <v>866</v>
      </c>
    </row>
    <row r="565" spans="1:65" s="2" customFormat="1" ht="39">
      <c r="A565" s="33"/>
      <c r="B565" s="34"/>
      <c r="C565" s="35"/>
      <c r="D565" s="215" t="s">
        <v>156</v>
      </c>
      <c r="E565" s="35"/>
      <c r="F565" s="216" t="s">
        <v>867</v>
      </c>
      <c r="G565" s="35"/>
      <c r="H565" s="35"/>
      <c r="I565" s="114"/>
      <c r="J565" s="35"/>
      <c r="K565" s="35"/>
      <c r="L565" s="38"/>
      <c r="M565" s="217"/>
      <c r="N565" s="218"/>
      <c r="O565" s="70"/>
      <c r="P565" s="70"/>
      <c r="Q565" s="70"/>
      <c r="R565" s="70"/>
      <c r="S565" s="70"/>
      <c r="T565" s="71"/>
      <c r="U565" s="33"/>
      <c r="V565" s="33"/>
      <c r="W565" s="33"/>
      <c r="X565" s="33"/>
      <c r="Y565" s="33"/>
      <c r="Z565" s="33"/>
      <c r="AA565" s="33"/>
      <c r="AB565" s="33"/>
      <c r="AC565" s="33"/>
      <c r="AD565" s="33"/>
      <c r="AE565" s="33"/>
      <c r="AT565" s="16" t="s">
        <v>156</v>
      </c>
      <c r="AU565" s="16" t="s">
        <v>86</v>
      </c>
    </row>
    <row r="566" spans="1:65" s="2" customFormat="1" ht="68.25">
      <c r="A566" s="33"/>
      <c r="B566" s="34"/>
      <c r="C566" s="35"/>
      <c r="D566" s="215" t="s">
        <v>158</v>
      </c>
      <c r="E566" s="35"/>
      <c r="F566" s="219" t="s">
        <v>758</v>
      </c>
      <c r="G566" s="35"/>
      <c r="H566" s="35"/>
      <c r="I566" s="114"/>
      <c r="J566" s="35"/>
      <c r="K566" s="35"/>
      <c r="L566" s="38"/>
      <c r="M566" s="217"/>
      <c r="N566" s="218"/>
      <c r="O566" s="70"/>
      <c r="P566" s="70"/>
      <c r="Q566" s="70"/>
      <c r="R566" s="70"/>
      <c r="S566" s="70"/>
      <c r="T566" s="71"/>
      <c r="U566" s="33"/>
      <c r="V566" s="33"/>
      <c r="W566" s="33"/>
      <c r="X566" s="33"/>
      <c r="Y566" s="33"/>
      <c r="Z566" s="33"/>
      <c r="AA566" s="33"/>
      <c r="AB566" s="33"/>
      <c r="AC566" s="33"/>
      <c r="AD566" s="33"/>
      <c r="AE566" s="33"/>
      <c r="AT566" s="16" t="s">
        <v>158</v>
      </c>
      <c r="AU566" s="16" t="s">
        <v>86</v>
      </c>
    </row>
    <row r="567" spans="1:65" s="2" customFormat="1" ht="21.75" customHeight="1">
      <c r="A567" s="33"/>
      <c r="B567" s="34"/>
      <c r="C567" s="202" t="s">
        <v>868</v>
      </c>
      <c r="D567" s="202" t="s">
        <v>149</v>
      </c>
      <c r="E567" s="203" t="s">
        <v>869</v>
      </c>
      <c r="F567" s="204" t="s">
        <v>870</v>
      </c>
      <c r="G567" s="205" t="s">
        <v>187</v>
      </c>
      <c r="H567" s="206">
        <v>1</v>
      </c>
      <c r="I567" s="207"/>
      <c r="J567" s="208">
        <f>ROUND(I567*H567,2)</f>
        <v>0</v>
      </c>
      <c r="K567" s="204" t="s">
        <v>153</v>
      </c>
      <c r="L567" s="38"/>
      <c r="M567" s="209" t="s">
        <v>1</v>
      </c>
      <c r="N567" s="210" t="s">
        <v>42</v>
      </c>
      <c r="O567" s="70"/>
      <c r="P567" s="211">
        <f>O567*H567</f>
        <v>0</v>
      </c>
      <c r="Q567" s="211">
        <v>0</v>
      </c>
      <c r="R567" s="211">
        <f>Q567*H567</f>
        <v>0</v>
      </c>
      <c r="S567" s="211">
        <v>0</v>
      </c>
      <c r="T567" s="212">
        <f>S567*H567</f>
        <v>0</v>
      </c>
      <c r="U567" s="33"/>
      <c r="V567" s="33"/>
      <c r="W567" s="33"/>
      <c r="X567" s="33"/>
      <c r="Y567" s="33"/>
      <c r="Z567" s="33"/>
      <c r="AA567" s="33"/>
      <c r="AB567" s="33"/>
      <c r="AC567" s="33"/>
      <c r="AD567" s="33"/>
      <c r="AE567" s="33"/>
      <c r="AR567" s="213" t="s">
        <v>154</v>
      </c>
      <c r="AT567" s="213" t="s">
        <v>149</v>
      </c>
      <c r="AU567" s="213" t="s">
        <v>86</v>
      </c>
      <c r="AY567" s="16" t="s">
        <v>147</v>
      </c>
      <c r="BE567" s="214">
        <f>IF(N567="základní",J567,0)</f>
        <v>0</v>
      </c>
      <c r="BF567" s="214">
        <f>IF(N567="snížená",J567,0)</f>
        <v>0</v>
      </c>
      <c r="BG567" s="214">
        <f>IF(N567="zákl. přenesená",J567,0)</f>
        <v>0</v>
      </c>
      <c r="BH567" s="214">
        <f>IF(N567="sníž. přenesená",J567,0)</f>
        <v>0</v>
      </c>
      <c r="BI567" s="214">
        <f>IF(N567="nulová",J567,0)</f>
        <v>0</v>
      </c>
      <c r="BJ567" s="16" t="s">
        <v>21</v>
      </c>
      <c r="BK567" s="214">
        <f>ROUND(I567*H567,2)</f>
        <v>0</v>
      </c>
      <c r="BL567" s="16" t="s">
        <v>154</v>
      </c>
      <c r="BM567" s="213" t="s">
        <v>871</v>
      </c>
    </row>
    <row r="568" spans="1:65" s="2" customFormat="1" ht="39">
      <c r="A568" s="33"/>
      <c r="B568" s="34"/>
      <c r="C568" s="35"/>
      <c r="D568" s="215" t="s">
        <v>156</v>
      </c>
      <c r="E568" s="35"/>
      <c r="F568" s="216" t="s">
        <v>872</v>
      </c>
      <c r="G568" s="35"/>
      <c r="H568" s="35"/>
      <c r="I568" s="114"/>
      <c r="J568" s="35"/>
      <c r="K568" s="35"/>
      <c r="L568" s="38"/>
      <c r="M568" s="217"/>
      <c r="N568" s="218"/>
      <c r="O568" s="70"/>
      <c r="P568" s="70"/>
      <c r="Q568" s="70"/>
      <c r="R568" s="70"/>
      <c r="S568" s="70"/>
      <c r="T568" s="71"/>
      <c r="U568" s="33"/>
      <c r="V568" s="33"/>
      <c r="W568" s="33"/>
      <c r="X568" s="33"/>
      <c r="Y568" s="33"/>
      <c r="Z568" s="33"/>
      <c r="AA568" s="33"/>
      <c r="AB568" s="33"/>
      <c r="AC568" s="33"/>
      <c r="AD568" s="33"/>
      <c r="AE568" s="33"/>
      <c r="AT568" s="16" t="s">
        <v>156</v>
      </c>
      <c r="AU568" s="16" t="s">
        <v>86</v>
      </c>
    </row>
    <row r="569" spans="1:65" s="2" customFormat="1" ht="68.25">
      <c r="A569" s="33"/>
      <c r="B569" s="34"/>
      <c r="C569" s="35"/>
      <c r="D569" s="215" t="s">
        <v>158</v>
      </c>
      <c r="E569" s="35"/>
      <c r="F569" s="219" t="s">
        <v>758</v>
      </c>
      <c r="G569" s="35"/>
      <c r="H569" s="35"/>
      <c r="I569" s="114"/>
      <c r="J569" s="35"/>
      <c r="K569" s="35"/>
      <c r="L569" s="38"/>
      <c r="M569" s="217"/>
      <c r="N569" s="218"/>
      <c r="O569" s="70"/>
      <c r="P569" s="70"/>
      <c r="Q569" s="70"/>
      <c r="R569" s="70"/>
      <c r="S569" s="70"/>
      <c r="T569" s="71"/>
      <c r="U569" s="33"/>
      <c r="V569" s="33"/>
      <c r="W569" s="33"/>
      <c r="X569" s="33"/>
      <c r="Y569" s="33"/>
      <c r="Z569" s="33"/>
      <c r="AA569" s="33"/>
      <c r="AB569" s="33"/>
      <c r="AC569" s="33"/>
      <c r="AD569" s="33"/>
      <c r="AE569" s="33"/>
      <c r="AT569" s="16" t="s">
        <v>158</v>
      </c>
      <c r="AU569" s="16" t="s">
        <v>86</v>
      </c>
    </row>
    <row r="570" spans="1:65" s="2" customFormat="1" ht="21.75" customHeight="1">
      <c r="A570" s="33"/>
      <c r="B570" s="34"/>
      <c r="C570" s="202" t="s">
        <v>873</v>
      </c>
      <c r="D570" s="202" t="s">
        <v>149</v>
      </c>
      <c r="E570" s="203" t="s">
        <v>874</v>
      </c>
      <c r="F570" s="204" t="s">
        <v>875</v>
      </c>
      <c r="G570" s="205" t="s">
        <v>187</v>
      </c>
      <c r="H570" s="206">
        <v>1</v>
      </c>
      <c r="I570" s="207"/>
      <c r="J570" s="208">
        <f>ROUND(I570*H570,2)</f>
        <v>0</v>
      </c>
      <c r="K570" s="204" t="s">
        <v>153</v>
      </c>
      <c r="L570" s="38"/>
      <c r="M570" s="209" t="s">
        <v>1</v>
      </c>
      <c r="N570" s="210" t="s">
        <v>42</v>
      </c>
      <c r="O570" s="70"/>
      <c r="P570" s="211">
        <f>O570*H570</f>
        <v>0</v>
      </c>
      <c r="Q570" s="211">
        <v>0</v>
      </c>
      <c r="R570" s="211">
        <f>Q570*H570</f>
        <v>0</v>
      </c>
      <c r="S570" s="211">
        <v>0</v>
      </c>
      <c r="T570" s="212">
        <f>S570*H570</f>
        <v>0</v>
      </c>
      <c r="U570" s="33"/>
      <c r="V570" s="33"/>
      <c r="W570" s="33"/>
      <c r="X570" s="33"/>
      <c r="Y570" s="33"/>
      <c r="Z570" s="33"/>
      <c r="AA570" s="33"/>
      <c r="AB570" s="33"/>
      <c r="AC570" s="33"/>
      <c r="AD570" s="33"/>
      <c r="AE570" s="33"/>
      <c r="AR570" s="213" t="s">
        <v>154</v>
      </c>
      <c r="AT570" s="213" t="s">
        <v>149</v>
      </c>
      <c r="AU570" s="213" t="s">
        <v>86</v>
      </c>
      <c r="AY570" s="16" t="s">
        <v>147</v>
      </c>
      <c r="BE570" s="214">
        <f>IF(N570="základní",J570,0)</f>
        <v>0</v>
      </c>
      <c r="BF570" s="214">
        <f>IF(N570="snížená",J570,0)</f>
        <v>0</v>
      </c>
      <c r="BG570" s="214">
        <f>IF(N570="zákl. přenesená",J570,0)</f>
        <v>0</v>
      </c>
      <c r="BH570" s="214">
        <f>IF(N570="sníž. přenesená",J570,0)</f>
        <v>0</v>
      </c>
      <c r="BI570" s="214">
        <f>IF(N570="nulová",J570,0)</f>
        <v>0</v>
      </c>
      <c r="BJ570" s="16" t="s">
        <v>21</v>
      </c>
      <c r="BK570" s="214">
        <f>ROUND(I570*H570,2)</f>
        <v>0</v>
      </c>
      <c r="BL570" s="16" t="s">
        <v>154</v>
      </c>
      <c r="BM570" s="213" t="s">
        <v>876</v>
      </c>
    </row>
    <row r="571" spans="1:65" s="2" customFormat="1" ht="39">
      <c r="A571" s="33"/>
      <c r="B571" s="34"/>
      <c r="C571" s="35"/>
      <c r="D571" s="215" t="s">
        <v>156</v>
      </c>
      <c r="E571" s="35"/>
      <c r="F571" s="216" t="s">
        <v>877</v>
      </c>
      <c r="G571" s="35"/>
      <c r="H571" s="35"/>
      <c r="I571" s="114"/>
      <c r="J571" s="35"/>
      <c r="K571" s="35"/>
      <c r="L571" s="38"/>
      <c r="M571" s="217"/>
      <c r="N571" s="218"/>
      <c r="O571" s="70"/>
      <c r="P571" s="70"/>
      <c r="Q571" s="70"/>
      <c r="R571" s="70"/>
      <c r="S571" s="70"/>
      <c r="T571" s="71"/>
      <c r="U571" s="33"/>
      <c r="V571" s="33"/>
      <c r="W571" s="33"/>
      <c r="X571" s="33"/>
      <c r="Y571" s="33"/>
      <c r="Z571" s="33"/>
      <c r="AA571" s="33"/>
      <c r="AB571" s="33"/>
      <c r="AC571" s="33"/>
      <c r="AD571" s="33"/>
      <c r="AE571" s="33"/>
      <c r="AT571" s="16" t="s">
        <v>156</v>
      </c>
      <c r="AU571" s="16" t="s">
        <v>86</v>
      </c>
    </row>
    <row r="572" spans="1:65" s="2" customFormat="1" ht="68.25">
      <c r="A572" s="33"/>
      <c r="B572" s="34"/>
      <c r="C572" s="35"/>
      <c r="D572" s="215" t="s">
        <v>158</v>
      </c>
      <c r="E572" s="35"/>
      <c r="F572" s="219" t="s">
        <v>758</v>
      </c>
      <c r="G572" s="35"/>
      <c r="H572" s="35"/>
      <c r="I572" s="114"/>
      <c r="J572" s="35"/>
      <c r="K572" s="35"/>
      <c r="L572" s="38"/>
      <c r="M572" s="217"/>
      <c r="N572" s="218"/>
      <c r="O572" s="70"/>
      <c r="P572" s="70"/>
      <c r="Q572" s="70"/>
      <c r="R572" s="70"/>
      <c r="S572" s="70"/>
      <c r="T572" s="71"/>
      <c r="U572" s="33"/>
      <c r="V572" s="33"/>
      <c r="W572" s="33"/>
      <c r="X572" s="33"/>
      <c r="Y572" s="33"/>
      <c r="Z572" s="33"/>
      <c r="AA572" s="33"/>
      <c r="AB572" s="33"/>
      <c r="AC572" s="33"/>
      <c r="AD572" s="33"/>
      <c r="AE572" s="33"/>
      <c r="AT572" s="16" t="s">
        <v>158</v>
      </c>
      <c r="AU572" s="16" t="s">
        <v>86</v>
      </c>
    </row>
    <row r="573" spans="1:65" s="2" customFormat="1" ht="21.75" customHeight="1">
      <c r="A573" s="33"/>
      <c r="B573" s="34"/>
      <c r="C573" s="202" t="s">
        <v>878</v>
      </c>
      <c r="D573" s="202" t="s">
        <v>149</v>
      </c>
      <c r="E573" s="203" t="s">
        <v>879</v>
      </c>
      <c r="F573" s="204" t="s">
        <v>880</v>
      </c>
      <c r="G573" s="205" t="s">
        <v>187</v>
      </c>
      <c r="H573" s="206">
        <v>1</v>
      </c>
      <c r="I573" s="207"/>
      <c r="J573" s="208">
        <f>ROUND(I573*H573,2)</f>
        <v>0</v>
      </c>
      <c r="K573" s="204" t="s">
        <v>153</v>
      </c>
      <c r="L573" s="38"/>
      <c r="M573" s="209" t="s">
        <v>1</v>
      </c>
      <c r="N573" s="210" t="s">
        <v>42</v>
      </c>
      <c r="O573" s="70"/>
      <c r="P573" s="211">
        <f>O573*H573</f>
        <v>0</v>
      </c>
      <c r="Q573" s="211">
        <v>0</v>
      </c>
      <c r="R573" s="211">
        <f>Q573*H573</f>
        <v>0</v>
      </c>
      <c r="S573" s="211">
        <v>0</v>
      </c>
      <c r="T573" s="212">
        <f>S573*H573</f>
        <v>0</v>
      </c>
      <c r="U573" s="33"/>
      <c r="V573" s="33"/>
      <c r="W573" s="33"/>
      <c r="X573" s="33"/>
      <c r="Y573" s="33"/>
      <c r="Z573" s="33"/>
      <c r="AA573" s="33"/>
      <c r="AB573" s="33"/>
      <c r="AC573" s="33"/>
      <c r="AD573" s="33"/>
      <c r="AE573" s="33"/>
      <c r="AR573" s="213" t="s">
        <v>154</v>
      </c>
      <c r="AT573" s="213" t="s">
        <v>149</v>
      </c>
      <c r="AU573" s="213" t="s">
        <v>86</v>
      </c>
      <c r="AY573" s="16" t="s">
        <v>147</v>
      </c>
      <c r="BE573" s="214">
        <f>IF(N573="základní",J573,0)</f>
        <v>0</v>
      </c>
      <c r="BF573" s="214">
        <f>IF(N573="snížená",J573,0)</f>
        <v>0</v>
      </c>
      <c r="BG573" s="214">
        <f>IF(N573="zákl. přenesená",J573,0)</f>
        <v>0</v>
      </c>
      <c r="BH573" s="214">
        <f>IF(N573="sníž. přenesená",J573,0)</f>
        <v>0</v>
      </c>
      <c r="BI573" s="214">
        <f>IF(N573="nulová",J573,0)</f>
        <v>0</v>
      </c>
      <c r="BJ573" s="16" t="s">
        <v>21</v>
      </c>
      <c r="BK573" s="214">
        <f>ROUND(I573*H573,2)</f>
        <v>0</v>
      </c>
      <c r="BL573" s="16" t="s">
        <v>154</v>
      </c>
      <c r="BM573" s="213" t="s">
        <v>881</v>
      </c>
    </row>
    <row r="574" spans="1:65" s="2" customFormat="1" ht="39">
      <c r="A574" s="33"/>
      <c r="B574" s="34"/>
      <c r="C574" s="35"/>
      <c r="D574" s="215" t="s">
        <v>156</v>
      </c>
      <c r="E574" s="35"/>
      <c r="F574" s="216" t="s">
        <v>882</v>
      </c>
      <c r="G574" s="35"/>
      <c r="H574" s="35"/>
      <c r="I574" s="114"/>
      <c r="J574" s="35"/>
      <c r="K574" s="35"/>
      <c r="L574" s="38"/>
      <c r="M574" s="217"/>
      <c r="N574" s="218"/>
      <c r="O574" s="70"/>
      <c r="P574" s="70"/>
      <c r="Q574" s="70"/>
      <c r="R574" s="70"/>
      <c r="S574" s="70"/>
      <c r="T574" s="71"/>
      <c r="U574" s="33"/>
      <c r="V574" s="33"/>
      <c r="W574" s="33"/>
      <c r="X574" s="33"/>
      <c r="Y574" s="33"/>
      <c r="Z574" s="33"/>
      <c r="AA574" s="33"/>
      <c r="AB574" s="33"/>
      <c r="AC574" s="33"/>
      <c r="AD574" s="33"/>
      <c r="AE574" s="33"/>
      <c r="AT574" s="16" t="s">
        <v>156</v>
      </c>
      <c r="AU574" s="16" t="s">
        <v>86</v>
      </c>
    </row>
    <row r="575" spans="1:65" s="2" customFormat="1" ht="68.25">
      <c r="A575" s="33"/>
      <c r="B575" s="34"/>
      <c r="C575" s="35"/>
      <c r="D575" s="215" t="s">
        <v>158</v>
      </c>
      <c r="E575" s="35"/>
      <c r="F575" s="219" t="s">
        <v>758</v>
      </c>
      <c r="G575" s="35"/>
      <c r="H575" s="35"/>
      <c r="I575" s="114"/>
      <c r="J575" s="35"/>
      <c r="K575" s="35"/>
      <c r="L575" s="38"/>
      <c r="M575" s="217"/>
      <c r="N575" s="218"/>
      <c r="O575" s="70"/>
      <c r="P575" s="70"/>
      <c r="Q575" s="70"/>
      <c r="R575" s="70"/>
      <c r="S575" s="70"/>
      <c r="T575" s="71"/>
      <c r="U575" s="33"/>
      <c r="V575" s="33"/>
      <c r="W575" s="33"/>
      <c r="X575" s="33"/>
      <c r="Y575" s="33"/>
      <c r="Z575" s="33"/>
      <c r="AA575" s="33"/>
      <c r="AB575" s="33"/>
      <c r="AC575" s="33"/>
      <c r="AD575" s="33"/>
      <c r="AE575" s="33"/>
      <c r="AT575" s="16" t="s">
        <v>158</v>
      </c>
      <c r="AU575" s="16" t="s">
        <v>86</v>
      </c>
    </row>
    <row r="576" spans="1:65" s="2" customFormat="1" ht="16.5" customHeight="1">
      <c r="A576" s="33"/>
      <c r="B576" s="34"/>
      <c r="C576" s="220" t="s">
        <v>883</v>
      </c>
      <c r="D576" s="220" t="s">
        <v>290</v>
      </c>
      <c r="E576" s="221" t="s">
        <v>884</v>
      </c>
      <c r="F576" s="222" t="s">
        <v>885</v>
      </c>
      <c r="G576" s="223" t="s">
        <v>580</v>
      </c>
      <c r="H576" s="224">
        <v>1</v>
      </c>
      <c r="I576" s="225"/>
      <c r="J576" s="226">
        <f>ROUND(I576*H576,2)</f>
        <v>0</v>
      </c>
      <c r="K576" s="222" t="s">
        <v>153</v>
      </c>
      <c r="L576" s="227"/>
      <c r="M576" s="228" t="s">
        <v>1</v>
      </c>
      <c r="N576" s="229" t="s">
        <v>42</v>
      </c>
      <c r="O576" s="70"/>
      <c r="P576" s="211">
        <f>O576*H576</f>
        <v>0</v>
      </c>
      <c r="Q576" s="211">
        <v>1</v>
      </c>
      <c r="R576" s="211">
        <f>Q576*H576</f>
        <v>1</v>
      </c>
      <c r="S576" s="211">
        <v>0</v>
      </c>
      <c r="T576" s="212">
        <f>S576*H576</f>
        <v>0</v>
      </c>
      <c r="U576" s="33"/>
      <c r="V576" s="33"/>
      <c r="W576" s="33"/>
      <c r="X576" s="33"/>
      <c r="Y576" s="33"/>
      <c r="Z576" s="33"/>
      <c r="AA576" s="33"/>
      <c r="AB576" s="33"/>
      <c r="AC576" s="33"/>
      <c r="AD576" s="33"/>
      <c r="AE576" s="33"/>
      <c r="AR576" s="213" t="s">
        <v>193</v>
      </c>
      <c r="AT576" s="213" t="s">
        <v>290</v>
      </c>
      <c r="AU576" s="213" t="s">
        <v>86</v>
      </c>
      <c r="AY576" s="16" t="s">
        <v>147</v>
      </c>
      <c r="BE576" s="214">
        <f>IF(N576="základní",J576,0)</f>
        <v>0</v>
      </c>
      <c r="BF576" s="214">
        <f>IF(N576="snížená",J576,0)</f>
        <v>0</v>
      </c>
      <c r="BG576" s="214">
        <f>IF(N576="zákl. přenesená",J576,0)</f>
        <v>0</v>
      </c>
      <c r="BH576" s="214">
        <f>IF(N576="sníž. přenesená",J576,0)</f>
        <v>0</v>
      </c>
      <c r="BI576" s="214">
        <f>IF(N576="nulová",J576,0)</f>
        <v>0</v>
      </c>
      <c r="BJ576" s="16" t="s">
        <v>21</v>
      </c>
      <c r="BK576" s="214">
        <f>ROUND(I576*H576,2)</f>
        <v>0</v>
      </c>
      <c r="BL576" s="16" t="s">
        <v>154</v>
      </c>
      <c r="BM576" s="213" t="s">
        <v>886</v>
      </c>
    </row>
    <row r="577" spans="1:65" s="2" customFormat="1" ht="11.25">
      <c r="A577" s="33"/>
      <c r="B577" s="34"/>
      <c r="C577" s="35"/>
      <c r="D577" s="215" t="s">
        <v>156</v>
      </c>
      <c r="E577" s="35"/>
      <c r="F577" s="216" t="s">
        <v>885</v>
      </c>
      <c r="G577" s="35"/>
      <c r="H577" s="35"/>
      <c r="I577" s="114"/>
      <c r="J577" s="35"/>
      <c r="K577" s="35"/>
      <c r="L577" s="38"/>
      <c r="M577" s="217"/>
      <c r="N577" s="218"/>
      <c r="O577" s="70"/>
      <c r="P577" s="70"/>
      <c r="Q577" s="70"/>
      <c r="R577" s="70"/>
      <c r="S577" s="70"/>
      <c r="T577" s="71"/>
      <c r="U577" s="33"/>
      <c r="V577" s="33"/>
      <c r="W577" s="33"/>
      <c r="X577" s="33"/>
      <c r="Y577" s="33"/>
      <c r="Z577" s="33"/>
      <c r="AA577" s="33"/>
      <c r="AB577" s="33"/>
      <c r="AC577" s="33"/>
      <c r="AD577" s="33"/>
      <c r="AE577" s="33"/>
      <c r="AT577" s="16" t="s">
        <v>156</v>
      </c>
      <c r="AU577" s="16" t="s">
        <v>86</v>
      </c>
    </row>
    <row r="578" spans="1:65" s="2" customFormat="1" ht="19.5">
      <c r="A578" s="33"/>
      <c r="B578" s="34"/>
      <c r="C578" s="35"/>
      <c r="D578" s="215" t="s">
        <v>191</v>
      </c>
      <c r="E578" s="35"/>
      <c r="F578" s="219" t="s">
        <v>887</v>
      </c>
      <c r="G578" s="35"/>
      <c r="H578" s="35"/>
      <c r="I578" s="114"/>
      <c r="J578" s="35"/>
      <c r="K578" s="35"/>
      <c r="L578" s="38"/>
      <c r="M578" s="217"/>
      <c r="N578" s="218"/>
      <c r="O578" s="70"/>
      <c r="P578" s="70"/>
      <c r="Q578" s="70"/>
      <c r="R578" s="70"/>
      <c r="S578" s="70"/>
      <c r="T578" s="71"/>
      <c r="U578" s="33"/>
      <c r="V578" s="33"/>
      <c r="W578" s="33"/>
      <c r="X578" s="33"/>
      <c r="Y578" s="33"/>
      <c r="Z578" s="33"/>
      <c r="AA578" s="33"/>
      <c r="AB578" s="33"/>
      <c r="AC578" s="33"/>
      <c r="AD578" s="33"/>
      <c r="AE578" s="33"/>
      <c r="AT578" s="16" t="s">
        <v>191</v>
      </c>
      <c r="AU578" s="16" t="s">
        <v>86</v>
      </c>
    </row>
    <row r="579" spans="1:65" s="2" customFormat="1" ht="21.75" customHeight="1">
      <c r="A579" s="33"/>
      <c r="B579" s="34"/>
      <c r="C579" s="202" t="s">
        <v>888</v>
      </c>
      <c r="D579" s="202" t="s">
        <v>149</v>
      </c>
      <c r="E579" s="203" t="s">
        <v>889</v>
      </c>
      <c r="F579" s="204" t="s">
        <v>890</v>
      </c>
      <c r="G579" s="205" t="s">
        <v>187</v>
      </c>
      <c r="H579" s="206">
        <v>1</v>
      </c>
      <c r="I579" s="207"/>
      <c r="J579" s="208">
        <f>ROUND(I579*H579,2)</f>
        <v>0</v>
      </c>
      <c r="K579" s="204" t="s">
        <v>153</v>
      </c>
      <c r="L579" s="38"/>
      <c r="M579" s="209" t="s">
        <v>1</v>
      </c>
      <c r="N579" s="210" t="s">
        <v>42</v>
      </c>
      <c r="O579" s="70"/>
      <c r="P579" s="211">
        <f>O579*H579</f>
        <v>0</v>
      </c>
      <c r="Q579" s="211">
        <v>0</v>
      </c>
      <c r="R579" s="211">
        <f>Q579*H579</f>
        <v>0</v>
      </c>
      <c r="S579" s="211">
        <v>0</v>
      </c>
      <c r="T579" s="212">
        <f>S579*H579</f>
        <v>0</v>
      </c>
      <c r="U579" s="33"/>
      <c r="V579" s="33"/>
      <c r="W579" s="33"/>
      <c r="X579" s="33"/>
      <c r="Y579" s="33"/>
      <c r="Z579" s="33"/>
      <c r="AA579" s="33"/>
      <c r="AB579" s="33"/>
      <c r="AC579" s="33"/>
      <c r="AD579" s="33"/>
      <c r="AE579" s="33"/>
      <c r="AR579" s="213" t="s">
        <v>154</v>
      </c>
      <c r="AT579" s="213" t="s">
        <v>149</v>
      </c>
      <c r="AU579" s="213" t="s">
        <v>86</v>
      </c>
      <c r="AY579" s="16" t="s">
        <v>147</v>
      </c>
      <c r="BE579" s="214">
        <f>IF(N579="základní",J579,0)</f>
        <v>0</v>
      </c>
      <c r="BF579" s="214">
        <f>IF(N579="snížená",J579,0)</f>
        <v>0</v>
      </c>
      <c r="BG579" s="214">
        <f>IF(N579="zákl. přenesená",J579,0)</f>
        <v>0</v>
      </c>
      <c r="BH579" s="214">
        <f>IF(N579="sníž. přenesená",J579,0)</f>
        <v>0</v>
      </c>
      <c r="BI579" s="214">
        <f>IF(N579="nulová",J579,0)</f>
        <v>0</v>
      </c>
      <c r="BJ579" s="16" t="s">
        <v>21</v>
      </c>
      <c r="BK579" s="214">
        <f>ROUND(I579*H579,2)</f>
        <v>0</v>
      </c>
      <c r="BL579" s="16" t="s">
        <v>154</v>
      </c>
      <c r="BM579" s="213" t="s">
        <v>891</v>
      </c>
    </row>
    <row r="580" spans="1:65" s="2" customFormat="1" ht="39">
      <c r="A580" s="33"/>
      <c r="B580" s="34"/>
      <c r="C580" s="35"/>
      <c r="D580" s="215" t="s">
        <v>156</v>
      </c>
      <c r="E580" s="35"/>
      <c r="F580" s="216" t="s">
        <v>892</v>
      </c>
      <c r="G580" s="35"/>
      <c r="H580" s="35"/>
      <c r="I580" s="114"/>
      <c r="J580" s="35"/>
      <c r="K580" s="35"/>
      <c r="L580" s="38"/>
      <c r="M580" s="217"/>
      <c r="N580" s="218"/>
      <c r="O580" s="70"/>
      <c r="P580" s="70"/>
      <c r="Q580" s="70"/>
      <c r="R580" s="70"/>
      <c r="S580" s="70"/>
      <c r="T580" s="71"/>
      <c r="U580" s="33"/>
      <c r="V580" s="33"/>
      <c r="W580" s="33"/>
      <c r="X580" s="33"/>
      <c r="Y580" s="33"/>
      <c r="Z580" s="33"/>
      <c r="AA580" s="33"/>
      <c r="AB580" s="33"/>
      <c r="AC580" s="33"/>
      <c r="AD580" s="33"/>
      <c r="AE580" s="33"/>
      <c r="AT580" s="16" t="s">
        <v>156</v>
      </c>
      <c r="AU580" s="16" t="s">
        <v>86</v>
      </c>
    </row>
    <row r="581" spans="1:65" s="2" customFormat="1" ht="68.25">
      <c r="A581" s="33"/>
      <c r="B581" s="34"/>
      <c r="C581" s="35"/>
      <c r="D581" s="215" t="s">
        <v>158</v>
      </c>
      <c r="E581" s="35"/>
      <c r="F581" s="219" t="s">
        <v>758</v>
      </c>
      <c r="G581" s="35"/>
      <c r="H581" s="35"/>
      <c r="I581" s="114"/>
      <c r="J581" s="35"/>
      <c r="K581" s="35"/>
      <c r="L581" s="38"/>
      <c r="M581" s="217"/>
      <c r="N581" s="218"/>
      <c r="O581" s="70"/>
      <c r="P581" s="70"/>
      <c r="Q581" s="70"/>
      <c r="R581" s="70"/>
      <c r="S581" s="70"/>
      <c r="T581" s="71"/>
      <c r="U581" s="33"/>
      <c r="V581" s="33"/>
      <c r="W581" s="33"/>
      <c r="X581" s="33"/>
      <c r="Y581" s="33"/>
      <c r="Z581" s="33"/>
      <c r="AA581" s="33"/>
      <c r="AB581" s="33"/>
      <c r="AC581" s="33"/>
      <c r="AD581" s="33"/>
      <c r="AE581" s="33"/>
      <c r="AT581" s="16" t="s">
        <v>158</v>
      </c>
      <c r="AU581" s="16" t="s">
        <v>86</v>
      </c>
    </row>
    <row r="582" spans="1:65" s="2" customFormat="1" ht="19.5">
      <c r="A582" s="33"/>
      <c r="B582" s="34"/>
      <c r="C582" s="35"/>
      <c r="D582" s="215" t="s">
        <v>191</v>
      </c>
      <c r="E582" s="35"/>
      <c r="F582" s="219" t="s">
        <v>893</v>
      </c>
      <c r="G582" s="35"/>
      <c r="H582" s="35"/>
      <c r="I582" s="114"/>
      <c r="J582" s="35"/>
      <c r="K582" s="35"/>
      <c r="L582" s="38"/>
      <c r="M582" s="217"/>
      <c r="N582" s="218"/>
      <c r="O582" s="70"/>
      <c r="P582" s="70"/>
      <c r="Q582" s="70"/>
      <c r="R582" s="70"/>
      <c r="S582" s="70"/>
      <c r="T582" s="71"/>
      <c r="U582" s="33"/>
      <c r="V582" s="33"/>
      <c r="W582" s="33"/>
      <c r="X582" s="33"/>
      <c r="Y582" s="33"/>
      <c r="Z582" s="33"/>
      <c r="AA582" s="33"/>
      <c r="AB582" s="33"/>
      <c r="AC582" s="33"/>
      <c r="AD582" s="33"/>
      <c r="AE582" s="33"/>
      <c r="AT582" s="16" t="s">
        <v>191</v>
      </c>
      <c r="AU582" s="16" t="s">
        <v>86</v>
      </c>
    </row>
    <row r="583" spans="1:65" s="2" customFormat="1" ht="33" customHeight="1">
      <c r="A583" s="33"/>
      <c r="B583" s="34"/>
      <c r="C583" s="202" t="s">
        <v>894</v>
      </c>
      <c r="D583" s="202" t="s">
        <v>149</v>
      </c>
      <c r="E583" s="203" t="s">
        <v>895</v>
      </c>
      <c r="F583" s="204" t="s">
        <v>896</v>
      </c>
      <c r="G583" s="205" t="s">
        <v>187</v>
      </c>
      <c r="H583" s="206">
        <v>1</v>
      </c>
      <c r="I583" s="207"/>
      <c r="J583" s="208">
        <f>ROUND(I583*H583,2)</f>
        <v>0</v>
      </c>
      <c r="K583" s="204" t="s">
        <v>153</v>
      </c>
      <c r="L583" s="38"/>
      <c r="M583" s="209" t="s">
        <v>1</v>
      </c>
      <c r="N583" s="210" t="s">
        <v>42</v>
      </c>
      <c r="O583" s="70"/>
      <c r="P583" s="211">
        <f>O583*H583</f>
        <v>0</v>
      </c>
      <c r="Q583" s="211">
        <v>0</v>
      </c>
      <c r="R583" s="211">
        <f>Q583*H583</f>
        <v>0</v>
      </c>
      <c r="S583" s="211">
        <v>0</v>
      </c>
      <c r="T583" s="212">
        <f>S583*H583</f>
        <v>0</v>
      </c>
      <c r="U583" s="33"/>
      <c r="V583" s="33"/>
      <c r="W583" s="33"/>
      <c r="X583" s="33"/>
      <c r="Y583" s="33"/>
      <c r="Z583" s="33"/>
      <c r="AA583" s="33"/>
      <c r="AB583" s="33"/>
      <c r="AC583" s="33"/>
      <c r="AD583" s="33"/>
      <c r="AE583" s="33"/>
      <c r="AR583" s="213" t="s">
        <v>154</v>
      </c>
      <c r="AT583" s="213" t="s">
        <v>149</v>
      </c>
      <c r="AU583" s="213" t="s">
        <v>86</v>
      </c>
      <c r="AY583" s="16" t="s">
        <v>147</v>
      </c>
      <c r="BE583" s="214">
        <f>IF(N583="základní",J583,0)</f>
        <v>0</v>
      </c>
      <c r="BF583" s="214">
        <f>IF(N583="snížená",J583,0)</f>
        <v>0</v>
      </c>
      <c r="BG583" s="214">
        <f>IF(N583="zákl. přenesená",J583,0)</f>
        <v>0</v>
      </c>
      <c r="BH583" s="214">
        <f>IF(N583="sníž. přenesená",J583,0)</f>
        <v>0</v>
      </c>
      <c r="BI583" s="214">
        <f>IF(N583="nulová",J583,0)</f>
        <v>0</v>
      </c>
      <c r="BJ583" s="16" t="s">
        <v>21</v>
      </c>
      <c r="BK583" s="214">
        <f>ROUND(I583*H583,2)</f>
        <v>0</v>
      </c>
      <c r="BL583" s="16" t="s">
        <v>154</v>
      </c>
      <c r="BM583" s="213" t="s">
        <v>897</v>
      </c>
    </row>
    <row r="584" spans="1:65" s="2" customFormat="1" ht="48.75">
      <c r="A584" s="33"/>
      <c r="B584" s="34"/>
      <c r="C584" s="35"/>
      <c r="D584" s="215" t="s">
        <v>156</v>
      </c>
      <c r="E584" s="35"/>
      <c r="F584" s="216" t="s">
        <v>898</v>
      </c>
      <c r="G584" s="35"/>
      <c r="H584" s="35"/>
      <c r="I584" s="114"/>
      <c r="J584" s="35"/>
      <c r="K584" s="35"/>
      <c r="L584" s="38"/>
      <c r="M584" s="217"/>
      <c r="N584" s="218"/>
      <c r="O584" s="70"/>
      <c r="P584" s="70"/>
      <c r="Q584" s="70"/>
      <c r="R584" s="70"/>
      <c r="S584" s="70"/>
      <c r="T584" s="71"/>
      <c r="U584" s="33"/>
      <c r="V584" s="33"/>
      <c r="W584" s="33"/>
      <c r="X584" s="33"/>
      <c r="Y584" s="33"/>
      <c r="Z584" s="33"/>
      <c r="AA584" s="33"/>
      <c r="AB584" s="33"/>
      <c r="AC584" s="33"/>
      <c r="AD584" s="33"/>
      <c r="AE584" s="33"/>
      <c r="AT584" s="16" t="s">
        <v>156</v>
      </c>
      <c r="AU584" s="16" t="s">
        <v>86</v>
      </c>
    </row>
    <row r="585" spans="1:65" s="2" customFormat="1" ht="68.25">
      <c r="A585" s="33"/>
      <c r="B585" s="34"/>
      <c r="C585" s="35"/>
      <c r="D585" s="215" t="s">
        <v>158</v>
      </c>
      <c r="E585" s="35"/>
      <c r="F585" s="219" t="s">
        <v>758</v>
      </c>
      <c r="G585" s="35"/>
      <c r="H585" s="35"/>
      <c r="I585" s="114"/>
      <c r="J585" s="35"/>
      <c r="K585" s="35"/>
      <c r="L585" s="38"/>
      <c r="M585" s="217"/>
      <c r="N585" s="218"/>
      <c r="O585" s="70"/>
      <c r="P585" s="70"/>
      <c r="Q585" s="70"/>
      <c r="R585" s="70"/>
      <c r="S585" s="70"/>
      <c r="T585" s="71"/>
      <c r="U585" s="33"/>
      <c r="V585" s="33"/>
      <c r="W585" s="33"/>
      <c r="X585" s="33"/>
      <c r="Y585" s="33"/>
      <c r="Z585" s="33"/>
      <c r="AA585" s="33"/>
      <c r="AB585" s="33"/>
      <c r="AC585" s="33"/>
      <c r="AD585" s="33"/>
      <c r="AE585" s="33"/>
      <c r="AT585" s="16" t="s">
        <v>158</v>
      </c>
      <c r="AU585" s="16" t="s">
        <v>86</v>
      </c>
    </row>
    <row r="586" spans="1:65" s="2" customFormat="1" ht="21.75" customHeight="1">
      <c r="A586" s="33"/>
      <c r="B586" s="34"/>
      <c r="C586" s="202" t="s">
        <v>899</v>
      </c>
      <c r="D586" s="202" t="s">
        <v>149</v>
      </c>
      <c r="E586" s="203" t="s">
        <v>900</v>
      </c>
      <c r="F586" s="204" t="s">
        <v>901</v>
      </c>
      <c r="G586" s="205" t="s">
        <v>187</v>
      </c>
      <c r="H586" s="206">
        <v>1</v>
      </c>
      <c r="I586" s="207"/>
      <c r="J586" s="208">
        <f>ROUND(I586*H586,2)</f>
        <v>0</v>
      </c>
      <c r="K586" s="204" t="s">
        <v>153</v>
      </c>
      <c r="L586" s="38"/>
      <c r="M586" s="209" t="s">
        <v>1</v>
      </c>
      <c r="N586" s="210" t="s">
        <v>42</v>
      </c>
      <c r="O586" s="70"/>
      <c r="P586" s="211">
        <f>O586*H586</f>
        <v>0</v>
      </c>
      <c r="Q586" s="211">
        <v>0</v>
      </c>
      <c r="R586" s="211">
        <f>Q586*H586</f>
        <v>0</v>
      </c>
      <c r="S586" s="211">
        <v>0</v>
      </c>
      <c r="T586" s="212">
        <f>S586*H586</f>
        <v>0</v>
      </c>
      <c r="U586" s="33"/>
      <c r="V586" s="33"/>
      <c r="W586" s="33"/>
      <c r="X586" s="33"/>
      <c r="Y586" s="33"/>
      <c r="Z586" s="33"/>
      <c r="AA586" s="33"/>
      <c r="AB586" s="33"/>
      <c r="AC586" s="33"/>
      <c r="AD586" s="33"/>
      <c r="AE586" s="33"/>
      <c r="AR586" s="213" t="s">
        <v>154</v>
      </c>
      <c r="AT586" s="213" t="s">
        <v>149</v>
      </c>
      <c r="AU586" s="213" t="s">
        <v>86</v>
      </c>
      <c r="AY586" s="16" t="s">
        <v>147</v>
      </c>
      <c r="BE586" s="214">
        <f>IF(N586="základní",J586,0)</f>
        <v>0</v>
      </c>
      <c r="BF586" s="214">
        <f>IF(N586="snížená",J586,0)</f>
        <v>0</v>
      </c>
      <c r="BG586" s="214">
        <f>IF(N586="zákl. přenesená",J586,0)</f>
        <v>0</v>
      </c>
      <c r="BH586" s="214">
        <f>IF(N586="sníž. přenesená",J586,0)</f>
        <v>0</v>
      </c>
      <c r="BI586" s="214">
        <f>IF(N586="nulová",J586,0)</f>
        <v>0</v>
      </c>
      <c r="BJ586" s="16" t="s">
        <v>21</v>
      </c>
      <c r="BK586" s="214">
        <f>ROUND(I586*H586,2)</f>
        <v>0</v>
      </c>
      <c r="BL586" s="16" t="s">
        <v>154</v>
      </c>
      <c r="BM586" s="213" t="s">
        <v>902</v>
      </c>
    </row>
    <row r="587" spans="1:65" s="2" customFormat="1" ht="39">
      <c r="A587" s="33"/>
      <c r="B587" s="34"/>
      <c r="C587" s="35"/>
      <c r="D587" s="215" t="s">
        <v>156</v>
      </c>
      <c r="E587" s="35"/>
      <c r="F587" s="216" t="s">
        <v>903</v>
      </c>
      <c r="G587" s="35"/>
      <c r="H587" s="35"/>
      <c r="I587" s="114"/>
      <c r="J587" s="35"/>
      <c r="K587" s="35"/>
      <c r="L587" s="38"/>
      <c r="M587" s="217"/>
      <c r="N587" s="218"/>
      <c r="O587" s="70"/>
      <c r="P587" s="70"/>
      <c r="Q587" s="70"/>
      <c r="R587" s="70"/>
      <c r="S587" s="70"/>
      <c r="T587" s="71"/>
      <c r="U587" s="33"/>
      <c r="V587" s="33"/>
      <c r="W587" s="33"/>
      <c r="X587" s="33"/>
      <c r="Y587" s="33"/>
      <c r="Z587" s="33"/>
      <c r="AA587" s="33"/>
      <c r="AB587" s="33"/>
      <c r="AC587" s="33"/>
      <c r="AD587" s="33"/>
      <c r="AE587" s="33"/>
      <c r="AT587" s="16" t="s">
        <v>156</v>
      </c>
      <c r="AU587" s="16" t="s">
        <v>86</v>
      </c>
    </row>
    <row r="588" spans="1:65" s="2" customFormat="1" ht="68.25">
      <c r="A588" s="33"/>
      <c r="B588" s="34"/>
      <c r="C588" s="35"/>
      <c r="D588" s="215" t="s">
        <v>158</v>
      </c>
      <c r="E588" s="35"/>
      <c r="F588" s="219" t="s">
        <v>758</v>
      </c>
      <c r="G588" s="35"/>
      <c r="H588" s="35"/>
      <c r="I588" s="114"/>
      <c r="J588" s="35"/>
      <c r="K588" s="35"/>
      <c r="L588" s="38"/>
      <c r="M588" s="217"/>
      <c r="N588" s="218"/>
      <c r="O588" s="70"/>
      <c r="P588" s="70"/>
      <c r="Q588" s="70"/>
      <c r="R588" s="70"/>
      <c r="S588" s="70"/>
      <c r="T588" s="71"/>
      <c r="U588" s="33"/>
      <c r="V588" s="33"/>
      <c r="W588" s="33"/>
      <c r="X588" s="33"/>
      <c r="Y588" s="33"/>
      <c r="Z588" s="33"/>
      <c r="AA588" s="33"/>
      <c r="AB588" s="33"/>
      <c r="AC588" s="33"/>
      <c r="AD588" s="33"/>
      <c r="AE588" s="33"/>
      <c r="AT588" s="16" t="s">
        <v>158</v>
      </c>
      <c r="AU588" s="16" t="s">
        <v>86</v>
      </c>
    </row>
    <row r="589" spans="1:65" s="2" customFormat="1" ht="33" customHeight="1">
      <c r="A589" s="33"/>
      <c r="B589" s="34"/>
      <c r="C589" s="202" t="s">
        <v>904</v>
      </c>
      <c r="D589" s="202" t="s">
        <v>149</v>
      </c>
      <c r="E589" s="203" t="s">
        <v>905</v>
      </c>
      <c r="F589" s="204" t="s">
        <v>906</v>
      </c>
      <c r="G589" s="205" t="s">
        <v>187</v>
      </c>
      <c r="H589" s="206">
        <v>1</v>
      </c>
      <c r="I589" s="207"/>
      <c r="J589" s="208">
        <f>ROUND(I589*H589,2)</f>
        <v>0</v>
      </c>
      <c r="K589" s="204" t="s">
        <v>153</v>
      </c>
      <c r="L589" s="38"/>
      <c r="M589" s="209" t="s">
        <v>1</v>
      </c>
      <c r="N589" s="210" t="s">
        <v>42</v>
      </c>
      <c r="O589" s="70"/>
      <c r="P589" s="211">
        <f>O589*H589</f>
        <v>0</v>
      </c>
      <c r="Q589" s="211">
        <v>0</v>
      </c>
      <c r="R589" s="211">
        <f>Q589*H589</f>
        <v>0</v>
      </c>
      <c r="S589" s="211">
        <v>0</v>
      </c>
      <c r="T589" s="212">
        <f>S589*H589</f>
        <v>0</v>
      </c>
      <c r="U589" s="33"/>
      <c r="V589" s="33"/>
      <c r="W589" s="33"/>
      <c r="X589" s="33"/>
      <c r="Y589" s="33"/>
      <c r="Z589" s="33"/>
      <c r="AA589" s="33"/>
      <c r="AB589" s="33"/>
      <c r="AC589" s="33"/>
      <c r="AD589" s="33"/>
      <c r="AE589" s="33"/>
      <c r="AR589" s="213" t="s">
        <v>154</v>
      </c>
      <c r="AT589" s="213" t="s">
        <v>149</v>
      </c>
      <c r="AU589" s="213" t="s">
        <v>86</v>
      </c>
      <c r="AY589" s="16" t="s">
        <v>147</v>
      </c>
      <c r="BE589" s="214">
        <f>IF(N589="základní",J589,0)</f>
        <v>0</v>
      </c>
      <c r="BF589" s="214">
        <f>IF(N589="snížená",J589,0)</f>
        <v>0</v>
      </c>
      <c r="BG589" s="214">
        <f>IF(N589="zákl. přenesená",J589,0)</f>
        <v>0</v>
      </c>
      <c r="BH589" s="214">
        <f>IF(N589="sníž. přenesená",J589,0)</f>
        <v>0</v>
      </c>
      <c r="BI589" s="214">
        <f>IF(N589="nulová",J589,0)</f>
        <v>0</v>
      </c>
      <c r="BJ589" s="16" t="s">
        <v>21</v>
      </c>
      <c r="BK589" s="214">
        <f>ROUND(I589*H589,2)</f>
        <v>0</v>
      </c>
      <c r="BL589" s="16" t="s">
        <v>154</v>
      </c>
      <c r="BM589" s="213" t="s">
        <v>907</v>
      </c>
    </row>
    <row r="590" spans="1:65" s="2" customFormat="1" ht="48.75">
      <c r="A590" s="33"/>
      <c r="B590" s="34"/>
      <c r="C590" s="35"/>
      <c r="D590" s="215" t="s">
        <v>156</v>
      </c>
      <c r="E590" s="35"/>
      <c r="F590" s="216" t="s">
        <v>908</v>
      </c>
      <c r="G590" s="35"/>
      <c r="H590" s="35"/>
      <c r="I590" s="114"/>
      <c r="J590" s="35"/>
      <c r="K590" s="35"/>
      <c r="L590" s="38"/>
      <c r="M590" s="217"/>
      <c r="N590" s="218"/>
      <c r="O590" s="70"/>
      <c r="P590" s="70"/>
      <c r="Q590" s="70"/>
      <c r="R590" s="70"/>
      <c r="S590" s="70"/>
      <c r="T590" s="71"/>
      <c r="U590" s="33"/>
      <c r="V590" s="33"/>
      <c r="W590" s="33"/>
      <c r="X590" s="33"/>
      <c r="Y590" s="33"/>
      <c r="Z590" s="33"/>
      <c r="AA590" s="33"/>
      <c r="AB590" s="33"/>
      <c r="AC590" s="33"/>
      <c r="AD590" s="33"/>
      <c r="AE590" s="33"/>
      <c r="AT590" s="16" t="s">
        <v>156</v>
      </c>
      <c r="AU590" s="16" t="s">
        <v>86</v>
      </c>
    </row>
    <row r="591" spans="1:65" s="2" customFormat="1" ht="68.25">
      <c r="A591" s="33"/>
      <c r="B591" s="34"/>
      <c r="C591" s="35"/>
      <c r="D591" s="215" t="s">
        <v>158</v>
      </c>
      <c r="E591" s="35"/>
      <c r="F591" s="219" t="s">
        <v>758</v>
      </c>
      <c r="G591" s="35"/>
      <c r="H591" s="35"/>
      <c r="I591" s="114"/>
      <c r="J591" s="35"/>
      <c r="K591" s="35"/>
      <c r="L591" s="38"/>
      <c r="M591" s="217"/>
      <c r="N591" s="218"/>
      <c r="O591" s="70"/>
      <c r="P591" s="70"/>
      <c r="Q591" s="70"/>
      <c r="R591" s="70"/>
      <c r="S591" s="70"/>
      <c r="T591" s="71"/>
      <c r="U591" s="33"/>
      <c r="V591" s="33"/>
      <c r="W591" s="33"/>
      <c r="X591" s="33"/>
      <c r="Y591" s="33"/>
      <c r="Z591" s="33"/>
      <c r="AA591" s="33"/>
      <c r="AB591" s="33"/>
      <c r="AC591" s="33"/>
      <c r="AD591" s="33"/>
      <c r="AE591" s="33"/>
      <c r="AT591" s="16" t="s">
        <v>158</v>
      </c>
      <c r="AU591" s="16" t="s">
        <v>86</v>
      </c>
    </row>
    <row r="592" spans="1:65" s="2" customFormat="1" ht="21.75" customHeight="1">
      <c r="A592" s="33"/>
      <c r="B592" s="34"/>
      <c r="C592" s="202" t="s">
        <v>909</v>
      </c>
      <c r="D592" s="202" t="s">
        <v>149</v>
      </c>
      <c r="E592" s="203" t="s">
        <v>910</v>
      </c>
      <c r="F592" s="204" t="s">
        <v>911</v>
      </c>
      <c r="G592" s="205" t="s">
        <v>187</v>
      </c>
      <c r="H592" s="206">
        <v>1</v>
      </c>
      <c r="I592" s="207"/>
      <c r="J592" s="208">
        <f>ROUND(I592*H592,2)</f>
        <v>0</v>
      </c>
      <c r="K592" s="204" t="s">
        <v>153</v>
      </c>
      <c r="L592" s="38"/>
      <c r="M592" s="209" t="s">
        <v>1</v>
      </c>
      <c r="N592" s="210" t="s">
        <v>42</v>
      </c>
      <c r="O592" s="70"/>
      <c r="P592" s="211">
        <f>O592*H592</f>
        <v>0</v>
      </c>
      <c r="Q592" s="211">
        <v>0</v>
      </c>
      <c r="R592" s="211">
        <f>Q592*H592</f>
        <v>0</v>
      </c>
      <c r="S592" s="211">
        <v>0</v>
      </c>
      <c r="T592" s="212">
        <f>S592*H592</f>
        <v>0</v>
      </c>
      <c r="U592" s="33"/>
      <c r="V592" s="33"/>
      <c r="W592" s="33"/>
      <c r="X592" s="33"/>
      <c r="Y592" s="33"/>
      <c r="Z592" s="33"/>
      <c r="AA592" s="33"/>
      <c r="AB592" s="33"/>
      <c r="AC592" s="33"/>
      <c r="AD592" s="33"/>
      <c r="AE592" s="33"/>
      <c r="AR592" s="213" t="s">
        <v>154</v>
      </c>
      <c r="AT592" s="213" t="s">
        <v>149</v>
      </c>
      <c r="AU592" s="213" t="s">
        <v>86</v>
      </c>
      <c r="AY592" s="16" t="s">
        <v>147</v>
      </c>
      <c r="BE592" s="214">
        <f>IF(N592="základní",J592,0)</f>
        <v>0</v>
      </c>
      <c r="BF592" s="214">
        <f>IF(N592="snížená",J592,0)</f>
        <v>0</v>
      </c>
      <c r="BG592" s="214">
        <f>IF(N592="zákl. přenesená",J592,0)</f>
        <v>0</v>
      </c>
      <c r="BH592" s="214">
        <f>IF(N592="sníž. přenesená",J592,0)</f>
        <v>0</v>
      </c>
      <c r="BI592" s="214">
        <f>IF(N592="nulová",J592,0)</f>
        <v>0</v>
      </c>
      <c r="BJ592" s="16" t="s">
        <v>21</v>
      </c>
      <c r="BK592" s="214">
        <f>ROUND(I592*H592,2)</f>
        <v>0</v>
      </c>
      <c r="BL592" s="16" t="s">
        <v>154</v>
      </c>
      <c r="BM592" s="213" t="s">
        <v>912</v>
      </c>
    </row>
    <row r="593" spans="1:65" s="2" customFormat="1" ht="29.25">
      <c r="A593" s="33"/>
      <c r="B593" s="34"/>
      <c r="C593" s="35"/>
      <c r="D593" s="215" t="s">
        <v>156</v>
      </c>
      <c r="E593" s="35"/>
      <c r="F593" s="216" t="s">
        <v>913</v>
      </c>
      <c r="G593" s="35"/>
      <c r="H593" s="35"/>
      <c r="I593" s="114"/>
      <c r="J593" s="35"/>
      <c r="K593" s="35"/>
      <c r="L593" s="38"/>
      <c r="M593" s="217"/>
      <c r="N593" s="218"/>
      <c r="O593" s="70"/>
      <c r="P593" s="70"/>
      <c r="Q593" s="70"/>
      <c r="R593" s="70"/>
      <c r="S593" s="70"/>
      <c r="T593" s="71"/>
      <c r="U593" s="33"/>
      <c r="V593" s="33"/>
      <c r="W593" s="33"/>
      <c r="X593" s="33"/>
      <c r="Y593" s="33"/>
      <c r="Z593" s="33"/>
      <c r="AA593" s="33"/>
      <c r="AB593" s="33"/>
      <c r="AC593" s="33"/>
      <c r="AD593" s="33"/>
      <c r="AE593" s="33"/>
      <c r="AT593" s="16" t="s">
        <v>156</v>
      </c>
      <c r="AU593" s="16" t="s">
        <v>86</v>
      </c>
    </row>
    <row r="594" spans="1:65" s="2" customFormat="1" ht="117">
      <c r="A594" s="33"/>
      <c r="B594" s="34"/>
      <c r="C594" s="35"/>
      <c r="D594" s="215" t="s">
        <v>158</v>
      </c>
      <c r="E594" s="35"/>
      <c r="F594" s="219" t="s">
        <v>914</v>
      </c>
      <c r="G594" s="35"/>
      <c r="H594" s="35"/>
      <c r="I594" s="114"/>
      <c r="J594" s="35"/>
      <c r="K594" s="35"/>
      <c r="L594" s="38"/>
      <c r="M594" s="217"/>
      <c r="N594" s="218"/>
      <c r="O594" s="70"/>
      <c r="P594" s="70"/>
      <c r="Q594" s="70"/>
      <c r="R594" s="70"/>
      <c r="S594" s="70"/>
      <c r="T594" s="71"/>
      <c r="U594" s="33"/>
      <c r="V594" s="33"/>
      <c r="W594" s="33"/>
      <c r="X594" s="33"/>
      <c r="Y594" s="33"/>
      <c r="Z594" s="33"/>
      <c r="AA594" s="33"/>
      <c r="AB594" s="33"/>
      <c r="AC594" s="33"/>
      <c r="AD594" s="33"/>
      <c r="AE594" s="33"/>
      <c r="AT594" s="16" t="s">
        <v>158</v>
      </c>
      <c r="AU594" s="16" t="s">
        <v>86</v>
      </c>
    </row>
    <row r="595" spans="1:65" s="2" customFormat="1" ht="29.25">
      <c r="A595" s="33"/>
      <c r="B595" s="34"/>
      <c r="C595" s="35"/>
      <c r="D595" s="215" t="s">
        <v>191</v>
      </c>
      <c r="E595" s="35"/>
      <c r="F595" s="219" t="s">
        <v>915</v>
      </c>
      <c r="G595" s="35"/>
      <c r="H595" s="35"/>
      <c r="I595" s="114"/>
      <c r="J595" s="35"/>
      <c r="K595" s="35"/>
      <c r="L595" s="38"/>
      <c r="M595" s="217"/>
      <c r="N595" s="218"/>
      <c r="O595" s="70"/>
      <c r="P595" s="70"/>
      <c r="Q595" s="70"/>
      <c r="R595" s="70"/>
      <c r="S595" s="70"/>
      <c r="T595" s="71"/>
      <c r="U595" s="33"/>
      <c r="V595" s="33"/>
      <c r="W595" s="33"/>
      <c r="X595" s="33"/>
      <c r="Y595" s="33"/>
      <c r="Z595" s="33"/>
      <c r="AA595" s="33"/>
      <c r="AB595" s="33"/>
      <c r="AC595" s="33"/>
      <c r="AD595" s="33"/>
      <c r="AE595" s="33"/>
      <c r="AT595" s="16" t="s">
        <v>191</v>
      </c>
      <c r="AU595" s="16" t="s">
        <v>86</v>
      </c>
    </row>
    <row r="596" spans="1:65" s="2" customFormat="1" ht="21.75" customHeight="1">
      <c r="A596" s="33"/>
      <c r="B596" s="34"/>
      <c r="C596" s="202" t="s">
        <v>916</v>
      </c>
      <c r="D596" s="202" t="s">
        <v>149</v>
      </c>
      <c r="E596" s="203" t="s">
        <v>917</v>
      </c>
      <c r="F596" s="204" t="s">
        <v>918</v>
      </c>
      <c r="G596" s="205" t="s">
        <v>187</v>
      </c>
      <c r="H596" s="206">
        <v>1</v>
      </c>
      <c r="I596" s="207"/>
      <c r="J596" s="208">
        <f>ROUND(I596*H596,2)</f>
        <v>0</v>
      </c>
      <c r="K596" s="204" t="s">
        <v>153</v>
      </c>
      <c r="L596" s="38"/>
      <c r="M596" s="209" t="s">
        <v>1</v>
      </c>
      <c r="N596" s="210" t="s">
        <v>42</v>
      </c>
      <c r="O596" s="70"/>
      <c r="P596" s="211">
        <f>O596*H596</f>
        <v>0</v>
      </c>
      <c r="Q596" s="211">
        <v>0</v>
      </c>
      <c r="R596" s="211">
        <f>Q596*H596</f>
        <v>0</v>
      </c>
      <c r="S596" s="211">
        <v>0</v>
      </c>
      <c r="T596" s="212">
        <f>S596*H596</f>
        <v>0</v>
      </c>
      <c r="U596" s="33"/>
      <c r="V596" s="33"/>
      <c r="W596" s="33"/>
      <c r="X596" s="33"/>
      <c r="Y596" s="33"/>
      <c r="Z596" s="33"/>
      <c r="AA596" s="33"/>
      <c r="AB596" s="33"/>
      <c r="AC596" s="33"/>
      <c r="AD596" s="33"/>
      <c r="AE596" s="33"/>
      <c r="AR596" s="213" t="s">
        <v>154</v>
      </c>
      <c r="AT596" s="213" t="s">
        <v>149</v>
      </c>
      <c r="AU596" s="213" t="s">
        <v>86</v>
      </c>
      <c r="AY596" s="16" t="s">
        <v>147</v>
      </c>
      <c r="BE596" s="214">
        <f>IF(N596="základní",J596,0)</f>
        <v>0</v>
      </c>
      <c r="BF596" s="214">
        <f>IF(N596="snížená",J596,0)</f>
        <v>0</v>
      </c>
      <c r="BG596" s="214">
        <f>IF(N596="zákl. přenesená",J596,0)</f>
        <v>0</v>
      </c>
      <c r="BH596" s="214">
        <f>IF(N596="sníž. přenesená",J596,0)</f>
        <v>0</v>
      </c>
      <c r="BI596" s="214">
        <f>IF(N596="nulová",J596,0)</f>
        <v>0</v>
      </c>
      <c r="BJ596" s="16" t="s">
        <v>21</v>
      </c>
      <c r="BK596" s="214">
        <f>ROUND(I596*H596,2)</f>
        <v>0</v>
      </c>
      <c r="BL596" s="16" t="s">
        <v>154</v>
      </c>
      <c r="BM596" s="213" t="s">
        <v>919</v>
      </c>
    </row>
    <row r="597" spans="1:65" s="2" customFormat="1" ht="29.25">
      <c r="A597" s="33"/>
      <c r="B597" s="34"/>
      <c r="C597" s="35"/>
      <c r="D597" s="215" t="s">
        <v>156</v>
      </c>
      <c r="E597" s="35"/>
      <c r="F597" s="216" t="s">
        <v>920</v>
      </c>
      <c r="G597" s="35"/>
      <c r="H597" s="35"/>
      <c r="I597" s="114"/>
      <c r="J597" s="35"/>
      <c r="K597" s="35"/>
      <c r="L597" s="38"/>
      <c r="M597" s="217"/>
      <c r="N597" s="218"/>
      <c r="O597" s="70"/>
      <c r="P597" s="70"/>
      <c r="Q597" s="70"/>
      <c r="R597" s="70"/>
      <c r="S597" s="70"/>
      <c r="T597" s="71"/>
      <c r="U597" s="33"/>
      <c r="V597" s="33"/>
      <c r="W597" s="33"/>
      <c r="X597" s="33"/>
      <c r="Y597" s="33"/>
      <c r="Z597" s="33"/>
      <c r="AA597" s="33"/>
      <c r="AB597" s="33"/>
      <c r="AC597" s="33"/>
      <c r="AD597" s="33"/>
      <c r="AE597" s="33"/>
      <c r="AT597" s="16" t="s">
        <v>156</v>
      </c>
      <c r="AU597" s="16" t="s">
        <v>86</v>
      </c>
    </row>
    <row r="598" spans="1:65" s="2" customFormat="1" ht="117">
      <c r="A598" s="33"/>
      <c r="B598" s="34"/>
      <c r="C598" s="35"/>
      <c r="D598" s="215" t="s">
        <v>158</v>
      </c>
      <c r="E598" s="35"/>
      <c r="F598" s="219" t="s">
        <v>914</v>
      </c>
      <c r="G598" s="35"/>
      <c r="H598" s="35"/>
      <c r="I598" s="114"/>
      <c r="J598" s="35"/>
      <c r="K598" s="35"/>
      <c r="L598" s="38"/>
      <c r="M598" s="217"/>
      <c r="N598" s="218"/>
      <c r="O598" s="70"/>
      <c r="P598" s="70"/>
      <c r="Q598" s="70"/>
      <c r="R598" s="70"/>
      <c r="S598" s="70"/>
      <c r="T598" s="71"/>
      <c r="U598" s="33"/>
      <c r="V598" s="33"/>
      <c r="W598" s="33"/>
      <c r="X598" s="33"/>
      <c r="Y598" s="33"/>
      <c r="Z598" s="33"/>
      <c r="AA598" s="33"/>
      <c r="AB598" s="33"/>
      <c r="AC598" s="33"/>
      <c r="AD598" s="33"/>
      <c r="AE598" s="33"/>
      <c r="AT598" s="16" t="s">
        <v>158</v>
      </c>
      <c r="AU598" s="16" t="s">
        <v>86</v>
      </c>
    </row>
    <row r="599" spans="1:65" s="2" customFormat="1" ht="29.25">
      <c r="A599" s="33"/>
      <c r="B599" s="34"/>
      <c r="C599" s="35"/>
      <c r="D599" s="215" t="s">
        <v>191</v>
      </c>
      <c r="E599" s="35"/>
      <c r="F599" s="219" t="s">
        <v>915</v>
      </c>
      <c r="G599" s="35"/>
      <c r="H599" s="35"/>
      <c r="I599" s="114"/>
      <c r="J599" s="35"/>
      <c r="K599" s="35"/>
      <c r="L599" s="38"/>
      <c r="M599" s="217"/>
      <c r="N599" s="218"/>
      <c r="O599" s="70"/>
      <c r="P599" s="70"/>
      <c r="Q599" s="70"/>
      <c r="R599" s="70"/>
      <c r="S599" s="70"/>
      <c r="T599" s="71"/>
      <c r="U599" s="33"/>
      <c r="V599" s="33"/>
      <c r="W599" s="33"/>
      <c r="X599" s="33"/>
      <c r="Y599" s="33"/>
      <c r="Z599" s="33"/>
      <c r="AA599" s="33"/>
      <c r="AB599" s="33"/>
      <c r="AC599" s="33"/>
      <c r="AD599" s="33"/>
      <c r="AE599" s="33"/>
      <c r="AT599" s="16" t="s">
        <v>191</v>
      </c>
      <c r="AU599" s="16" t="s">
        <v>86</v>
      </c>
    </row>
    <row r="600" spans="1:65" s="2" customFormat="1" ht="21.75" customHeight="1">
      <c r="A600" s="33"/>
      <c r="B600" s="34"/>
      <c r="C600" s="202" t="s">
        <v>921</v>
      </c>
      <c r="D600" s="202" t="s">
        <v>149</v>
      </c>
      <c r="E600" s="203" t="s">
        <v>922</v>
      </c>
      <c r="F600" s="204" t="s">
        <v>923</v>
      </c>
      <c r="G600" s="205" t="s">
        <v>187</v>
      </c>
      <c r="H600" s="206">
        <v>1</v>
      </c>
      <c r="I600" s="207"/>
      <c r="J600" s="208">
        <f>ROUND(I600*H600,2)</f>
        <v>0</v>
      </c>
      <c r="K600" s="204" t="s">
        <v>153</v>
      </c>
      <c r="L600" s="38"/>
      <c r="M600" s="209" t="s">
        <v>1</v>
      </c>
      <c r="N600" s="210" t="s">
        <v>42</v>
      </c>
      <c r="O600" s="70"/>
      <c r="P600" s="211">
        <f>O600*H600</f>
        <v>0</v>
      </c>
      <c r="Q600" s="211">
        <v>0</v>
      </c>
      <c r="R600" s="211">
        <f>Q600*H600</f>
        <v>0</v>
      </c>
      <c r="S600" s="211">
        <v>0</v>
      </c>
      <c r="T600" s="212">
        <f>S600*H600</f>
        <v>0</v>
      </c>
      <c r="U600" s="33"/>
      <c r="V600" s="33"/>
      <c r="W600" s="33"/>
      <c r="X600" s="33"/>
      <c r="Y600" s="33"/>
      <c r="Z600" s="33"/>
      <c r="AA600" s="33"/>
      <c r="AB600" s="33"/>
      <c r="AC600" s="33"/>
      <c r="AD600" s="33"/>
      <c r="AE600" s="33"/>
      <c r="AR600" s="213" t="s">
        <v>154</v>
      </c>
      <c r="AT600" s="213" t="s">
        <v>149</v>
      </c>
      <c r="AU600" s="213" t="s">
        <v>86</v>
      </c>
      <c r="AY600" s="16" t="s">
        <v>147</v>
      </c>
      <c r="BE600" s="214">
        <f>IF(N600="základní",J600,0)</f>
        <v>0</v>
      </c>
      <c r="BF600" s="214">
        <f>IF(N600="snížená",J600,0)</f>
        <v>0</v>
      </c>
      <c r="BG600" s="214">
        <f>IF(N600="zákl. přenesená",J600,0)</f>
        <v>0</v>
      </c>
      <c r="BH600" s="214">
        <f>IF(N600="sníž. přenesená",J600,0)</f>
        <v>0</v>
      </c>
      <c r="BI600" s="214">
        <f>IF(N600="nulová",J600,0)</f>
        <v>0</v>
      </c>
      <c r="BJ600" s="16" t="s">
        <v>21</v>
      </c>
      <c r="BK600" s="214">
        <f>ROUND(I600*H600,2)</f>
        <v>0</v>
      </c>
      <c r="BL600" s="16" t="s">
        <v>154</v>
      </c>
      <c r="BM600" s="213" t="s">
        <v>924</v>
      </c>
    </row>
    <row r="601" spans="1:65" s="2" customFormat="1" ht="39">
      <c r="A601" s="33"/>
      <c r="B601" s="34"/>
      <c r="C601" s="35"/>
      <c r="D601" s="215" t="s">
        <v>156</v>
      </c>
      <c r="E601" s="35"/>
      <c r="F601" s="216" t="s">
        <v>925</v>
      </c>
      <c r="G601" s="35"/>
      <c r="H601" s="35"/>
      <c r="I601" s="114"/>
      <c r="J601" s="35"/>
      <c r="K601" s="35"/>
      <c r="L601" s="38"/>
      <c r="M601" s="217"/>
      <c r="N601" s="218"/>
      <c r="O601" s="70"/>
      <c r="P601" s="70"/>
      <c r="Q601" s="70"/>
      <c r="R601" s="70"/>
      <c r="S601" s="70"/>
      <c r="T601" s="71"/>
      <c r="U601" s="33"/>
      <c r="V601" s="33"/>
      <c r="W601" s="33"/>
      <c r="X601" s="33"/>
      <c r="Y601" s="33"/>
      <c r="Z601" s="33"/>
      <c r="AA601" s="33"/>
      <c r="AB601" s="33"/>
      <c r="AC601" s="33"/>
      <c r="AD601" s="33"/>
      <c r="AE601" s="33"/>
      <c r="AT601" s="16" t="s">
        <v>156</v>
      </c>
      <c r="AU601" s="16" t="s">
        <v>86</v>
      </c>
    </row>
    <row r="602" spans="1:65" s="2" customFormat="1" ht="58.5">
      <c r="A602" s="33"/>
      <c r="B602" s="34"/>
      <c r="C602" s="35"/>
      <c r="D602" s="215" t="s">
        <v>158</v>
      </c>
      <c r="E602" s="35"/>
      <c r="F602" s="219" t="s">
        <v>926</v>
      </c>
      <c r="G602" s="35"/>
      <c r="H602" s="35"/>
      <c r="I602" s="114"/>
      <c r="J602" s="35"/>
      <c r="K602" s="35"/>
      <c r="L602" s="38"/>
      <c r="M602" s="217"/>
      <c r="N602" s="218"/>
      <c r="O602" s="70"/>
      <c r="P602" s="70"/>
      <c r="Q602" s="70"/>
      <c r="R602" s="70"/>
      <c r="S602" s="70"/>
      <c r="T602" s="71"/>
      <c r="U602" s="33"/>
      <c r="V602" s="33"/>
      <c r="W602" s="33"/>
      <c r="X602" s="33"/>
      <c r="Y602" s="33"/>
      <c r="Z602" s="33"/>
      <c r="AA602" s="33"/>
      <c r="AB602" s="33"/>
      <c r="AC602" s="33"/>
      <c r="AD602" s="33"/>
      <c r="AE602" s="33"/>
      <c r="AT602" s="16" t="s">
        <v>158</v>
      </c>
      <c r="AU602" s="16" t="s">
        <v>86</v>
      </c>
    </row>
    <row r="603" spans="1:65" s="2" customFormat="1" ht="39">
      <c r="A603" s="33"/>
      <c r="B603" s="34"/>
      <c r="C603" s="35"/>
      <c r="D603" s="215" t="s">
        <v>191</v>
      </c>
      <c r="E603" s="35"/>
      <c r="F603" s="219" t="s">
        <v>927</v>
      </c>
      <c r="G603" s="35"/>
      <c r="H603" s="35"/>
      <c r="I603" s="114"/>
      <c r="J603" s="35"/>
      <c r="K603" s="35"/>
      <c r="L603" s="38"/>
      <c r="M603" s="217"/>
      <c r="N603" s="218"/>
      <c r="O603" s="70"/>
      <c r="P603" s="70"/>
      <c r="Q603" s="70"/>
      <c r="R603" s="70"/>
      <c r="S603" s="70"/>
      <c r="T603" s="71"/>
      <c r="U603" s="33"/>
      <c r="V603" s="33"/>
      <c r="W603" s="33"/>
      <c r="X603" s="33"/>
      <c r="Y603" s="33"/>
      <c r="Z603" s="33"/>
      <c r="AA603" s="33"/>
      <c r="AB603" s="33"/>
      <c r="AC603" s="33"/>
      <c r="AD603" s="33"/>
      <c r="AE603" s="33"/>
      <c r="AT603" s="16" t="s">
        <v>191</v>
      </c>
      <c r="AU603" s="16" t="s">
        <v>86</v>
      </c>
    </row>
    <row r="604" spans="1:65" s="2" customFormat="1" ht="16.5" customHeight="1">
      <c r="A604" s="33"/>
      <c r="B604" s="34"/>
      <c r="C604" s="220" t="s">
        <v>928</v>
      </c>
      <c r="D604" s="220" t="s">
        <v>290</v>
      </c>
      <c r="E604" s="221" t="s">
        <v>929</v>
      </c>
      <c r="F604" s="222" t="s">
        <v>930</v>
      </c>
      <c r="G604" s="223" t="s">
        <v>580</v>
      </c>
      <c r="H604" s="224">
        <v>1</v>
      </c>
      <c r="I604" s="225"/>
      <c r="J604" s="226">
        <f>ROUND(I604*H604,2)</f>
        <v>0</v>
      </c>
      <c r="K604" s="222" t="s">
        <v>153</v>
      </c>
      <c r="L604" s="227"/>
      <c r="M604" s="228" t="s">
        <v>1</v>
      </c>
      <c r="N604" s="229" t="s">
        <v>42</v>
      </c>
      <c r="O604" s="70"/>
      <c r="P604" s="211">
        <f>O604*H604</f>
        <v>0</v>
      </c>
      <c r="Q604" s="211">
        <v>1</v>
      </c>
      <c r="R604" s="211">
        <f>Q604*H604</f>
        <v>1</v>
      </c>
      <c r="S604" s="211">
        <v>0</v>
      </c>
      <c r="T604" s="212">
        <f>S604*H604</f>
        <v>0</v>
      </c>
      <c r="U604" s="33"/>
      <c r="V604" s="33"/>
      <c r="W604" s="33"/>
      <c r="X604" s="33"/>
      <c r="Y604" s="33"/>
      <c r="Z604" s="33"/>
      <c r="AA604" s="33"/>
      <c r="AB604" s="33"/>
      <c r="AC604" s="33"/>
      <c r="AD604" s="33"/>
      <c r="AE604" s="33"/>
      <c r="AR604" s="213" t="s">
        <v>193</v>
      </c>
      <c r="AT604" s="213" t="s">
        <v>290</v>
      </c>
      <c r="AU604" s="213" t="s">
        <v>86</v>
      </c>
      <c r="AY604" s="16" t="s">
        <v>147</v>
      </c>
      <c r="BE604" s="214">
        <f>IF(N604="základní",J604,0)</f>
        <v>0</v>
      </c>
      <c r="BF604" s="214">
        <f>IF(N604="snížená",J604,0)</f>
        <v>0</v>
      </c>
      <c r="BG604" s="214">
        <f>IF(N604="zákl. přenesená",J604,0)</f>
        <v>0</v>
      </c>
      <c r="BH604" s="214">
        <f>IF(N604="sníž. přenesená",J604,0)</f>
        <v>0</v>
      </c>
      <c r="BI604" s="214">
        <f>IF(N604="nulová",J604,0)</f>
        <v>0</v>
      </c>
      <c r="BJ604" s="16" t="s">
        <v>21</v>
      </c>
      <c r="BK604" s="214">
        <f>ROUND(I604*H604,2)</f>
        <v>0</v>
      </c>
      <c r="BL604" s="16" t="s">
        <v>154</v>
      </c>
      <c r="BM604" s="213" t="s">
        <v>931</v>
      </c>
    </row>
    <row r="605" spans="1:65" s="2" customFormat="1" ht="11.25">
      <c r="A605" s="33"/>
      <c r="B605" s="34"/>
      <c r="C605" s="35"/>
      <c r="D605" s="215" t="s">
        <v>156</v>
      </c>
      <c r="E605" s="35"/>
      <c r="F605" s="216" t="s">
        <v>930</v>
      </c>
      <c r="G605" s="35"/>
      <c r="H605" s="35"/>
      <c r="I605" s="114"/>
      <c r="J605" s="35"/>
      <c r="K605" s="35"/>
      <c r="L605" s="38"/>
      <c r="M605" s="217"/>
      <c r="N605" s="218"/>
      <c r="O605" s="70"/>
      <c r="P605" s="70"/>
      <c r="Q605" s="70"/>
      <c r="R605" s="70"/>
      <c r="S605" s="70"/>
      <c r="T605" s="71"/>
      <c r="U605" s="33"/>
      <c r="V605" s="33"/>
      <c r="W605" s="33"/>
      <c r="X605" s="33"/>
      <c r="Y605" s="33"/>
      <c r="Z605" s="33"/>
      <c r="AA605" s="33"/>
      <c r="AB605" s="33"/>
      <c r="AC605" s="33"/>
      <c r="AD605" s="33"/>
      <c r="AE605" s="33"/>
      <c r="AT605" s="16" t="s">
        <v>156</v>
      </c>
      <c r="AU605" s="16" t="s">
        <v>86</v>
      </c>
    </row>
    <row r="606" spans="1:65" s="2" customFormat="1" ht="19.5">
      <c r="A606" s="33"/>
      <c r="B606" s="34"/>
      <c r="C606" s="35"/>
      <c r="D606" s="215" t="s">
        <v>191</v>
      </c>
      <c r="E606" s="35"/>
      <c r="F606" s="219" t="s">
        <v>932</v>
      </c>
      <c r="G606" s="35"/>
      <c r="H606" s="35"/>
      <c r="I606" s="114"/>
      <c r="J606" s="35"/>
      <c r="K606" s="35"/>
      <c r="L606" s="38"/>
      <c r="M606" s="217"/>
      <c r="N606" s="218"/>
      <c r="O606" s="70"/>
      <c r="P606" s="70"/>
      <c r="Q606" s="70"/>
      <c r="R606" s="70"/>
      <c r="S606" s="70"/>
      <c r="T606" s="71"/>
      <c r="U606" s="33"/>
      <c r="V606" s="33"/>
      <c r="W606" s="33"/>
      <c r="X606" s="33"/>
      <c r="Y606" s="33"/>
      <c r="Z606" s="33"/>
      <c r="AA606" s="33"/>
      <c r="AB606" s="33"/>
      <c r="AC606" s="33"/>
      <c r="AD606" s="33"/>
      <c r="AE606" s="33"/>
      <c r="AT606" s="16" t="s">
        <v>191</v>
      </c>
      <c r="AU606" s="16" t="s">
        <v>86</v>
      </c>
    </row>
    <row r="607" spans="1:65" s="2" customFormat="1" ht="16.5" customHeight="1">
      <c r="A607" s="33"/>
      <c r="B607" s="34"/>
      <c r="C607" s="202" t="s">
        <v>933</v>
      </c>
      <c r="D607" s="202" t="s">
        <v>149</v>
      </c>
      <c r="E607" s="203" t="s">
        <v>934</v>
      </c>
      <c r="F607" s="204" t="s">
        <v>935</v>
      </c>
      <c r="G607" s="205" t="s">
        <v>152</v>
      </c>
      <c r="H607" s="206">
        <v>1</v>
      </c>
      <c r="I607" s="207"/>
      <c r="J607" s="208">
        <f>ROUND(I607*H607,2)</f>
        <v>0</v>
      </c>
      <c r="K607" s="204" t="s">
        <v>153</v>
      </c>
      <c r="L607" s="38"/>
      <c r="M607" s="209" t="s">
        <v>1</v>
      </c>
      <c r="N607" s="210" t="s">
        <v>42</v>
      </c>
      <c r="O607" s="70"/>
      <c r="P607" s="211">
        <f>O607*H607</f>
        <v>0</v>
      </c>
      <c r="Q607" s="211">
        <v>0</v>
      </c>
      <c r="R607" s="211">
        <f>Q607*H607</f>
        <v>0</v>
      </c>
      <c r="S607" s="211">
        <v>0</v>
      </c>
      <c r="T607" s="212">
        <f>S607*H607</f>
        <v>0</v>
      </c>
      <c r="U607" s="33"/>
      <c r="V607" s="33"/>
      <c r="W607" s="33"/>
      <c r="X607" s="33"/>
      <c r="Y607" s="33"/>
      <c r="Z607" s="33"/>
      <c r="AA607" s="33"/>
      <c r="AB607" s="33"/>
      <c r="AC607" s="33"/>
      <c r="AD607" s="33"/>
      <c r="AE607" s="33"/>
      <c r="AR607" s="213" t="s">
        <v>154</v>
      </c>
      <c r="AT607" s="213" t="s">
        <v>149</v>
      </c>
      <c r="AU607" s="213" t="s">
        <v>86</v>
      </c>
      <c r="AY607" s="16" t="s">
        <v>147</v>
      </c>
      <c r="BE607" s="214">
        <f>IF(N607="základní",J607,0)</f>
        <v>0</v>
      </c>
      <c r="BF607" s="214">
        <f>IF(N607="snížená",J607,0)</f>
        <v>0</v>
      </c>
      <c r="BG607" s="214">
        <f>IF(N607="zákl. přenesená",J607,0)</f>
        <v>0</v>
      </c>
      <c r="BH607" s="214">
        <f>IF(N607="sníž. přenesená",J607,0)</f>
        <v>0</v>
      </c>
      <c r="BI607" s="214">
        <f>IF(N607="nulová",J607,0)</f>
        <v>0</v>
      </c>
      <c r="BJ607" s="16" t="s">
        <v>21</v>
      </c>
      <c r="BK607" s="214">
        <f>ROUND(I607*H607,2)</f>
        <v>0</v>
      </c>
      <c r="BL607" s="16" t="s">
        <v>154</v>
      </c>
      <c r="BM607" s="213" t="s">
        <v>936</v>
      </c>
    </row>
    <row r="608" spans="1:65" s="2" customFormat="1" ht="19.5">
      <c r="A608" s="33"/>
      <c r="B608" s="34"/>
      <c r="C608" s="35"/>
      <c r="D608" s="215" t="s">
        <v>156</v>
      </c>
      <c r="E608" s="35"/>
      <c r="F608" s="216" t="s">
        <v>937</v>
      </c>
      <c r="G608" s="35"/>
      <c r="H608" s="35"/>
      <c r="I608" s="114"/>
      <c r="J608" s="35"/>
      <c r="K608" s="35"/>
      <c r="L608" s="38"/>
      <c r="M608" s="217"/>
      <c r="N608" s="218"/>
      <c r="O608" s="70"/>
      <c r="P608" s="70"/>
      <c r="Q608" s="70"/>
      <c r="R608" s="70"/>
      <c r="S608" s="70"/>
      <c r="T608" s="71"/>
      <c r="U608" s="33"/>
      <c r="V608" s="33"/>
      <c r="W608" s="33"/>
      <c r="X608" s="33"/>
      <c r="Y608" s="33"/>
      <c r="Z608" s="33"/>
      <c r="AA608" s="33"/>
      <c r="AB608" s="33"/>
      <c r="AC608" s="33"/>
      <c r="AD608" s="33"/>
      <c r="AE608" s="33"/>
      <c r="AT608" s="16" t="s">
        <v>156</v>
      </c>
      <c r="AU608" s="16" t="s">
        <v>86</v>
      </c>
    </row>
    <row r="609" spans="1:65" s="2" customFormat="1" ht="21.75" customHeight="1">
      <c r="A609" s="33"/>
      <c r="B609" s="34"/>
      <c r="C609" s="202" t="s">
        <v>938</v>
      </c>
      <c r="D609" s="202" t="s">
        <v>149</v>
      </c>
      <c r="E609" s="203" t="s">
        <v>939</v>
      </c>
      <c r="F609" s="204" t="s">
        <v>940</v>
      </c>
      <c r="G609" s="205" t="s">
        <v>187</v>
      </c>
      <c r="H609" s="206">
        <v>1</v>
      </c>
      <c r="I609" s="207"/>
      <c r="J609" s="208">
        <f>ROUND(I609*H609,2)</f>
        <v>0</v>
      </c>
      <c r="K609" s="204" t="s">
        <v>153</v>
      </c>
      <c r="L609" s="38"/>
      <c r="M609" s="209" t="s">
        <v>1</v>
      </c>
      <c r="N609" s="210" t="s">
        <v>42</v>
      </c>
      <c r="O609" s="70"/>
      <c r="P609" s="211">
        <f>O609*H609</f>
        <v>0</v>
      </c>
      <c r="Q609" s="211">
        <v>0</v>
      </c>
      <c r="R609" s="211">
        <f>Q609*H609</f>
        <v>0</v>
      </c>
      <c r="S609" s="211">
        <v>0</v>
      </c>
      <c r="T609" s="212">
        <f>S609*H609</f>
        <v>0</v>
      </c>
      <c r="U609" s="33"/>
      <c r="V609" s="33"/>
      <c r="W609" s="33"/>
      <c r="X609" s="33"/>
      <c r="Y609" s="33"/>
      <c r="Z609" s="33"/>
      <c r="AA609" s="33"/>
      <c r="AB609" s="33"/>
      <c r="AC609" s="33"/>
      <c r="AD609" s="33"/>
      <c r="AE609" s="33"/>
      <c r="AR609" s="213" t="s">
        <v>154</v>
      </c>
      <c r="AT609" s="213" t="s">
        <v>149</v>
      </c>
      <c r="AU609" s="213" t="s">
        <v>86</v>
      </c>
      <c r="AY609" s="16" t="s">
        <v>147</v>
      </c>
      <c r="BE609" s="214">
        <f>IF(N609="základní",J609,0)</f>
        <v>0</v>
      </c>
      <c r="BF609" s="214">
        <f>IF(N609="snížená",J609,0)</f>
        <v>0</v>
      </c>
      <c r="BG609" s="214">
        <f>IF(N609="zákl. přenesená",J609,0)</f>
        <v>0</v>
      </c>
      <c r="BH609" s="214">
        <f>IF(N609="sníž. přenesená",J609,0)</f>
        <v>0</v>
      </c>
      <c r="BI609" s="214">
        <f>IF(N609="nulová",J609,0)</f>
        <v>0</v>
      </c>
      <c r="BJ609" s="16" t="s">
        <v>21</v>
      </c>
      <c r="BK609" s="214">
        <f>ROUND(I609*H609,2)</f>
        <v>0</v>
      </c>
      <c r="BL609" s="16" t="s">
        <v>154</v>
      </c>
      <c r="BM609" s="213" t="s">
        <v>941</v>
      </c>
    </row>
    <row r="610" spans="1:65" s="2" customFormat="1" ht="29.25">
      <c r="A610" s="33"/>
      <c r="B610" s="34"/>
      <c r="C610" s="35"/>
      <c r="D610" s="215" t="s">
        <v>156</v>
      </c>
      <c r="E610" s="35"/>
      <c r="F610" s="216" t="s">
        <v>942</v>
      </c>
      <c r="G610" s="35"/>
      <c r="H610" s="35"/>
      <c r="I610" s="114"/>
      <c r="J610" s="35"/>
      <c r="K610" s="35"/>
      <c r="L610" s="38"/>
      <c r="M610" s="217"/>
      <c r="N610" s="218"/>
      <c r="O610" s="70"/>
      <c r="P610" s="70"/>
      <c r="Q610" s="70"/>
      <c r="R610" s="70"/>
      <c r="S610" s="70"/>
      <c r="T610" s="71"/>
      <c r="U610" s="33"/>
      <c r="V610" s="33"/>
      <c r="W610" s="33"/>
      <c r="X610" s="33"/>
      <c r="Y610" s="33"/>
      <c r="Z610" s="33"/>
      <c r="AA610" s="33"/>
      <c r="AB610" s="33"/>
      <c r="AC610" s="33"/>
      <c r="AD610" s="33"/>
      <c r="AE610" s="33"/>
      <c r="AT610" s="16" t="s">
        <v>156</v>
      </c>
      <c r="AU610" s="16" t="s">
        <v>86</v>
      </c>
    </row>
    <row r="611" spans="1:65" s="2" customFormat="1" ht="21.75" customHeight="1">
      <c r="A611" s="33"/>
      <c r="B611" s="34"/>
      <c r="C611" s="202" t="s">
        <v>943</v>
      </c>
      <c r="D611" s="202" t="s">
        <v>149</v>
      </c>
      <c r="E611" s="203" t="s">
        <v>944</v>
      </c>
      <c r="F611" s="204" t="s">
        <v>945</v>
      </c>
      <c r="G611" s="205" t="s">
        <v>152</v>
      </c>
      <c r="H611" s="206">
        <v>1</v>
      </c>
      <c r="I611" s="207"/>
      <c r="J611" s="208">
        <f>ROUND(I611*H611,2)</f>
        <v>0</v>
      </c>
      <c r="K611" s="204" t="s">
        <v>153</v>
      </c>
      <c r="L611" s="38"/>
      <c r="M611" s="209" t="s">
        <v>1</v>
      </c>
      <c r="N611" s="210" t="s">
        <v>42</v>
      </c>
      <c r="O611" s="70"/>
      <c r="P611" s="211">
        <f>O611*H611</f>
        <v>0</v>
      </c>
      <c r="Q611" s="211">
        <v>0</v>
      </c>
      <c r="R611" s="211">
        <f>Q611*H611</f>
        <v>0</v>
      </c>
      <c r="S611" s="211">
        <v>0</v>
      </c>
      <c r="T611" s="212">
        <f>S611*H611</f>
        <v>0</v>
      </c>
      <c r="U611" s="33"/>
      <c r="V611" s="33"/>
      <c r="W611" s="33"/>
      <c r="X611" s="33"/>
      <c r="Y611" s="33"/>
      <c r="Z611" s="33"/>
      <c r="AA611" s="33"/>
      <c r="AB611" s="33"/>
      <c r="AC611" s="33"/>
      <c r="AD611" s="33"/>
      <c r="AE611" s="33"/>
      <c r="AR611" s="213" t="s">
        <v>154</v>
      </c>
      <c r="AT611" s="213" t="s">
        <v>149</v>
      </c>
      <c r="AU611" s="213" t="s">
        <v>86</v>
      </c>
      <c r="AY611" s="16" t="s">
        <v>147</v>
      </c>
      <c r="BE611" s="214">
        <f>IF(N611="základní",J611,0)</f>
        <v>0</v>
      </c>
      <c r="BF611" s="214">
        <f>IF(N611="snížená",J611,0)</f>
        <v>0</v>
      </c>
      <c r="BG611" s="214">
        <f>IF(N611="zákl. přenesená",J611,0)</f>
        <v>0</v>
      </c>
      <c r="BH611" s="214">
        <f>IF(N611="sníž. přenesená",J611,0)</f>
        <v>0</v>
      </c>
      <c r="BI611" s="214">
        <f>IF(N611="nulová",J611,0)</f>
        <v>0</v>
      </c>
      <c r="BJ611" s="16" t="s">
        <v>21</v>
      </c>
      <c r="BK611" s="214">
        <f>ROUND(I611*H611,2)</f>
        <v>0</v>
      </c>
      <c r="BL611" s="16" t="s">
        <v>154</v>
      </c>
      <c r="BM611" s="213" t="s">
        <v>946</v>
      </c>
    </row>
    <row r="612" spans="1:65" s="2" customFormat="1" ht="19.5">
      <c r="A612" s="33"/>
      <c r="B612" s="34"/>
      <c r="C612" s="35"/>
      <c r="D612" s="215" t="s">
        <v>156</v>
      </c>
      <c r="E612" s="35"/>
      <c r="F612" s="216" t="s">
        <v>947</v>
      </c>
      <c r="G612" s="35"/>
      <c r="H612" s="35"/>
      <c r="I612" s="114"/>
      <c r="J612" s="35"/>
      <c r="K612" s="35"/>
      <c r="L612" s="38"/>
      <c r="M612" s="217"/>
      <c r="N612" s="218"/>
      <c r="O612" s="70"/>
      <c r="P612" s="70"/>
      <c r="Q612" s="70"/>
      <c r="R612" s="70"/>
      <c r="S612" s="70"/>
      <c r="T612" s="71"/>
      <c r="U612" s="33"/>
      <c r="V612" s="33"/>
      <c r="W612" s="33"/>
      <c r="X612" s="33"/>
      <c r="Y612" s="33"/>
      <c r="Z612" s="33"/>
      <c r="AA612" s="33"/>
      <c r="AB612" s="33"/>
      <c r="AC612" s="33"/>
      <c r="AD612" s="33"/>
      <c r="AE612" s="33"/>
      <c r="AT612" s="16" t="s">
        <v>156</v>
      </c>
      <c r="AU612" s="16" t="s">
        <v>86</v>
      </c>
    </row>
    <row r="613" spans="1:65" s="2" customFormat="1" ht="21.75" customHeight="1">
      <c r="A613" s="33"/>
      <c r="B613" s="34"/>
      <c r="C613" s="202" t="s">
        <v>948</v>
      </c>
      <c r="D613" s="202" t="s">
        <v>149</v>
      </c>
      <c r="E613" s="203" t="s">
        <v>949</v>
      </c>
      <c r="F613" s="204" t="s">
        <v>950</v>
      </c>
      <c r="G613" s="205" t="s">
        <v>580</v>
      </c>
      <c r="H613" s="206">
        <v>1</v>
      </c>
      <c r="I613" s="207"/>
      <c r="J613" s="208">
        <f>ROUND(I613*H613,2)</f>
        <v>0</v>
      </c>
      <c r="K613" s="204" t="s">
        <v>153</v>
      </c>
      <c r="L613" s="38"/>
      <c r="M613" s="209" t="s">
        <v>1</v>
      </c>
      <c r="N613" s="210" t="s">
        <v>42</v>
      </c>
      <c r="O613" s="70"/>
      <c r="P613" s="211">
        <f>O613*H613</f>
        <v>0</v>
      </c>
      <c r="Q613" s="211">
        <v>0</v>
      </c>
      <c r="R613" s="211">
        <f>Q613*H613</f>
        <v>0</v>
      </c>
      <c r="S613" s="211">
        <v>0</v>
      </c>
      <c r="T613" s="212">
        <f>S613*H613</f>
        <v>0</v>
      </c>
      <c r="U613" s="33"/>
      <c r="V613" s="33"/>
      <c r="W613" s="33"/>
      <c r="X613" s="33"/>
      <c r="Y613" s="33"/>
      <c r="Z613" s="33"/>
      <c r="AA613" s="33"/>
      <c r="AB613" s="33"/>
      <c r="AC613" s="33"/>
      <c r="AD613" s="33"/>
      <c r="AE613" s="33"/>
      <c r="AR613" s="213" t="s">
        <v>154</v>
      </c>
      <c r="AT613" s="213" t="s">
        <v>149</v>
      </c>
      <c r="AU613" s="213" t="s">
        <v>86</v>
      </c>
      <c r="AY613" s="16" t="s">
        <v>147</v>
      </c>
      <c r="BE613" s="214">
        <f>IF(N613="základní",J613,0)</f>
        <v>0</v>
      </c>
      <c r="BF613" s="214">
        <f>IF(N613="snížená",J613,0)</f>
        <v>0</v>
      </c>
      <c r="BG613" s="214">
        <f>IF(N613="zákl. přenesená",J613,0)</f>
        <v>0</v>
      </c>
      <c r="BH613" s="214">
        <f>IF(N613="sníž. přenesená",J613,0)</f>
        <v>0</v>
      </c>
      <c r="BI613" s="214">
        <f>IF(N613="nulová",J613,0)</f>
        <v>0</v>
      </c>
      <c r="BJ613" s="16" t="s">
        <v>21</v>
      </c>
      <c r="BK613" s="214">
        <f>ROUND(I613*H613,2)</f>
        <v>0</v>
      </c>
      <c r="BL613" s="16" t="s">
        <v>154</v>
      </c>
      <c r="BM613" s="213" t="s">
        <v>951</v>
      </c>
    </row>
    <row r="614" spans="1:65" s="2" customFormat="1" ht="29.25">
      <c r="A614" s="33"/>
      <c r="B614" s="34"/>
      <c r="C614" s="35"/>
      <c r="D614" s="215" t="s">
        <v>156</v>
      </c>
      <c r="E614" s="35"/>
      <c r="F614" s="216" t="s">
        <v>952</v>
      </c>
      <c r="G614" s="35"/>
      <c r="H614" s="35"/>
      <c r="I614" s="114"/>
      <c r="J614" s="35"/>
      <c r="K614" s="35"/>
      <c r="L614" s="38"/>
      <c r="M614" s="217"/>
      <c r="N614" s="218"/>
      <c r="O614" s="70"/>
      <c r="P614" s="70"/>
      <c r="Q614" s="70"/>
      <c r="R614" s="70"/>
      <c r="S614" s="70"/>
      <c r="T614" s="71"/>
      <c r="U614" s="33"/>
      <c r="V614" s="33"/>
      <c r="W614" s="33"/>
      <c r="X614" s="33"/>
      <c r="Y614" s="33"/>
      <c r="Z614" s="33"/>
      <c r="AA614" s="33"/>
      <c r="AB614" s="33"/>
      <c r="AC614" s="33"/>
      <c r="AD614" s="33"/>
      <c r="AE614" s="33"/>
      <c r="AT614" s="16" t="s">
        <v>156</v>
      </c>
      <c r="AU614" s="16" t="s">
        <v>86</v>
      </c>
    </row>
    <row r="615" spans="1:65" s="2" customFormat="1" ht="21.75" customHeight="1">
      <c r="A615" s="33"/>
      <c r="B615" s="34"/>
      <c r="C615" s="202" t="s">
        <v>953</v>
      </c>
      <c r="D615" s="202" t="s">
        <v>149</v>
      </c>
      <c r="E615" s="203" t="s">
        <v>954</v>
      </c>
      <c r="F615" s="204" t="s">
        <v>955</v>
      </c>
      <c r="G615" s="205" t="s">
        <v>187</v>
      </c>
      <c r="H615" s="206">
        <v>1</v>
      </c>
      <c r="I615" s="207"/>
      <c r="J615" s="208">
        <f>ROUND(I615*H615,2)</f>
        <v>0</v>
      </c>
      <c r="K615" s="204" t="s">
        <v>153</v>
      </c>
      <c r="L615" s="38"/>
      <c r="M615" s="209" t="s">
        <v>1</v>
      </c>
      <c r="N615" s="210" t="s">
        <v>42</v>
      </c>
      <c r="O615" s="70"/>
      <c r="P615" s="211">
        <f>O615*H615</f>
        <v>0</v>
      </c>
      <c r="Q615" s="211">
        <v>0</v>
      </c>
      <c r="R615" s="211">
        <f>Q615*H615</f>
        <v>0</v>
      </c>
      <c r="S615" s="211">
        <v>0</v>
      </c>
      <c r="T615" s="212">
        <f>S615*H615</f>
        <v>0</v>
      </c>
      <c r="U615" s="33"/>
      <c r="V615" s="33"/>
      <c r="W615" s="33"/>
      <c r="X615" s="33"/>
      <c r="Y615" s="33"/>
      <c r="Z615" s="33"/>
      <c r="AA615" s="33"/>
      <c r="AB615" s="33"/>
      <c r="AC615" s="33"/>
      <c r="AD615" s="33"/>
      <c r="AE615" s="33"/>
      <c r="AR615" s="213" t="s">
        <v>154</v>
      </c>
      <c r="AT615" s="213" t="s">
        <v>149</v>
      </c>
      <c r="AU615" s="213" t="s">
        <v>86</v>
      </c>
      <c r="AY615" s="16" t="s">
        <v>147</v>
      </c>
      <c r="BE615" s="214">
        <f>IF(N615="základní",J615,0)</f>
        <v>0</v>
      </c>
      <c r="BF615" s="214">
        <f>IF(N615="snížená",J615,0)</f>
        <v>0</v>
      </c>
      <c r="BG615" s="214">
        <f>IF(N615="zákl. přenesená",J615,0)</f>
        <v>0</v>
      </c>
      <c r="BH615" s="214">
        <f>IF(N615="sníž. přenesená",J615,0)</f>
        <v>0</v>
      </c>
      <c r="BI615" s="214">
        <f>IF(N615="nulová",J615,0)</f>
        <v>0</v>
      </c>
      <c r="BJ615" s="16" t="s">
        <v>21</v>
      </c>
      <c r="BK615" s="214">
        <f>ROUND(I615*H615,2)</f>
        <v>0</v>
      </c>
      <c r="BL615" s="16" t="s">
        <v>154</v>
      </c>
      <c r="BM615" s="213" t="s">
        <v>956</v>
      </c>
    </row>
    <row r="616" spans="1:65" s="2" customFormat="1" ht="19.5">
      <c r="A616" s="33"/>
      <c r="B616" s="34"/>
      <c r="C616" s="35"/>
      <c r="D616" s="215" t="s">
        <v>156</v>
      </c>
      <c r="E616" s="35"/>
      <c r="F616" s="216" t="s">
        <v>957</v>
      </c>
      <c r="G616" s="35"/>
      <c r="H616" s="35"/>
      <c r="I616" s="114"/>
      <c r="J616" s="35"/>
      <c r="K616" s="35"/>
      <c r="L616" s="38"/>
      <c r="M616" s="217"/>
      <c r="N616" s="218"/>
      <c r="O616" s="70"/>
      <c r="P616" s="70"/>
      <c r="Q616" s="70"/>
      <c r="R616" s="70"/>
      <c r="S616" s="70"/>
      <c r="T616" s="71"/>
      <c r="U616" s="33"/>
      <c r="V616" s="33"/>
      <c r="W616" s="33"/>
      <c r="X616" s="33"/>
      <c r="Y616" s="33"/>
      <c r="Z616" s="33"/>
      <c r="AA616" s="33"/>
      <c r="AB616" s="33"/>
      <c r="AC616" s="33"/>
      <c r="AD616" s="33"/>
      <c r="AE616" s="33"/>
      <c r="AT616" s="16" t="s">
        <v>156</v>
      </c>
      <c r="AU616" s="16" t="s">
        <v>86</v>
      </c>
    </row>
    <row r="617" spans="1:65" s="2" customFormat="1" ht="19.5">
      <c r="A617" s="33"/>
      <c r="B617" s="34"/>
      <c r="C617" s="35"/>
      <c r="D617" s="215" t="s">
        <v>158</v>
      </c>
      <c r="E617" s="35"/>
      <c r="F617" s="219" t="s">
        <v>958</v>
      </c>
      <c r="G617" s="35"/>
      <c r="H617" s="35"/>
      <c r="I617" s="114"/>
      <c r="J617" s="35"/>
      <c r="K617" s="35"/>
      <c r="L617" s="38"/>
      <c r="M617" s="217"/>
      <c r="N617" s="218"/>
      <c r="O617" s="70"/>
      <c r="P617" s="70"/>
      <c r="Q617" s="70"/>
      <c r="R617" s="70"/>
      <c r="S617" s="70"/>
      <c r="T617" s="71"/>
      <c r="U617" s="33"/>
      <c r="V617" s="33"/>
      <c r="W617" s="33"/>
      <c r="X617" s="33"/>
      <c r="Y617" s="33"/>
      <c r="Z617" s="33"/>
      <c r="AA617" s="33"/>
      <c r="AB617" s="33"/>
      <c r="AC617" s="33"/>
      <c r="AD617" s="33"/>
      <c r="AE617" s="33"/>
      <c r="AT617" s="16" t="s">
        <v>158</v>
      </c>
      <c r="AU617" s="16" t="s">
        <v>86</v>
      </c>
    </row>
    <row r="618" spans="1:65" s="2" customFormat="1" ht="21.75" customHeight="1">
      <c r="A618" s="33"/>
      <c r="B618" s="34"/>
      <c r="C618" s="202" t="s">
        <v>959</v>
      </c>
      <c r="D618" s="202" t="s">
        <v>149</v>
      </c>
      <c r="E618" s="203" t="s">
        <v>960</v>
      </c>
      <c r="F618" s="204" t="s">
        <v>961</v>
      </c>
      <c r="G618" s="205" t="s">
        <v>187</v>
      </c>
      <c r="H618" s="206">
        <v>1</v>
      </c>
      <c r="I618" s="207"/>
      <c r="J618" s="208">
        <f>ROUND(I618*H618,2)</f>
        <v>0</v>
      </c>
      <c r="K618" s="204" t="s">
        <v>153</v>
      </c>
      <c r="L618" s="38"/>
      <c r="M618" s="209" t="s">
        <v>1</v>
      </c>
      <c r="N618" s="210" t="s">
        <v>42</v>
      </c>
      <c r="O618" s="70"/>
      <c r="P618" s="211">
        <f>O618*H618</f>
        <v>0</v>
      </c>
      <c r="Q618" s="211">
        <v>0</v>
      </c>
      <c r="R618" s="211">
        <f>Q618*H618</f>
        <v>0</v>
      </c>
      <c r="S618" s="211">
        <v>0</v>
      </c>
      <c r="T618" s="212">
        <f>S618*H618</f>
        <v>0</v>
      </c>
      <c r="U618" s="33"/>
      <c r="V618" s="33"/>
      <c r="W618" s="33"/>
      <c r="X618" s="33"/>
      <c r="Y618" s="33"/>
      <c r="Z618" s="33"/>
      <c r="AA618" s="33"/>
      <c r="AB618" s="33"/>
      <c r="AC618" s="33"/>
      <c r="AD618" s="33"/>
      <c r="AE618" s="33"/>
      <c r="AR618" s="213" t="s">
        <v>154</v>
      </c>
      <c r="AT618" s="213" t="s">
        <v>149</v>
      </c>
      <c r="AU618" s="213" t="s">
        <v>86</v>
      </c>
      <c r="AY618" s="16" t="s">
        <v>147</v>
      </c>
      <c r="BE618" s="214">
        <f>IF(N618="základní",J618,0)</f>
        <v>0</v>
      </c>
      <c r="BF618" s="214">
        <f>IF(N618="snížená",J618,0)</f>
        <v>0</v>
      </c>
      <c r="BG618" s="214">
        <f>IF(N618="zákl. přenesená",J618,0)</f>
        <v>0</v>
      </c>
      <c r="BH618" s="214">
        <f>IF(N618="sníž. přenesená",J618,0)</f>
        <v>0</v>
      </c>
      <c r="BI618" s="214">
        <f>IF(N618="nulová",J618,0)</f>
        <v>0</v>
      </c>
      <c r="BJ618" s="16" t="s">
        <v>21</v>
      </c>
      <c r="BK618" s="214">
        <f>ROUND(I618*H618,2)</f>
        <v>0</v>
      </c>
      <c r="BL618" s="16" t="s">
        <v>154</v>
      </c>
      <c r="BM618" s="213" t="s">
        <v>962</v>
      </c>
    </row>
    <row r="619" spans="1:65" s="2" customFormat="1" ht="19.5">
      <c r="A619" s="33"/>
      <c r="B619" s="34"/>
      <c r="C619" s="35"/>
      <c r="D619" s="215" t="s">
        <v>156</v>
      </c>
      <c r="E619" s="35"/>
      <c r="F619" s="216" t="s">
        <v>963</v>
      </c>
      <c r="G619" s="35"/>
      <c r="H619" s="35"/>
      <c r="I619" s="114"/>
      <c r="J619" s="35"/>
      <c r="K619" s="35"/>
      <c r="L619" s="38"/>
      <c r="M619" s="217"/>
      <c r="N619" s="218"/>
      <c r="O619" s="70"/>
      <c r="P619" s="70"/>
      <c r="Q619" s="70"/>
      <c r="R619" s="70"/>
      <c r="S619" s="70"/>
      <c r="T619" s="71"/>
      <c r="U619" s="33"/>
      <c r="V619" s="33"/>
      <c r="W619" s="33"/>
      <c r="X619" s="33"/>
      <c r="Y619" s="33"/>
      <c r="Z619" s="33"/>
      <c r="AA619" s="33"/>
      <c r="AB619" s="33"/>
      <c r="AC619" s="33"/>
      <c r="AD619" s="33"/>
      <c r="AE619" s="33"/>
      <c r="AT619" s="16" t="s">
        <v>156</v>
      </c>
      <c r="AU619" s="16" t="s">
        <v>86</v>
      </c>
    </row>
    <row r="620" spans="1:65" s="2" customFormat="1" ht="19.5">
      <c r="A620" s="33"/>
      <c r="B620" s="34"/>
      <c r="C620" s="35"/>
      <c r="D620" s="215" t="s">
        <v>158</v>
      </c>
      <c r="E620" s="35"/>
      <c r="F620" s="219" t="s">
        <v>958</v>
      </c>
      <c r="G620" s="35"/>
      <c r="H620" s="35"/>
      <c r="I620" s="114"/>
      <c r="J620" s="35"/>
      <c r="K620" s="35"/>
      <c r="L620" s="38"/>
      <c r="M620" s="217"/>
      <c r="N620" s="218"/>
      <c r="O620" s="70"/>
      <c r="P620" s="70"/>
      <c r="Q620" s="70"/>
      <c r="R620" s="70"/>
      <c r="S620" s="70"/>
      <c r="T620" s="71"/>
      <c r="U620" s="33"/>
      <c r="V620" s="33"/>
      <c r="W620" s="33"/>
      <c r="X620" s="33"/>
      <c r="Y620" s="33"/>
      <c r="Z620" s="33"/>
      <c r="AA620" s="33"/>
      <c r="AB620" s="33"/>
      <c r="AC620" s="33"/>
      <c r="AD620" s="33"/>
      <c r="AE620" s="33"/>
      <c r="AT620" s="16" t="s">
        <v>158</v>
      </c>
      <c r="AU620" s="16" t="s">
        <v>86</v>
      </c>
    </row>
    <row r="621" spans="1:65" s="2" customFormat="1" ht="19.5">
      <c r="A621" s="33"/>
      <c r="B621" s="34"/>
      <c r="C621" s="35"/>
      <c r="D621" s="215" t="s">
        <v>191</v>
      </c>
      <c r="E621" s="35"/>
      <c r="F621" s="219" t="s">
        <v>378</v>
      </c>
      <c r="G621" s="35"/>
      <c r="H621" s="35"/>
      <c r="I621" s="114"/>
      <c r="J621" s="35"/>
      <c r="K621" s="35"/>
      <c r="L621" s="38"/>
      <c r="M621" s="217"/>
      <c r="N621" s="218"/>
      <c r="O621" s="70"/>
      <c r="P621" s="70"/>
      <c r="Q621" s="70"/>
      <c r="R621" s="70"/>
      <c r="S621" s="70"/>
      <c r="T621" s="71"/>
      <c r="U621" s="33"/>
      <c r="V621" s="33"/>
      <c r="W621" s="33"/>
      <c r="X621" s="33"/>
      <c r="Y621" s="33"/>
      <c r="Z621" s="33"/>
      <c r="AA621" s="33"/>
      <c r="AB621" s="33"/>
      <c r="AC621" s="33"/>
      <c r="AD621" s="33"/>
      <c r="AE621" s="33"/>
      <c r="AT621" s="16" t="s">
        <v>191</v>
      </c>
      <c r="AU621" s="16" t="s">
        <v>86</v>
      </c>
    </row>
    <row r="622" spans="1:65" s="2" customFormat="1" ht="16.5" customHeight="1">
      <c r="A622" s="33"/>
      <c r="B622" s="34"/>
      <c r="C622" s="220" t="s">
        <v>964</v>
      </c>
      <c r="D622" s="220" t="s">
        <v>290</v>
      </c>
      <c r="E622" s="221" t="s">
        <v>965</v>
      </c>
      <c r="F622" s="222" t="s">
        <v>966</v>
      </c>
      <c r="G622" s="223" t="s">
        <v>580</v>
      </c>
      <c r="H622" s="224">
        <v>1</v>
      </c>
      <c r="I622" s="225"/>
      <c r="J622" s="226">
        <f>ROUND(I622*H622,2)</f>
        <v>0</v>
      </c>
      <c r="K622" s="222" t="s">
        <v>153</v>
      </c>
      <c r="L622" s="227"/>
      <c r="M622" s="228" t="s">
        <v>1</v>
      </c>
      <c r="N622" s="229" t="s">
        <v>42</v>
      </c>
      <c r="O622" s="70"/>
      <c r="P622" s="211">
        <f>O622*H622</f>
        <v>0</v>
      </c>
      <c r="Q622" s="211">
        <v>1</v>
      </c>
      <c r="R622" s="211">
        <f>Q622*H622</f>
        <v>1</v>
      </c>
      <c r="S622" s="211">
        <v>0</v>
      </c>
      <c r="T622" s="212">
        <f>S622*H622</f>
        <v>0</v>
      </c>
      <c r="U622" s="33"/>
      <c r="V622" s="33"/>
      <c r="W622" s="33"/>
      <c r="X622" s="33"/>
      <c r="Y622" s="33"/>
      <c r="Z622" s="33"/>
      <c r="AA622" s="33"/>
      <c r="AB622" s="33"/>
      <c r="AC622" s="33"/>
      <c r="AD622" s="33"/>
      <c r="AE622" s="33"/>
      <c r="AR622" s="213" t="s">
        <v>193</v>
      </c>
      <c r="AT622" s="213" t="s">
        <v>290</v>
      </c>
      <c r="AU622" s="213" t="s">
        <v>86</v>
      </c>
      <c r="AY622" s="16" t="s">
        <v>147</v>
      </c>
      <c r="BE622" s="214">
        <f>IF(N622="základní",J622,0)</f>
        <v>0</v>
      </c>
      <c r="BF622" s="214">
        <f>IF(N622="snížená",J622,0)</f>
        <v>0</v>
      </c>
      <c r="BG622" s="214">
        <f>IF(N622="zákl. přenesená",J622,0)</f>
        <v>0</v>
      </c>
      <c r="BH622" s="214">
        <f>IF(N622="sníž. přenesená",J622,0)</f>
        <v>0</v>
      </c>
      <c r="BI622" s="214">
        <f>IF(N622="nulová",J622,0)</f>
        <v>0</v>
      </c>
      <c r="BJ622" s="16" t="s">
        <v>21</v>
      </c>
      <c r="BK622" s="214">
        <f>ROUND(I622*H622,2)</f>
        <v>0</v>
      </c>
      <c r="BL622" s="16" t="s">
        <v>154</v>
      </c>
      <c r="BM622" s="213" t="s">
        <v>967</v>
      </c>
    </row>
    <row r="623" spans="1:65" s="2" customFormat="1" ht="11.25">
      <c r="A623" s="33"/>
      <c r="B623" s="34"/>
      <c r="C623" s="35"/>
      <c r="D623" s="215" t="s">
        <v>156</v>
      </c>
      <c r="E623" s="35"/>
      <c r="F623" s="216" t="s">
        <v>966</v>
      </c>
      <c r="G623" s="35"/>
      <c r="H623" s="35"/>
      <c r="I623" s="114"/>
      <c r="J623" s="35"/>
      <c r="K623" s="35"/>
      <c r="L623" s="38"/>
      <c r="M623" s="217"/>
      <c r="N623" s="218"/>
      <c r="O623" s="70"/>
      <c r="P623" s="70"/>
      <c r="Q623" s="70"/>
      <c r="R623" s="70"/>
      <c r="S623" s="70"/>
      <c r="T623" s="71"/>
      <c r="U623" s="33"/>
      <c r="V623" s="33"/>
      <c r="W623" s="33"/>
      <c r="X623" s="33"/>
      <c r="Y623" s="33"/>
      <c r="Z623" s="33"/>
      <c r="AA623" s="33"/>
      <c r="AB623" s="33"/>
      <c r="AC623" s="33"/>
      <c r="AD623" s="33"/>
      <c r="AE623" s="33"/>
      <c r="AT623" s="16" t="s">
        <v>156</v>
      </c>
      <c r="AU623" s="16" t="s">
        <v>86</v>
      </c>
    </row>
    <row r="624" spans="1:65" s="2" customFormat="1" ht="29.25">
      <c r="A624" s="33"/>
      <c r="B624" s="34"/>
      <c r="C624" s="35"/>
      <c r="D624" s="215" t="s">
        <v>191</v>
      </c>
      <c r="E624" s="35"/>
      <c r="F624" s="219" t="s">
        <v>968</v>
      </c>
      <c r="G624" s="35"/>
      <c r="H624" s="35"/>
      <c r="I624" s="114"/>
      <c r="J624" s="35"/>
      <c r="K624" s="35"/>
      <c r="L624" s="38"/>
      <c r="M624" s="217"/>
      <c r="N624" s="218"/>
      <c r="O624" s="70"/>
      <c r="P624" s="70"/>
      <c r="Q624" s="70"/>
      <c r="R624" s="70"/>
      <c r="S624" s="70"/>
      <c r="T624" s="71"/>
      <c r="U624" s="33"/>
      <c r="V624" s="33"/>
      <c r="W624" s="33"/>
      <c r="X624" s="33"/>
      <c r="Y624" s="33"/>
      <c r="Z624" s="33"/>
      <c r="AA624" s="33"/>
      <c r="AB624" s="33"/>
      <c r="AC624" s="33"/>
      <c r="AD624" s="33"/>
      <c r="AE624" s="33"/>
      <c r="AT624" s="16" t="s">
        <v>191</v>
      </c>
      <c r="AU624" s="16" t="s">
        <v>86</v>
      </c>
    </row>
    <row r="625" spans="1:65" s="2" customFormat="1" ht="21.75" customHeight="1">
      <c r="A625" s="33"/>
      <c r="B625" s="34"/>
      <c r="C625" s="202" t="s">
        <v>969</v>
      </c>
      <c r="D625" s="202" t="s">
        <v>149</v>
      </c>
      <c r="E625" s="203" t="s">
        <v>970</v>
      </c>
      <c r="F625" s="204" t="s">
        <v>971</v>
      </c>
      <c r="G625" s="205" t="s">
        <v>187</v>
      </c>
      <c r="H625" s="206">
        <v>1</v>
      </c>
      <c r="I625" s="207"/>
      <c r="J625" s="208">
        <f>ROUND(I625*H625,2)</f>
        <v>0</v>
      </c>
      <c r="K625" s="204" t="s">
        <v>153</v>
      </c>
      <c r="L625" s="38"/>
      <c r="M625" s="209" t="s">
        <v>1</v>
      </c>
      <c r="N625" s="210" t="s">
        <v>42</v>
      </c>
      <c r="O625" s="70"/>
      <c r="P625" s="211">
        <f>O625*H625</f>
        <v>0</v>
      </c>
      <c r="Q625" s="211">
        <v>0</v>
      </c>
      <c r="R625" s="211">
        <f>Q625*H625</f>
        <v>0</v>
      </c>
      <c r="S625" s="211">
        <v>0</v>
      </c>
      <c r="T625" s="212">
        <f>S625*H625</f>
        <v>0</v>
      </c>
      <c r="U625" s="33"/>
      <c r="V625" s="33"/>
      <c r="W625" s="33"/>
      <c r="X625" s="33"/>
      <c r="Y625" s="33"/>
      <c r="Z625" s="33"/>
      <c r="AA625" s="33"/>
      <c r="AB625" s="33"/>
      <c r="AC625" s="33"/>
      <c r="AD625" s="33"/>
      <c r="AE625" s="33"/>
      <c r="AR625" s="213" t="s">
        <v>154</v>
      </c>
      <c r="AT625" s="213" t="s">
        <v>149</v>
      </c>
      <c r="AU625" s="213" t="s">
        <v>86</v>
      </c>
      <c r="AY625" s="16" t="s">
        <v>147</v>
      </c>
      <c r="BE625" s="214">
        <f>IF(N625="základní",J625,0)</f>
        <v>0</v>
      </c>
      <c r="BF625" s="214">
        <f>IF(N625="snížená",J625,0)</f>
        <v>0</v>
      </c>
      <c r="BG625" s="214">
        <f>IF(N625="zákl. přenesená",J625,0)</f>
        <v>0</v>
      </c>
      <c r="BH625" s="214">
        <f>IF(N625="sníž. přenesená",J625,0)</f>
        <v>0</v>
      </c>
      <c r="BI625" s="214">
        <f>IF(N625="nulová",J625,0)</f>
        <v>0</v>
      </c>
      <c r="BJ625" s="16" t="s">
        <v>21</v>
      </c>
      <c r="BK625" s="214">
        <f>ROUND(I625*H625,2)</f>
        <v>0</v>
      </c>
      <c r="BL625" s="16" t="s">
        <v>154</v>
      </c>
      <c r="BM625" s="213" t="s">
        <v>972</v>
      </c>
    </row>
    <row r="626" spans="1:65" s="2" customFormat="1" ht="19.5">
      <c r="A626" s="33"/>
      <c r="B626" s="34"/>
      <c r="C626" s="35"/>
      <c r="D626" s="215" t="s">
        <v>156</v>
      </c>
      <c r="E626" s="35"/>
      <c r="F626" s="216" t="s">
        <v>973</v>
      </c>
      <c r="G626" s="35"/>
      <c r="H626" s="35"/>
      <c r="I626" s="114"/>
      <c r="J626" s="35"/>
      <c r="K626" s="35"/>
      <c r="L626" s="38"/>
      <c r="M626" s="217"/>
      <c r="N626" s="218"/>
      <c r="O626" s="70"/>
      <c r="P626" s="70"/>
      <c r="Q626" s="70"/>
      <c r="R626" s="70"/>
      <c r="S626" s="70"/>
      <c r="T626" s="71"/>
      <c r="U626" s="33"/>
      <c r="V626" s="33"/>
      <c r="W626" s="33"/>
      <c r="X626" s="33"/>
      <c r="Y626" s="33"/>
      <c r="Z626" s="33"/>
      <c r="AA626" s="33"/>
      <c r="AB626" s="33"/>
      <c r="AC626" s="33"/>
      <c r="AD626" s="33"/>
      <c r="AE626" s="33"/>
      <c r="AT626" s="16" t="s">
        <v>156</v>
      </c>
      <c r="AU626" s="16" t="s">
        <v>86</v>
      </c>
    </row>
    <row r="627" spans="1:65" s="2" customFormat="1" ht="19.5">
      <c r="A627" s="33"/>
      <c r="B627" s="34"/>
      <c r="C627" s="35"/>
      <c r="D627" s="215" t="s">
        <v>158</v>
      </c>
      <c r="E627" s="35"/>
      <c r="F627" s="219" t="s">
        <v>958</v>
      </c>
      <c r="G627" s="35"/>
      <c r="H627" s="35"/>
      <c r="I627" s="114"/>
      <c r="J627" s="35"/>
      <c r="K627" s="35"/>
      <c r="L627" s="38"/>
      <c r="M627" s="217"/>
      <c r="N627" s="218"/>
      <c r="O627" s="70"/>
      <c r="P627" s="70"/>
      <c r="Q627" s="70"/>
      <c r="R627" s="70"/>
      <c r="S627" s="70"/>
      <c r="T627" s="71"/>
      <c r="U627" s="33"/>
      <c r="V627" s="33"/>
      <c r="W627" s="33"/>
      <c r="X627" s="33"/>
      <c r="Y627" s="33"/>
      <c r="Z627" s="33"/>
      <c r="AA627" s="33"/>
      <c r="AB627" s="33"/>
      <c r="AC627" s="33"/>
      <c r="AD627" s="33"/>
      <c r="AE627" s="33"/>
      <c r="AT627" s="16" t="s">
        <v>158</v>
      </c>
      <c r="AU627" s="16" t="s">
        <v>86</v>
      </c>
    </row>
    <row r="628" spans="1:65" s="2" customFormat="1" ht="19.5">
      <c r="A628" s="33"/>
      <c r="B628" s="34"/>
      <c r="C628" s="35"/>
      <c r="D628" s="215" t="s">
        <v>191</v>
      </c>
      <c r="E628" s="35"/>
      <c r="F628" s="219" t="s">
        <v>378</v>
      </c>
      <c r="G628" s="35"/>
      <c r="H628" s="35"/>
      <c r="I628" s="114"/>
      <c r="J628" s="35"/>
      <c r="K628" s="35"/>
      <c r="L628" s="38"/>
      <c r="M628" s="217"/>
      <c r="N628" s="218"/>
      <c r="O628" s="70"/>
      <c r="P628" s="70"/>
      <c r="Q628" s="70"/>
      <c r="R628" s="70"/>
      <c r="S628" s="70"/>
      <c r="T628" s="71"/>
      <c r="U628" s="33"/>
      <c r="V628" s="33"/>
      <c r="W628" s="33"/>
      <c r="X628" s="33"/>
      <c r="Y628" s="33"/>
      <c r="Z628" s="33"/>
      <c r="AA628" s="33"/>
      <c r="AB628" s="33"/>
      <c r="AC628" s="33"/>
      <c r="AD628" s="33"/>
      <c r="AE628" s="33"/>
      <c r="AT628" s="16" t="s">
        <v>191</v>
      </c>
      <c r="AU628" s="16" t="s">
        <v>86</v>
      </c>
    </row>
    <row r="629" spans="1:65" s="2" customFormat="1" ht="16.5" customHeight="1">
      <c r="A629" s="33"/>
      <c r="B629" s="34"/>
      <c r="C629" s="220" t="s">
        <v>974</v>
      </c>
      <c r="D629" s="220" t="s">
        <v>290</v>
      </c>
      <c r="E629" s="221" t="s">
        <v>975</v>
      </c>
      <c r="F629" s="222" t="s">
        <v>976</v>
      </c>
      <c r="G629" s="223" t="s">
        <v>580</v>
      </c>
      <c r="H629" s="224">
        <v>1</v>
      </c>
      <c r="I629" s="225"/>
      <c r="J629" s="226">
        <f>ROUND(I629*H629,2)</f>
        <v>0</v>
      </c>
      <c r="K629" s="222" t="s">
        <v>153</v>
      </c>
      <c r="L629" s="227"/>
      <c r="M629" s="228" t="s">
        <v>1</v>
      </c>
      <c r="N629" s="229" t="s">
        <v>42</v>
      </c>
      <c r="O629" s="70"/>
      <c r="P629" s="211">
        <f>O629*H629</f>
        <v>0</v>
      </c>
      <c r="Q629" s="211">
        <v>1</v>
      </c>
      <c r="R629" s="211">
        <f>Q629*H629</f>
        <v>1</v>
      </c>
      <c r="S629" s="211">
        <v>0</v>
      </c>
      <c r="T629" s="212">
        <f>S629*H629</f>
        <v>0</v>
      </c>
      <c r="U629" s="33"/>
      <c r="V629" s="33"/>
      <c r="W629" s="33"/>
      <c r="X629" s="33"/>
      <c r="Y629" s="33"/>
      <c r="Z629" s="33"/>
      <c r="AA629" s="33"/>
      <c r="AB629" s="33"/>
      <c r="AC629" s="33"/>
      <c r="AD629" s="33"/>
      <c r="AE629" s="33"/>
      <c r="AR629" s="213" t="s">
        <v>193</v>
      </c>
      <c r="AT629" s="213" t="s">
        <v>290</v>
      </c>
      <c r="AU629" s="213" t="s">
        <v>86</v>
      </c>
      <c r="AY629" s="16" t="s">
        <v>147</v>
      </c>
      <c r="BE629" s="214">
        <f>IF(N629="základní",J629,0)</f>
        <v>0</v>
      </c>
      <c r="BF629" s="214">
        <f>IF(N629="snížená",J629,0)</f>
        <v>0</v>
      </c>
      <c r="BG629" s="214">
        <f>IF(N629="zákl. přenesená",J629,0)</f>
        <v>0</v>
      </c>
      <c r="BH629" s="214">
        <f>IF(N629="sníž. přenesená",J629,0)</f>
        <v>0</v>
      </c>
      <c r="BI629" s="214">
        <f>IF(N629="nulová",J629,0)</f>
        <v>0</v>
      </c>
      <c r="BJ629" s="16" t="s">
        <v>21</v>
      </c>
      <c r="BK629" s="214">
        <f>ROUND(I629*H629,2)</f>
        <v>0</v>
      </c>
      <c r="BL629" s="16" t="s">
        <v>154</v>
      </c>
      <c r="BM629" s="213" t="s">
        <v>977</v>
      </c>
    </row>
    <row r="630" spans="1:65" s="2" customFormat="1" ht="11.25">
      <c r="A630" s="33"/>
      <c r="B630" s="34"/>
      <c r="C630" s="35"/>
      <c r="D630" s="215" t="s">
        <v>156</v>
      </c>
      <c r="E630" s="35"/>
      <c r="F630" s="216" t="s">
        <v>976</v>
      </c>
      <c r="G630" s="35"/>
      <c r="H630" s="35"/>
      <c r="I630" s="114"/>
      <c r="J630" s="35"/>
      <c r="K630" s="35"/>
      <c r="L630" s="38"/>
      <c r="M630" s="217"/>
      <c r="N630" s="218"/>
      <c r="O630" s="70"/>
      <c r="P630" s="70"/>
      <c r="Q630" s="70"/>
      <c r="R630" s="70"/>
      <c r="S630" s="70"/>
      <c r="T630" s="71"/>
      <c r="U630" s="33"/>
      <c r="V630" s="33"/>
      <c r="W630" s="33"/>
      <c r="X630" s="33"/>
      <c r="Y630" s="33"/>
      <c r="Z630" s="33"/>
      <c r="AA630" s="33"/>
      <c r="AB630" s="33"/>
      <c r="AC630" s="33"/>
      <c r="AD630" s="33"/>
      <c r="AE630" s="33"/>
      <c r="AT630" s="16" t="s">
        <v>156</v>
      </c>
      <c r="AU630" s="16" t="s">
        <v>86</v>
      </c>
    </row>
    <row r="631" spans="1:65" s="2" customFormat="1" ht="21.75" customHeight="1">
      <c r="A631" s="33"/>
      <c r="B631" s="34"/>
      <c r="C631" s="202" t="s">
        <v>978</v>
      </c>
      <c r="D631" s="202" t="s">
        <v>149</v>
      </c>
      <c r="E631" s="203" t="s">
        <v>979</v>
      </c>
      <c r="F631" s="204" t="s">
        <v>980</v>
      </c>
      <c r="G631" s="205" t="s">
        <v>187</v>
      </c>
      <c r="H631" s="206">
        <v>1</v>
      </c>
      <c r="I631" s="207"/>
      <c r="J631" s="208">
        <f>ROUND(I631*H631,2)</f>
        <v>0</v>
      </c>
      <c r="K631" s="204" t="s">
        <v>153</v>
      </c>
      <c r="L631" s="38"/>
      <c r="M631" s="209" t="s">
        <v>1</v>
      </c>
      <c r="N631" s="210" t="s">
        <v>42</v>
      </c>
      <c r="O631" s="70"/>
      <c r="P631" s="211">
        <f>O631*H631</f>
        <v>0</v>
      </c>
      <c r="Q631" s="211">
        <v>0</v>
      </c>
      <c r="R631" s="211">
        <f>Q631*H631</f>
        <v>0</v>
      </c>
      <c r="S631" s="211">
        <v>0</v>
      </c>
      <c r="T631" s="212">
        <f>S631*H631</f>
        <v>0</v>
      </c>
      <c r="U631" s="33"/>
      <c r="V631" s="33"/>
      <c r="W631" s="33"/>
      <c r="X631" s="33"/>
      <c r="Y631" s="33"/>
      <c r="Z631" s="33"/>
      <c r="AA631" s="33"/>
      <c r="AB631" s="33"/>
      <c r="AC631" s="33"/>
      <c r="AD631" s="33"/>
      <c r="AE631" s="33"/>
      <c r="AR631" s="213" t="s">
        <v>154</v>
      </c>
      <c r="AT631" s="213" t="s">
        <v>149</v>
      </c>
      <c r="AU631" s="213" t="s">
        <v>86</v>
      </c>
      <c r="AY631" s="16" t="s">
        <v>147</v>
      </c>
      <c r="BE631" s="214">
        <f>IF(N631="základní",J631,0)</f>
        <v>0</v>
      </c>
      <c r="BF631" s="214">
        <f>IF(N631="snížená",J631,0)</f>
        <v>0</v>
      </c>
      <c r="BG631" s="214">
        <f>IF(N631="zákl. přenesená",J631,0)</f>
        <v>0</v>
      </c>
      <c r="BH631" s="214">
        <f>IF(N631="sníž. přenesená",J631,0)</f>
        <v>0</v>
      </c>
      <c r="BI631" s="214">
        <f>IF(N631="nulová",J631,0)</f>
        <v>0</v>
      </c>
      <c r="BJ631" s="16" t="s">
        <v>21</v>
      </c>
      <c r="BK631" s="214">
        <f>ROUND(I631*H631,2)</f>
        <v>0</v>
      </c>
      <c r="BL631" s="16" t="s">
        <v>154</v>
      </c>
      <c r="BM631" s="213" t="s">
        <v>981</v>
      </c>
    </row>
    <row r="632" spans="1:65" s="2" customFormat="1" ht="39">
      <c r="A632" s="33"/>
      <c r="B632" s="34"/>
      <c r="C632" s="35"/>
      <c r="D632" s="215" t="s">
        <v>156</v>
      </c>
      <c r="E632" s="35"/>
      <c r="F632" s="216" t="s">
        <v>982</v>
      </c>
      <c r="G632" s="35"/>
      <c r="H632" s="35"/>
      <c r="I632" s="114"/>
      <c r="J632" s="35"/>
      <c r="K632" s="35"/>
      <c r="L632" s="38"/>
      <c r="M632" s="217"/>
      <c r="N632" s="218"/>
      <c r="O632" s="70"/>
      <c r="P632" s="70"/>
      <c r="Q632" s="70"/>
      <c r="R632" s="70"/>
      <c r="S632" s="70"/>
      <c r="T632" s="71"/>
      <c r="U632" s="33"/>
      <c r="V632" s="33"/>
      <c r="W632" s="33"/>
      <c r="X632" s="33"/>
      <c r="Y632" s="33"/>
      <c r="Z632" s="33"/>
      <c r="AA632" s="33"/>
      <c r="AB632" s="33"/>
      <c r="AC632" s="33"/>
      <c r="AD632" s="33"/>
      <c r="AE632" s="33"/>
      <c r="AT632" s="16" t="s">
        <v>156</v>
      </c>
      <c r="AU632" s="16" t="s">
        <v>86</v>
      </c>
    </row>
    <row r="633" spans="1:65" s="2" customFormat="1" ht="107.25">
      <c r="A633" s="33"/>
      <c r="B633" s="34"/>
      <c r="C633" s="35"/>
      <c r="D633" s="215" t="s">
        <v>158</v>
      </c>
      <c r="E633" s="35"/>
      <c r="F633" s="219" t="s">
        <v>983</v>
      </c>
      <c r="G633" s="35"/>
      <c r="H633" s="35"/>
      <c r="I633" s="114"/>
      <c r="J633" s="35"/>
      <c r="K633" s="35"/>
      <c r="L633" s="38"/>
      <c r="M633" s="217"/>
      <c r="N633" s="218"/>
      <c r="O633" s="70"/>
      <c r="P633" s="70"/>
      <c r="Q633" s="70"/>
      <c r="R633" s="70"/>
      <c r="S633" s="70"/>
      <c r="T633" s="71"/>
      <c r="U633" s="33"/>
      <c r="V633" s="33"/>
      <c r="W633" s="33"/>
      <c r="X633" s="33"/>
      <c r="Y633" s="33"/>
      <c r="Z633" s="33"/>
      <c r="AA633" s="33"/>
      <c r="AB633" s="33"/>
      <c r="AC633" s="33"/>
      <c r="AD633" s="33"/>
      <c r="AE633" s="33"/>
      <c r="AT633" s="16" t="s">
        <v>158</v>
      </c>
      <c r="AU633" s="16" t="s">
        <v>86</v>
      </c>
    </row>
    <row r="634" spans="1:65" s="2" customFormat="1" ht="19.5">
      <c r="A634" s="33"/>
      <c r="B634" s="34"/>
      <c r="C634" s="35"/>
      <c r="D634" s="215" t="s">
        <v>191</v>
      </c>
      <c r="E634" s="35"/>
      <c r="F634" s="219" t="s">
        <v>984</v>
      </c>
      <c r="G634" s="35"/>
      <c r="H634" s="35"/>
      <c r="I634" s="114"/>
      <c r="J634" s="35"/>
      <c r="K634" s="35"/>
      <c r="L634" s="38"/>
      <c r="M634" s="217"/>
      <c r="N634" s="218"/>
      <c r="O634" s="70"/>
      <c r="P634" s="70"/>
      <c r="Q634" s="70"/>
      <c r="R634" s="70"/>
      <c r="S634" s="70"/>
      <c r="T634" s="71"/>
      <c r="U634" s="33"/>
      <c r="V634" s="33"/>
      <c r="W634" s="33"/>
      <c r="X634" s="33"/>
      <c r="Y634" s="33"/>
      <c r="Z634" s="33"/>
      <c r="AA634" s="33"/>
      <c r="AB634" s="33"/>
      <c r="AC634" s="33"/>
      <c r="AD634" s="33"/>
      <c r="AE634" s="33"/>
      <c r="AT634" s="16" t="s">
        <v>191</v>
      </c>
      <c r="AU634" s="16" t="s">
        <v>86</v>
      </c>
    </row>
    <row r="635" spans="1:65" s="2" customFormat="1" ht="16.5" customHeight="1">
      <c r="A635" s="33"/>
      <c r="B635" s="34"/>
      <c r="C635" s="220" t="s">
        <v>985</v>
      </c>
      <c r="D635" s="220" t="s">
        <v>290</v>
      </c>
      <c r="E635" s="221" t="s">
        <v>986</v>
      </c>
      <c r="F635" s="222" t="s">
        <v>987</v>
      </c>
      <c r="G635" s="223" t="s">
        <v>580</v>
      </c>
      <c r="H635" s="224">
        <v>1</v>
      </c>
      <c r="I635" s="225"/>
      <c r="J635" s="226">
        <f>ROUND(I635*H635,2)</f>
        <v>0</v>
      </c>
      <c r="K635" s="222" t="s">
        <v>153</v>
      </c>
      <c r="L635" s="227"/>
      <c r="M635" s="228" t="s">
        <v>1</v>
      </c>
      <c r="N635" s="229" t="s">
        <v>42</v>
      </c>
      <c r="O635" s="70"/>
      <c r="P635" s="211">
        <f>O635*H635</f>
        <v>0</v>
      </c>
      <c r="Q635" s="211">
        <v>1</v>
      </c>
      <c r="R635" s="211">
        <f>Q635*H635</f>
        <v>1</v>
      </c>
      <c r="S635" s="211">
        <v>0</v>
      </c>
      <c r="T635" s="212">
        <f>S635*H635</f>
        <v>0</v>
      </c>
      <c r="U635" s="33"/>
      <c r="V635" s="33"/>
      <c r="W635" s="33"/>
      <c r="X635" s="33"/>
      <c r="Y635" s="33"/>
      <c r="Z635" s="33"/>
      <c r="AA635" s="33"/>
      <c r="AB635" s="33"/>
      <c r="AC635" s="33"/>
      <c r="AD635" s="33"/>
      <c r="AE635" s="33"/>
      <c r="AR635" s="213" t="s">
        <v>193</v>
      </c>
      <c r="AT635" s="213" t="s">
        <v>290</v>
      </c>
      <c r="AU635" s="213" t="s">
        <v>86</v>
      </c>
      <c r="AY635" s="16" t="s">
        <v>147</v>
      </c>
      <c r="BE635" s="214">
        <f>IF(N635="základní",J635,0)</f>
        <v>0</v>
      </c>
      <c r="BF635" s="214">
        <f>IF(N635="snížená",J635,0)</f>
        <v>0</v>
      </c>
      <c r="BG635" s="214">
        <f>IF(N635="zákl. přenesená",J635,0)</f>
        <v>0</v>
      </c>
      <c r="BH635" s="214">
        <f>IF(N635="sníž. přenesená",J635,0)</f>
        <v>0</v>
      </c>
      <c r="BI635" s="214">
        <f>IF(N635="nulová",J635,0)</f>
        <v>0</v>
      </c>
      <c r="BJ635" s="16" t="s">
        <v>21</v>
      </c>
      <c r="BK635" s="214">
        <f>ROUND(I635*H635,2)</f>
        <v>0</v>
      </c>
      <c r="BL635" s="16" t="s">
        <v>154</v>
      </c>
      <c r="BM635" s="213" t="s">
        <v>988</v>
      </c>
    </row>
    <row r="636" spans="1:65" s="2" customFormat="1" ht="11.25">
      <c r="A636" s="33"/>
      <c r="B636" s="34"/>
      <c r="C636" s="35"/>
      <c r="D636" s="215" t="s">
        <v>156</v>
      </c>
      <c r="E636" s="35"/>
      <c r="F636" s="216" t="s">
        <v>987</v>
      </c>
      <c r="G636" s="35"/>
      <c r="H636" s="35"/>
      <c r="I636" s="114"/>
      <c r="J636" s="35"/>
      <c r="K636" s="35"/>
      <c r="L636" s="38"/>
      <c r="M636" s="217"/>
      <c r="N636" s="218"/>
      <c r="O636" s="70"/>
      <c r="P636" s="70"/>
      <c r="Q636" s="70"/>
      <c r="R636" s="70"/>
      <c r="S636" s="70"/>
      <c r="T636" s="71"/>
      <c r="U636" s="33"/>
      <c r="V636" s="33"/>
      <c r="W636" s="33"/>
      <c r="X636" s="33"/>
      <c r="Y636" s="33"/>
      <c r="Z636" s="33"/>
      <c r="AA636" s="33"/>
      <c r="AB636" s="33"/>
      <c r="AC636" s="33"/>
      <c r="AD636" s="33"/>
      <c r="AE636" s="33"/>
      <c r="AT636" s="16" t="s">
        <v>156</v>
      </c>
      <c r="AU636" s="16" t="s">
        <v>86</v>
      </c>
    </row>
    <row r="637" spans="1:65" s="2" customFormat="1" ht="21.75" customHeight="1">
      <c r="A637" s="33"/>
      <c r="B637" s="34"/>
      <c r="C637" s="202" t="s">
        <v>989</v>
      </c>
      <c r="D637" s="202" t="s">
        <v>149</v>
      </c>
      <c r="E637" s="203" t="s">
        <v>990</v>
      </c>
      <c r="F637" s="204" t="s">
        <v>991</v>
      </c>
      <c r="G637" s="205" t="s">
        <v>152</v>
      </c>
      <c r="H637" s="206">
        <v>1</v>
      </c>
      <c r="I637" s="207"/>
      <c r="J637" s="208">
        <f>ROUND(I637*H637,2)</f>
        <v>0</v>
      </c>
      <c r="K637" s="204" t="s">
        <v>153</v>
      </c>
      <c r="L637" s="38"/>
      <c r="M637" s="209" t="s">
        <v>1</v>
      </c>
      <c r="N637" s="210" t="s">
        <v>42</v>
      </c>
      <c r="O637" s="70"/>
      <c r="P637" s="211">
        <f>O637*H637</f>
        <v>0</v>
      </c>
      <c r="Q637" s="211">
        <v>0</v>
      </c>
      <c r="R637" s="211">
        <f>Q637*H637</f>
        <v>0</v>
      </c>
      <c r="S637" s="211">
        <v>0</v>
      </c>
      <c r="T637" s="212">
        <f>S637*H637</f>
        <v>0</v>
      </c>
      <c r="U637" s="33"/>
      <c r="V637" s="33"/>
      <c r="W637" s="33"/>
      <c r="X637" s="33"/>
      <c r="Y637" s="33"/>
      <c r="Z637" s="33"/>
      <c r="AA637" s="33"/>
      <c r="AB637" s="33"/>
      <c r="AC637" s="33"/>
      <c r="AD637" s="33"/>
      <c r="AE637" s="33"/>
      <c r="AR637" s="213" t="s">
        <v>154</v>
      </c>
      <c r="AT637" s="213" t="s">
        <v>149</v>
      </c>
      <c r="AU637" s="213" t="s">
        <v>86</v>
      </c>
      <c r="AY637" s="16" t="s">
        <v>147</v>
      </c>
      <c r="BE637" s="214">
        <f>IF(N637="základní",J637,0)</f>
        <v>0</v>
      </c>
      <c r="BF637" s="214">
        <f>IF(N637="snížená",J637,0)</f>
        <v>0</v>
      </c>
      <c r="BG637" s="214">
        <f>IF(N637="zákl. přenesená",J637,0)</f>
        <v>0</v>
      </c>
      <c r="BH637" s="214">
        <f>IF(N637="sníž. přenesená",J637,0)</f>
        <v>0</v>
      </c>
      <c r="BI637" s="214">
        <f>IF(N637="nulová",J637,0)</f>
        <v>0</v>
      </c>
      <c r="BJ637" s="16" t="s">
        <v>21</v>
      </c>
      <c r="BK637" s="214">
        <f>ROUND(I637*H637,2)</f>
        <v>0</v>
      </c>
      <c r="BL637" s="16" t="s">
        <v>154</v>
      </c>
      <c r="BM637" s="213" t="s">
        <v>992</v>
      </c>
    </row>
    <row r="638" spans="1:65" s="2" customFormat="1" ht="29.25">
      <c r="A638" s="33"/>
      <c r="B638" s="34"/>
      <c r="C638" s="35"/>
      <c r="D638" s="215" t="s">
        <v>156</v>
      </c>
      <c r="E638" s="35"/>
      <c r="F638" s="216" t="s">
        <v>993</v>
      </c>
      <c r="G638" s="35"/>
      <c r="H638" s="35"/>
      <c r="I638" s="114"/>
      <c r="J638" s="35"/>
      <c r="K638" s="35"/>
      <c r="L638" s="38"/>
      <c r="M638" s="217"/>
      <c r="N638" s="218"/>
      <c r="O638" s="70"/>
      <c r="P638" s="70"/>
      <c r="Q638" s="70"/>
      <c r="R638" s="70"/>
      <c r="S638" s="70"/>
      <c r="T638" s="71"/>
      <c r="U638" s="33"/>
      <c r="V638" s="33"/>
      <c r="W638" s="33"/>
      <c r="X638" s="33"/>
      <c r="Y638" s="33"/>
      <c r="Z638" s="33"/>
      <c r="AA638" s="33"/>
      <c r="AB638" s="33"/>
      <c r="AC638" s="33"/>
      <c r="AD638" s="33"/>
      <c r="AE638" s="33"/>
      <c r="AT638" s="16" t="s">
        <v>156</v>
      </c>
      <c r="AU638" s="16" t="s">
        <v>86</v>
      </c>
    </row>
    <row r="639" spans="1:65" s="2" customFormat="1" ht="97.5">
      <c r="A639" s="33"/>
      <c r="B639" s="34"/>
      <c r="C639" s="35"/>
      <c r="D639" s="215" t="s">
        <v>158</v>
      </c>
      <c r="E639" s="35"/>
      <c r="F639" s="219" t="s">
        <v>994</v>
      </c>
      <c r="G639" s="35"/>
      <c r="H639" s="35"/>
      <c r="I639" s="114"/>
      <c r="J639" s="35"/>
      <c r="K639" s="35"/>
      <c r="L639" s="38"/>
      <c r="M639" s="217"/>
      <c r="N639" s="218"/>
      <c r="O639" s="70"/>
      <c r="P639" s="70"/>
      <c r="Q639" s="70"/>
      <c r="R639" s="70"/>
      <c r="S639" s="70"/>
      <c r="T639" s="71"/>
      <c r="U639" s="33"/>
      <c r="V639" s="33"/>
      <c r="W639" s="33"/>
      <c r="X639" s="33"/>
      <c r="Y639" s="33"/>
      <c r="Z639" s="33"/>
      <c r="AA639" s="33"/>
      <c r="AB639" s="33"/>
      <c r="AC639" s="33"/>
      <c r="AD639" s="33"/>
      <c r="AE639" s="33"/>
      <c r="AT639" s="16" t="s">
        <v>158</v>
      </c>
      <c r="AU639" s="16" t="s">
        <v>86</v>
      </c>
    </row>
    <row r="640" spans="1:65" s="2" customFormat="1" ht="21.75" customHeight="1">
      <c r="A640" s="33"/>
      <c r="B640" s="34"/>
      <c r="C640" s="202" t="s">
        <v>995</v>
      </c>
      <c r="D640" s="202" t="s">
        <v>149</v>
      </c>
      <c r="E640" s="203" t="s">
        <v>996</v>
      </c>
      <c r="F640" s="204" t="s">
        <v>997</v>
      </c>
      <c r="G640" s="205" t="s">
        <v>152</v>
      </c>
      <c r="H640" s="206">
        <v>1</v>
      </c>
      <c r="I640" s="207"/>
      <c r="J640" s="208">
        <f>ROUND(I640*H640,2)</f>
        <v>0</v>
      </c>
      <c r="K640" s="204" t="s">
        <v>153</v>
      </c>
      <c r="L640" s="38"/>
      <c r="M640" s="209" t="s">
        <v>1</v>
      </c>
      <c r="N640" s="210" t="s">
        <v>42</v>
      </c>
      <c r="O640" s="70"/>
      <c r="P640" s="211">
        <f>O640*H640</f>
        <v>0</v>
      </c>
      <c r="Q640" s="211">
        <v>0</v>
      </c>
      <c r="R640" s="211">
        <f>Q640*H640</f>
        <v>0</v>
      </c>
      <c r="S640" s="211">
        <v>0</v>
      </c>
      <c r="T640" s="212">
        <f>S640*H640</f>
        <v>0</v>
      </c>
      <c r="U640" s="33"/>
      <c r="V640" s="33"/>
      <c r="W640" s="33"/>
      <c r="X640" s="33"/>
      <c r="Y640" s="33"/>
      <c r="Z640" s="33"/>
      <c r="AA640" s="33"/>
      <c r="AB640" s="33"/>
      <c r="AC640" s="33"/>
      <c r="AD640" s="33"/>
      <c r="AE640" s="33"/>
      <c r="AR640" s="213" t="s">
        <v>154</v>
      </c>
      <c r="AT640" s="213" t="s">
        <v>149</v>
      </c>
      <c r="AU640" s="213" t="s">
        <v>86</v>
      </c>
      <c r="AY640" s="16" t="s">
        <v>147</v>
      </c>
      <c r="BE640" s="214">
        <f>IF(N640="základní",J640,0)</f>
        <v>0</v>
      </c>
      <c r="BF640" s="214">
        <f>IF(N640="snížená",J640,0)</f>
        <v>0</v>
      </c>
      <c r="BG640" s="214">
        <f>IF(N640="zákl. přenesená",J640,0)</f>
        <v>0</v>
      </c>
      <c r="BH640" s="214">
        <f>IF(N640="sníž. přenesená",J640,0)</f>
        <v>0</v>
      </c>
      <c r="BI640" s="214">
        <f>IF(N640="nulová",J640,0)</f>
        <v>0</v>
      </c>
      <c r="BJ640" s="16" t="s">
        <v>21</v>
      </c>
      <c r="BK640" s="214">
        <f>ROUND(I640*H640,2)</f>
        <v>0</v>
      </c>
      <c r="BL640" s="16" t="s">
        <v>154</v>
      </c>
      <c r="BM640" s="213" t="s">
        <v>998</v>
      </c>
    </row>
    <row r="641" spans="1:65" s="2" customFormat="1" ht="29.25">
      <c r="A641" s="33"/>
      <c r="B641" s="34"/>
      <c r="C641" s="35"/>
      <c r="D641" s="215" t="s">
        <v>156</v>
      </c>
      <c r="E641" s="35"/>
      <c r="F641" s="216" t="s">
        <v>999</v>
      </c>
      <c r="G641" s="35"/>
      <c r="H641" s="35"/>
      <c r="I641" s="114"/>
      <c r="J641" s="35"/>
      <c r="K641" s="35"/>
      <c r="L641" s="38"/>
      <c r="M641" s="217"/>
      <c r="N641" s="218"/>
      <c r="O641" s="70"/>
      <c r="P641" s="70"/>
      <c r="Q641" s="70"/>
      <c r="R641" s="70"/>
      <c r="S641" s="70"/>
      <c r="T641" s="71"/>
      <c r="U641" s="33"/>
      <c r="V641" s="33"/>
      <c r="W641" s="33"/>
      <c r="X641" s="33"/>
      <c r="Y641" s="33"/>
      <c r="Z641" s="33"/>
      <c r="AA641" s="33"/>
      <c r="AB641" s="33"/>
      <c r="AC641" s="33"/>
      <c r="AD641" s="33"/>
      <c r="AE641" s="33"/>
      <c r="AT641" s="16" t="s">
        <v>156</v>
      </c>
      <c r="AU641" s="16" t="s">
        <v>86</v>
      </c>
    </row>
    <row r="642" spans="1:65" s="2" customFormat="1" ht="97.5">
      <c r="A642" s="33"/>
      <c r="B642" s="34"/>
      <c r="C642" s="35"/>
      <c r="D642" s="215" t="s">
        <v>158</v>
      </c>
      <c r="E642" s="35"/>
      <c r="F642" s="219" t="s">
        <v>994</v>
      </c>
      <c r="G642" s="35"/>
      <c r="H642" s="35"/>
      <c r="I642" s="114"/>
      <c r="J642" s="35"/>
      <c r="K642" s="35"/>
      <c r="L642" s="38"/>
      <c r="M642" s="217"/>
      <c r="N642" s="218"/>
      <c r="O642" s="70"/>
      <c r="P642" s="70"/>
      <c r="Q642" s="70"/>
      <c r="R642" s="70"/>
      <c r="S642" s="70"/>
      <c r="T642" s="71"/>
      <c r="U642" s="33"/>
      <c r="V642" s="33"/>
      <c r="W642" s="33"/>
      <c r="X642" s="33"/>
      <c r="Y642" s="33"/>
      <c r="Z642" s="33"/>
      <c r="AA642" s="33"/>
      <c r="AB642" s="33"/>
      <c r="AC642" s="33"/>
      <c r="AD642" s="33"/>
      <c r="AE642" s="33"/>
      <c r="AT642" s="16" t="s">
        <v>158</v>
      </c>
      <c r="AU642" s="16" t="s">
        <v>86</v>
      </c>
    </row>
    <row r="643" spans="1:65" s="2" customFormat="1" ht="21.75" customHeight="1">
      <c r="A643" s="33"/>
      <c r="B643" s="34"/>
      <c r="C643" s="202" t="s">
        <v>1000</v>
      </c>
      <c r="D643" s="202" t="s">
        <v>149</v>
      </c>
      <c r="E643" s="203" t="s">
        <v>1001</v>
      </c>
      <c r="F643" s="204" t="s">
        <v>1002</v>
      </c>
      <c r="G643" s="205" t="s">
        <v>152</v>
      </c>
      <c r="H643" s="206">
        <v>1</v>
      </c>
      <c r="I643" s="207"/>
      <c r="J643" s="208">
        <f>ROUND(I643*H643,2)</f>
        <v>0</v>
      </c>
      <c r="K643" s="204" t="s">
        <v>153</v>
      </c>
      <c r="L643" s="38"/>
      <c r="M643" s="209" t="s">
        <v>1</v>
      </c>
      <c r="N643" s="210" t="s">
        <v>42</v>
      </c>
      <c r="O643" s="70"/>
      <c r="P643" s="211">
        <f>O643*H643</f>
        <v>0</v>
      </c>
      <c r="Q643" s="211">
        <v>0</v>
      </c>
      <c r="R643" s="211">
        <f>Q643*H643</f>
        <v>0</v>
      </c>
      <c r="S643" s="211">
        <v>0</v>
      </c>
      <c r="T643" s="212">
        <f>S643*H643</f>
        <v>0</v>
      </c>
      <c r="U643" s="33"/>
      <c r="V643" s="33"/>
      <c r="W643" s="33"/>
      <c r="X643" s="33"/>
      <c r="Y643" s="33"/>
      <c r="Z643" s="33"/>
      <c r="AA643" s="33"/>
      <c r="AB643" s="33"/>
      <c r="AC643" s="33"/>
      <c r="AD643" s="33"/>
      <c r="AE643" s="33"/>
      <c r="AR643" s="213" t="s">
        <v>154</v>
      </c>
      <c r="AT643" s="213" t="s">
        <v>149</v>
      </c>
      <c r="AU643" s="213" t="s">
        <v>86</v>
      </c>
      <c r="AY643" s="16" t="s">
        <v>147</v>
      </c>
      <c r="BE643" s="214">
        <f>IF(N643="základní",J643,0)</f>
        <v>0</v>
      </c>
      <c r="BF643" s="214">
        <f>IF(N643="snížená",J643,0)</f>
        <v>0</v>
      </c>
      <c r="BG643" s="214">
        <f>IF(N643="zákl. přenesená",J643,0)</f>
        <v>0</v>
      </c>
      <c r="BH643" s="214">
        <f>IF(N643="sníž. přenesená",J643,0)</f>
        <v>0</v>
      </c>
      <c r="BI643" s="214">
        <f>IF(N643="nulová",J643,0)</f>
        <v>0</v>
      </c>
      <c r="BJ643" s="16" t="s">
        <v>21</v>
      </c>
      <c r="BK643" s="214">
        <f>ROUND(I643*H643,2)</f>
        <v>0</v>
      </c>
      <c r="BL643" s="16" t="s">
        <v>154</v>
      </c>
      <c r="BM643" s="213" t="s">
        <v>1003</v>
      </c>
    </row>
    <row r="644" spans="1:65" s="2" customFormat="1" ht="19.5">
      <c r="A644" s="33"/>
      <c r="B644" s="34"/>
      <c r="C644" s="35"/>
      <c r="D644" s="215" t="s">
        <v>156</v>
      </c>
      <c r="E644" s="35"/>
      <c r="F644" s="216" t="s">
        <v>1004</v>
      </c>
      <c r="G644" s="35"/>
      <c r="H644" s="35"/>
      <c r="I644" s="114"/>
      <c r="J644" s="35"/>
      <c r="K644" s="35"/>
      <c r="L644" s="38"/>
      <c r="M644" s="217"/>
      <c r="N644" s="218"/>
      <c r="O644" s="70"/>
      <c r="P644" s="70"/>
      <c r="Q644" s="70"/>
      <c r="R644" s="70"/>
      <c r="S644" s="70"/>
      <c r="T644" s="71"/>
      <c r="U644" s="33"/>
      <c r="V644" s="33"/>
      <c r="W644" s="33"/>
      <c r="X644" s="33"/>
      <c r="Y644" s="33"/>
      <c r="Z644" s="33"/>
      <c r="AA644" s="33"/>
      <c r="AB644" s="33"/>
      <c r="AC644" s="33"/>
      <c r="AD644" s="33"/>
      <c r="AE644" s="33"/>
      <c r="AT644" s="16" t="s">
        <v>156</v>
      </c>
      <c r="AU644" s="16" t="s">
        <v>86</v>
      </c>
    </row>
    <row r="645" spans="1:65" s="2" customFormat="1" ht="165.75">
      <c r="A645" s="33"/>
      <c r="B645" s="34"/>
      <c r="C645" s="35"/>
      <c r="D645" s="215" t="s">
        <v>158</v>
      </c>
      <c r="E645" s="35"/>
      <c r="F645" s="219" t="s">
        <v>1005</v>
      </c>
      <c r="G645" s="35"/>
      <c r="H645" s="35"/>
      <c r="I645" s="114"/>
      <c r="J645" s="35"/>
      <c r="K645" s="35"/>
      <c r="L645" s="38"/>
      <c r="M645" s="217"/>
      <c r="N645" s="218"/>
      <c r="O645" s="70"/>
      <c r="P645" s="70"/>
      <c r="Q645" s="70"/>
      <c r="R645" s="70"/>
      <c r="S645" s="70"/>
      <c r="T645" s="71"/>
      <c r="U645" s="33"/>
      <c r="V645" s="33"/>
      <c r="W645" s="33"/>
      <c r="X645" s="33"/>
      <c r="Y645" s="33"/>
      <c r="Z645" s="33"/>
      <c r="AA645" s="33"/>
      <c r="AB645" s="33"/>
      <c r="AC645" s="33"/>
      <c r="AD645" s="33"/>
      <c r="AE645" s="33"/>
      <c r="AT645" s="16" t="s">
        <v>158</v>
      </c>
      <c r="AU645" s="16" t="s">
        <v>86</v>
      </c>
    </row>
    <row r="646" spans="1:65" s="2" customFormat="1" ht="21.75" customHeight="1">
      <c r="A646" s="33"/>
      <c r="B646" s="34"/>
      <c r="C646" s="202" t="s">
        <v>1006</v>
      </c>
      <c r="D646" s="202" t="s">
        <v>149</v>
      </c>
      <c r="E646" s="203" t="s">
        <v>1007</v>
      </c>
      <c r="F646" s="204" t="s">
        <v>1008</v>
      </c>
      <c r="G646" s="205" t="s">
        <v>152</v>
      </c>
      <c r="H646" s="206">
        <v>1</v>
      </c>
      <c r="I646" s="207"/>
      <c r="J646" s="208">
        <f>ROUND(I646*H646,2)</f>
        <v>0</v>
      </c>
      <c r="K646" s="204" t="s">
        <v>153</v>
      </c>
      <c r="L646" s="38"/>
      <c r="M646" s="209" t="s">
        <v>1</v>
      </c>
      <c r="N646" s="210" t="s">
        <v>42</v>
      </c>
      <c r="O646" s="70"/>
      <c r="P646" s="211">
        <f>O646*H646</f>
        <v>0</v>
      </c>
      <c r="Q646" s="211">
        <v>0</v>
      </c>
      <c r="R646" s="211">
        <f>Q646*H646</f>
        <v>0</v>
      </c>
      <c r="S646" s="211">
        <v>0</v>
      </c>
      <c r="T646" s="212">
        <f>S646*H646</f>
        <v>0</v>
      </c>
      <c r="U646" s="33"/>
      <c r="V646" s="33"/>
      <c r="W646" s="33"/>
      <c r="X646" s="33"/>
      <c r="Y646" s="33"/>
      <c r="Z646" s="33"/>
      <c r="AA646" s="33"/>
      <c r="AB646" s="33"/>
      <c r="AC646" s="33"/>
      <c r="AD646" s="33"/>
      <c r="AE646" s="33"/>
      <c r="AR646" s="213" t="s">
        <v>154</v>
      </c>
      <c r="AT646" s="213" t="s">
        <v>149</v>
      </c>
      <c r="AU646" s="213" t="s">
        <v>86</v>
      </c>
      <c r="AY646" s="16" t="s">
        <v>147</v>
      </c>
      <c r="BE646" s="214">
        <f>IF(N646="základní",J646,0)</f>
        <v>0</v>
      </c>
      <c r="BF646" s="214">
        <f>IF(N646="snížená",J646,0)</f>
        <v>0</v>
      </c>
      <c r="BG646" s="214">
        <f>IF(N646="zákl. přenesená",J646,0)</f>
        <v>0</v>
      </c>
      <c r="BH646" s="214">
        <f>IF(N646="sníž. přenesená",J646,0)</f>
        <v>0</v>
      </c>
      <c r="BI646" s="214">
        <f>IF(N646="nulová",J646,0)</f>
        <v>0</v>
      </c>
      <c r="BJ646" s="16" t="s">
        <v>21</v>
      </c>
      <c r="BK646" s="214">
        <f>ROUND(I646*H646,2)</f>
        <v>0</v>
      </c>
      <c r="BL646" s="16" t="s">
        <v>154</v>
      </c>
      <c r="BM646" s="213" t="s">
        <v>1009</v>
      </c>
    </row>
    <row r="647" spans="1:65" s="2" customFormat="1" ht="19.5">
      <c r="A647" s="33"/>
      <c r="B647" s="34"/>
      <c r="C647" s="35"/>
      <c r="D647" s="215" t="s">
        <v>156</v>
      </c>
      <c r="E647" s="35"/>
      <c r="F647" s="216" t="s">
        <v>1010</v>
      </c>
      <c r="G647" s="35"/>
      <c r="H647" s="35"/>
      <c r="I647" s="114"/>
      <c r="J647" s="35"/>
      <c r="K647" s="35"/>
      <c r="L647" s="38"/>
      <c r="M647" s="217"/>
      <c r="N647" s="218"/>
      <c r="O647" s="70"/>
      <c r="P647" s="70"/>
      <c r="Q647" s="70"/>
      <c r="R647" s="70"/>
      <c r="S647" s="70"/>
      <c r="T647" s="71"/>
      <c r="U647" s="33"/>
      <c r="V647" s="33"/>
      <c r="W647" s="33"/>
      <c r="X647" s="33"/>
      <c r="Y647" s="33"/>
      <c r="Z647" s="33"/>
      <c r="AA647" s="33"/>
      <c r="AB647" s="33"/>
      <c r="AC647" s="33"/>
      <c r="AD647" s="33"/>
      <c r="AE647" s="33"/>
      <c r="AT647" s="16" t="s">
        <v>156</v>
      </c>
      <c r="AU647" s="16" t="s">
        <v>86</v>
      </c>
    </row>
    <row r="648" spans="1:65" s="2" customFormat="1" ht="39">
      <c r="A648" s="33"/>
      <c r="B648" s="34"/>
      <c r="C648" s="35"/>
      <c r="D648" s="215" t="s">
        <v>158</v>
      </c>
      <c r="E648" s="35"/>
      <c r="F648" s="219" t="s">
        <v>1011</v>
      </c>
      <c r="G648" s="35"/>
      <c r="H648" s="35"/>
      <c r="I648" s="114"/>
      <c r="J648" s="35"/>
      <c r="K648" s="35"/>
      <c r="L648" s="38"/>
      <c r="M648" s="217"/>
      <c r="N648" s="218"/>
      <c r="O648" s="70"/>
      <c r="P648" s="70"/>
      <c r="Q648" s="70"/>
      <c r="R648" s="70"/>
      <c r="S648" s="70"/>
      <c r="T648" s="71"/>
      <c r="U648" s="33"/>
      <c r="V648" s="33"/>
      <c r="W648" s="33"/>
      <c r="X648" s="33"/>
      <c r="Y648" s="33"/>
      <c r="Z648" s="33"/>
      <c r="AA648" s="33"/>
      <c r="AB648" s="33"/>
      <c r="AC648" s="33"/>
      <c r="AD648" s="33"/>
      <c r="AE648" s="33"/>
      <c r="AT648" s="16" t="s">
        <v>158</v>
      </c>
      <c r="AU648" s="16" t="s">
        <v>86</v>
      </c>
    </row>
    <row r="649" spans="1:65" s="2" customFormat="1" ht="21.75" customHeight="1">
      <c r="A649" s="33"/>
      <c r="B649" s="34"/>
      <c r="C649" s="202" t="s">
        <v>1012</v>
      </c>
      <c r="D649" s="202" t="s">
        <v>149</v>
      </c>
      <c r="E649" s="203" t="s">
        <v>1013</v>
      </c>
      <c r="F649" s="204" t="s">
        <v>1014</v>
      </c>
      <c r="G649" s="205" t="s">
        <v>152</v>
      </c>
      <c r="H649" s="206">
        <v>1</v>
      </c>
      <c r="I649" s="207"/>
      <c r="J649" s="208">
        <f>ROUND(I649*H649,2)</f>
        <v>0</v>
      </c>
      <c r="K649" s="204" t="s">
        <v>153</v>
      </c>
      <c r="L649" s="38"/>
      <c r="M649" s="209" t="s">
        <v>1</v>
      </c>
      <c r="N649" s="210" t="s">
        <v>42</v>
      </c>
      <c r="O649" s="70"/>
      <c r="P649" s="211">
        <f>O649*H649</f>
        <v>0</v>
      </c>
      <c r="Q649" s="211">
        <v>0</v>
      </c>
      <c r="R649" s="211">
        <f>Q649*H649</f>
        <v>0</v>
      </c>
      <c r="S649" s="211">
        <v>0</v>
      </c>
      <c r="T649" s="212">
        <f>S649*H649</f>
        <v>0</v>
      </c>
      <c r="U649" s="33"/>
      <c r="V649" s="33"/>
      <c r="W649" s="33"/>
      <c r="X649" s="33"/>
      <c r="Y649" s="33"/>
      <c r="Z649" s="33"/>
      <c r="AA649" s="33"/>
      <c r="AB649" s="33"/>
      <c r="AC649" s="33"/>
      <c r="AD649" s="33"/>
      <c r="AE649" s="33"/>
      <c r="AR649" s="213" t="s">
        <v>154</v>
      </c>
      <c r="AT649" s="213" t="s">
        <v>149</v>
      </c>
      <c r="AU649" s="213" t="s">
        <v>86</v>
      </c>
      <c r="AY649" s="16" t="s">
        <v>147</v>
      </c>
      <c r="BE649" s="214">
        <f>IF(N649="základní",J649,0)</f>
        <v>0</v>
      </c>
      <c r="BF649" s="214">
        <f>IF(N649="snížená",J649,0)</f>
        <v>0</v>
      </c>
      <c r="BG649" s="214">
        <f>IF(N649="zákl. přenesená",J649,0)</f>
        <v>0</v>
      </c>
      <c r="BH649" s="214">
        <f>IF(N649="sníž. přenesená",J649,0)</f>
        <v>0</v>
      </c>
      <c r="BI649" s="214">
        <f>IF(N649="nulová",J649,0)</f>
        <v>0</v>
      </c>
      <c r="BJ649" s="16" t="s">
        <v>21</v>
      </c>
      <c r="BK649" s="214">
        <f>ROUND(I649*H649,2)</f>
        <v>0</v>
      </c>
      <c r="BL649" s="16" t="s">
        <v>154</v>
      </c>
      <c r="BM649" s="213" t="s">
        <v>1015</v>
      </c>
    </row>
    <row r="650" spans="1:65" s="2" customFormat="1" ht="19.5">
      <c r="A650" s="33"/>
      <c r="B650" s="34"/>
      <c r="C650" s="35"/>
      <c r="D650" s="215" t="s">
        <v>156</v>
      </c>
      <c r="E650" s="35"/>
      <c r="F650" s="216" t="s">
        <v>1016</v>
      </c>
      <c r="G650" s="35"/>
      <c r="H650" s="35"/>
      <c r="I650" s="114"/>
      <c r="J650" s="35"/>
      <c r="K650" s="35"/>
      <c r="L650" s="38"/>
      <c r="M650" s="217"/>
      <c r="N650" s="218"/>
      <c r="O650" s="70"/>
      <c r="P650" s="70"/>
      <c r="Q650" s="70"/>
      <c r="R650" s="70"/>
      <c r="S650" s="70"/>
      <c r="T650" s="71"/>
      <c r="U650" s="33"/>
      <c r="V650" s="33"/>
      <c r="W650" s="33"/>
      <c r="X650" s="33"/>
      <c r="Y650" s="33"/>
      <c r="Z650" s="33"/>
      <c r="AA650" s="33"/>
      <c r="AB650" s="33"/>
      <c r="AC650" s="33"/>
      <c r="AD650" s="33"/>
      <c r="AE650" s="33"/>
      <c r="AT650" s="16" t="s">
        <v>156</v>
      </c>
      <c r="AU650" s="16" t="s">
        <v>86</v>
      </c>
    </row>
    <row r="651" spans="1:65" s="2" customFormat="1" ht="48.75">
      <c r="A651" s="33"/>
      <c r="B651" s="34"/>
      <c r="C651" s="35"/>
      <c r="D651" s="215" t="s">
        <v>158</v>
      </c>
      <c r="E651" s="35"/>
      <c r="F651" s="219" t="s">
        <v>1017</v>
      </c>
      <c r="G651" s="35"/>
      <c r="H651" s="35"/>
      <c r="I651" s="114"/>
      <c r="J651" s="35"/>
      <c r="K651" s="35"/>
      <c r="L651" s="38"/>
      <c r="M651" s="217"/>
      <c r="N651" s="218"/>
      <c r="O651" s="70"/>
      <c r="P651" s="70"/>
      <c r="Q651" s="70"/>
      <c r="R651" s="70"/>
      <c r="S651" s="70"/>
      <c r="T651" s="71"/>
      <c r="U651" s="33"/>
      <c r="V651" s="33"/>
      <c r="W651" s="33"/>
      <c r="X651" s="33"/>
      <c r="Y651" s="33"/>
      <c r="Z651" s="33"/>
      <c r="AA651" s="33"/>
      <c r="AB651" s="33"/>
      <c r="AC651" s="33"/>
      <c r="AD651" s="33"/>
      <c r="AE651" s="33"/>
      <c r="AT651" s="16" t="s">
        <v>158</v>
      </c>
      <c r="AU651" s="16" t="s">
        <v>86</v>
      </c>
    </row>
    <row r="652" spans="1:65" s="2" customFormat="1" ht="19.5">
      <c r="A652" s="33"/>
      <c r="B652" s="34"/>
      <c r="C652" s="35"/>
      <c r="D652" s="215" t="s">
        <v>191</v>
      </c>
      <c r="E652" s="35"/>
      <c r="F652" s="219" t="s">
        <v>1018</v>
      </c>
      <c r="G652" s="35"/>
      <c r="H652" s="35"/>
      <c r="I652" s="114"/>
      <c r="J652" s="35"/>
      <c r="K652" s="35"/>
      <c r="L652" s="38"/>
      <c r="M652" s="217"/>
      <c r="N652" s="218"/>
      <c r="O652" s="70"/>
      <c r="P652" s="70"/>
      <c r="Q652" s="70"/>
      <c r="R652" s="70"/>
      <c r="S652" s="70"/>
      <c r="T652" s="71"/>
      <c r="U652" s="33"/>
      <c r="V652" s="33"/>
      <c r="W652" s="33"/>
      <c r="X652" s="33"/>
      <c r="Y652" s="33"/>
      <c r="Z652" s="33"/>
      <c r="AA652" s="33"/>
      <c r="AB652" s="33"/>
      <c r="AC652" s="33"/>
      <c r="AD652" s="33"/>
      <c r="AE652" s="33"/>
      <c r="AT652" s="16" t="s">
        <v>191</v>
      </c>
      <c r="AU652" s="16" t="s">
        <v>86</v>
      </c>
    </row>
    <row r="653" spans="1:65" s="2" customFormat="1" ht="21.75" customHeight="1">
      <c r="A653" s="33"/>
      <c r="B653" s="34"/>
      <c r="C653" s="202" t="s">
        <v>1019</v>
      </c>
      <c r="D653" s="202" t="s">
        <v>149</v>
      </c>
      <c r="E653" s="203" t="s">
        <v>1020</v>
      </c>
      <c r="F653" s="204" t="s">
        <v>1021</v>
      </c>
      <c r="G653" s="205" t="s">
        <v>152</v>
      </c>
      <c r="H653" s="206">
        <v>1</v>
      </c>
      <c r="I653" s="207"/>
      <c r="J653" s="208">
        <f>ROUND(I653*H653,2)</f>
        <v>0</v>
      </c>
      <c r="K653" s="204" t="s">
        <v>153</v>
      </c>
      <c r="L653" s="38"/>
      <c r="M653" s="209" t="s">
        <v>1</v>
      </c>
      <c r="N653" s="210" t="s">
        <v>42</v>
      </c>
      <c r="O653" s="70"/>
      <c r="P653" s="211">
        <f>O653*H653</f>
        <v>0</v>
      </c>
      <c r="Q653" s="211">
        <v>0</v>
      </c>
      <c r="R653" s="211">
        <f>Q653*H653</f>
        <v>0</v>
      </c>
      <c r="S653" s="211">
        <v>0</v>
      </c>
      <c r="T653" s="212">
        <f>S653*H653</f>
        <v>0</v>
      </c>
      <c r="U653" s="33"/>
      <c r="V653" s="33"/>
      <c r="W653" s="33"/>
      <c r="X653" s="33"/>
      <c r="Y653" s="33"/>
      <c r="Z653" s="33"/>
      <c r="AA653" s="33"/>
      <c r="AB653" s="33"/>
      <c r="AC653" s="33"/>
      <c r="AD653" s="33"/>
      <c r="AE653" s="33"/>
      <c r="AR653" s="213" t="s">
        <v>154</v>
      </c>
      <c r="AT653" s="213" t="s">
        <v>149</v>
      </c>
      <c r="AU653" s="213" t="s">
        <v>86</v>
      </c>
      <c r="AY653" s="16" t="s">
        <v>147</v>
      </c>
      <c r="BE653" s="214">
        <f>IF(N653="základní",J653,0)</f>
        <v>0</v>
      </c>
      <c r="BF653" s="214">
        <f>IF(N653="snížená",J653,0)</f>
        <v>0</v>
      </c>
      <c r="BG653" s="214">
        <f>IF(N653="zákl. přenesená",J653,0)</f>
        <v>0</v>
      </c>
      <c r="BH653" s="214">
        <f>IF(N653="sníž. přenesená",J653,0)</f>
        <v>0</v>
      </c>
      <c r="BI653" s="214">
        <f>IF(N653="nulová",J653,0)</f>
        <v>0</v>
      </c>
      <c r="BJ653" s="16" t="s">
        <v>21</v>
      </c>
      <c r="BK653" s="214">
        <f>ROUND(I653*H653,2)</f>
        <v>0</v>
      </c>
      <c r="BL653" s="16" t="s">
        <v>154</v>
      </c>
      <c r="BM653" s="213" t="s">
        <v>1022</v>
      </c>
    </row>
    <row r="654" spans="1:65" s="2" customFormat="1" ht="19.5">
      <c r="A654" s="33"/>
      <c r="B654" s="34"/>
      <c r="C654" s="35"/>
      <c r="D654" s="215" t="s">
        <v>156</v>
      </c>
      <c r="E654" s="35"/>
      <c r="F654" s="216" t="s">
        <v>1023</v>
      </c>
      <c r="G654" s="35"/>
      <c r="H654" s="35"/>
      <c r="I654" s="114"/>
      <c r="J654" s="35"/>
      <c r="K654" s="35"/>
      <c r="L654" s="38"/>
      <c r="M654" s="217"/>
      <c r="N654" s="218"/>
      <c r="O654" s="70"/>
      <c r="P654" s="70"/>
      <c r="Q654" s="70"/>
      <c r="R654" s="70"/>
      <c r="S654" s="70"/>
      <c r="T654" s="71"/>
      <c r="U654" s="33"/>
      <c r="V654" s="33"/>
      <c r="W654" s="33"/>
      <c r="X654" s="33"/>
      <c r="Y654" s="33"/>
      <c r="Z654" s="33"/>
      <c r="AA654" s="33"/>
      <c r="AB654" s="33"/>
      <c r="AC654" s="33"/>
      <c r="AD654" s="33"/>
      <c r="AE654" s="33"/>
      <c r="AT654" s="16" t="s">
        <v>156</v>
      </c>
      <c r="AU654" s="16" t="s">
        <v>86</v>
      </c>
    </row>
    <row r="655" spans="1:65" s="2" customFormat="1" ht="117">
      <c r="A655" s="33"/>
      <c r="B655" s="34"/>
      <c r="C655" s="35"/>
      <c r="D655" s="215" t="s">
        <v>158</v>
      </c>
      <c r="E655" s="35"/>
      <c r="F655" s="219" t="s">
        <v>1024</v>
      </c>
      <c r="G655" s="35"/>
      <c r="H655" s="35"/>
      <c r="I655" s="114"/>
      <c r="J655" s="35"/>
      <c r="K655" s="35"/>
      <c r="L655" s="38"/>
      <c r="M655" s="217"/>
      <c r="N655" s="218"/>
      <c r="O655" s="70"/>
      <c r="P655" s="70"/>
      <c r="Q655" s="70"/>
      <c r="R655" s="70"/>
      <c r="S655" s="70"/>
      <c r="T655" s="71"/>
      <c r="U655" s="33"/>
      <c r="V655" s="33"/>
      <c r="W655" s="33"/>
      <c r="X655" s="33"/>
      <c r="Y655" s="33"/>
      <c r="Z655" s="33"/>
      <c r="AA655" s="33"/>
      <c r="AB655" s="33"/>
      <c r="AC655" s="33"/>
      <c r="AD655" s="33"/>
      <c r="AE655" s="33"/>
      <c r="AT655" s="16" t="s">
        <v>158</v>
      </c>
      <c r="AU655" s="16" t="s">
        <v>86</v>
      </c>
    </row>
    <row r="656" spans="1:65" s="2" customFormat="1" ht="21.75" customHeight="1">
      <c r="A656" s="33"/>
      <c r="B656" s="34"/>
      <c r="C656" s="202" t="s">
        <v>1025</v>
      </c>
      <c r="D656" s="202" t="s">
        <v>149</v>
      </c>
      <c r="E656" s="203" t="s">
        <v>1026</v>
      </c>
      <c r="F656" s="204" t="s">
        <v>1027</v>
      </c>
      <c r="G656" s="205" t="s">
        <v>152</v>
      </c>
      <c r="H656" s="206">
        <v>1</v>
      </c>
      <c r="I656" s="207"/>
      <c r="J656" s="208">
        <f>ROUND(I656*H656,2)</f>
        <v>0</v>
      </c>
      <c r="K656" s="204" t="s">
        <v>153</v>
      </c>
      <c r="L656" s="38"/>
      <c r="M656" s="209" t="s">
        <v>1</v>
      </c>
      <c r="N656" s="210" t="s">
        <v>42</v>
      </c>
      <c r="O656" s="70"/>
      <c r="P656" s="211">
        <f>O656*H656</f>
        <v>0</v>
      </c>
      <c r="Q656" s="211">
        <v>0</v>
      </c>
      <c r="R656" s="211">
        <f>Q656*H656</f>
        <v>0</v>
      </c>
      <c r="S656" s="211">
        <v>0</v>
      </c>
      <c r="T656" s="212">
        <f>S656*H656</f>
        <v>0</v>
      </c>
      <c r="U656" s="33"/>
      <c r="V656" s="33"/>
      <c r="W656" s="33"/>
      <c r="X656" s="33"/>
      <c r="Y656" s="33"/>
      <c r="Z656" s="33"/>
      <c r="AA656" s="33"/>
      <c r="AB656" s="33"/>
      <c r="AC656" s="33"/>
      <c r="AD656" s="33"/>
      <c r="AE656" s="33"/>
      <c r="AR656" s="213" t="s">
        <v>154</v>
      </c>
      <c r="AT656" s="213" t="s">
        <v>149</v>
      </c>
      <c r="AU656" s="213" t="s">
        <v>86</v>
      </c>
      <c r="AY656" s="16" t="s">
        <v>147</v>
      </c>
      <c r="BE656" s="214">
        <f>IF(N656="základní",J656,0)</f>
        <v>0</v>
      </c>
      <c r="BF656" s="214">
        <f>IF(N656="snížená",J656,0)</f>
        <v>0</v>
      </c>
      <c r="BG656" s="214">
        <f>IF(N656="zákl. přenesená",J656,0)</f>
        <v>0</v>
      </c>
      <c r="BH656" s="214">
        <f>IF(N656="sníž. přenesená",J656,0)</f>
        <v>0</v>
      </c>
      <c r="BI656" s="214">
        <f>IF(N656="nulová",J656,0)</f>
        <v>0</v>
      </c>
      <c r="BJ656" s="16" t="s">
        <v>21</v>
      </c>
      <c r="BK656" s="214">
        <f>ROUND(I656*H656,2)</f>
        <v>0</v>
      </c>
      <c r="BL656" s="16" t="s">
        <v>154</v>
      </c>
      <c r="BM656" s="213" t="s">
        <v>1028</v>
      </c>
    </row>
    <row r="657" spans="1:65" s="2" customFormat="1" ht="19.5">
      <c r="A657" s="33"/>
      <c r="B657" s="34"/>
      <c r="C657" s="35"/>
      <c r="D657" s="215" t="s">
        <v>156</v>
      </c>
      <c r="E657" s="35"/>
      <c r="F657" s="216" t="s">
        <v>1029</v>
      </c>
      <c r="G657" s="35"/>
      <c r="H657" s="35"/>
      <c r="I657" s="114"/>
      <c r="J657" s="35"/>
      <c r="K657" s="35"/>
      <c r="L657" s="38"/>
      <c r="M657" s="217"/>
      <c r="N657" s="218"/>
      <c r="O657" s="70"/>
      <c r="P657" s="70"/>
      <c r="Q657" s="70"/>
      <c r="R657" s="70"/>
      <c r="S657" s="70"/>
      <c r="T657" s="71"/>
      <c r="U657" s="33"/>
      <c r="V657" s="33"/>
      <c r="W657" s="33"/>
      <c r="X657" s="33"/>
      <c r="Y657" s="33"/>
      <c r="Z657" s="33"/>
      <c r="AA657" s="33"/>
      <c r="AB657" s="33"/>
      <c r="AC657" s="33"/>
      <c r="AD657" s="33"/>
      <c r="AE657" s="33"/>
      <c r="AT657" s="16" t="s">
        <v>156</v>
      </c>
      <c r="AU657" s="16" t="s">
        <v>86</v>
      </c>
    </row>
    <row r="658" spans="1:65" s="2" customFormat="1" ht="117">
      <c r="A658" s="33"/>
      <c r="B658" s="34"/>
      <c r="C658" s="35"/>
      <c r="D658" s="215" t="s">
        <v>158</v>
      </c>
      <c r="E658" s="35"/>
      <c r="F658" s="219" t="s">
        <v>1024</v>
      </c>
      <c r="G658" s="35"/>
      <c r="H658" s="35"/>
      <c r="I658" s="114"/>
      <c r="J658" s="35"/>
      <c r="K658" s="35"/>
      <c r="L658" s="38"/>
      <c r="M658" s="217"/>
      <c r="N658" s="218"/>
      <c r="O658" s="70"/>
      <c r="P658" s="70"/>
      <c r="Q658" s="70"/>
      <c r="R658" s="70"/>
      <c r="S658" s="70"/>
      <c r="T658" s="71"/>
      <c r="U658" s="33"/>
      <c r="V658" s="33"/>
      <c r="W658" s="33"/>
      <c r="X658" s="33"/>
      <c r="Y658" s="33"/>
      <c r="Z658" s="33"/>
      <c r="AA658" s="33"/>
      <c r="AB658" s="33"/>
      <c r="AC658" s="33"/>
      <c r="AD658" s="33"/>
      <c r="AE658" s="33"/>
      <c r="AT658" s="16" t="s">
        <v>158</v>
      </c>
      <c r="AU658" s="16" t="s">
        <v>86</v>
      </c>
    </row>
    <row r="659" spans="1:65" s="2" customFormat="1" ht="21.75" customHeight="1">
      <c r="A659" s="33"/>
      <c r="B659" s="34"/>
      <c r="C659" s="202" t="s">
        <v>1030</v>
      </c>
      <c r="D659" s="202" t="s">
        <v>149</v>
      </c>
      <c r="E659" s="203" t="s">
        <v>1031</v>
      </c>
      <c r="F659" s="204" t="s">
        <v>1032</v>
      </c>
      <c r="G659" s="205" t="s">
        <v>152</v>
      </c>
      <c r="H659" s="206">
        <v>1</v>
      </c>
      <c r="I659" s="207"/>
      <c r="J659" s="208">
        <f>ROUND(I659*H659,2)</f>
        <v>0</v>
      </c>
      <c r="K659" s="204" t="s">
        <v>153</v>
      </c>
      <c r="L659" s="38"/>
      <c r="M659" s="209" t="s">
        <v>1</v>
      </c>
      <c r="N659" s="210" t="s">
        <v>42</v>
      </c>
      <c r="O659" s="70"/>
      <c r="P659" s="211">
        <f>O659*H659</f>
        <v>0</v>
      </c>
      <c r="Q659" s="211">
        <v>0</v>
      </c>
      <c r="R659" s="211">
        <f>Q659*H659</f>
        <v>0</v>
      </c>
      <c r="S659" s="211">
        <v>0</v>
      </c>
      <c r="T659" s="212">
        <f>S659*H659</f>
        <v>0</v>
      </c>
      <c r="U659" s="33"/>
      <c r="V659" s="33"/>
      <c r="W659" s="33"/>
      <c r="X659" s="33"/>
      <c r="Y659" s="33"/>
      <c r="Z659" s="33"/>
      <c r="AA659" s="33"/>
      <c r="AB659" s="33"/>
      <c r="AC659" s="33"/>
      <c r="AD659" s="33"/>
      <c r="AE659" s="33"/>
      <c r="AR659" s="213" t="s">
        <v>154</v>
      </c>
      <c r="AT659" s="213" t="s">
        <v>149</v>
      </c>
      <c r="AU659" s="213" t="s">
        <v>86</v>
      </c>
      <c r="AY659" s="16" t="s">
        <v>147</v>
      </c>
      <c r="BE659" s="214">
        <f>IF(N659="základní",J659,0)</f>
        <v>0</v>
      </c>
      <c r="BF659" s="214">
        <f>IF(N659="snížená",J659,0)</f>
        <v>0</v>
      </c>
      <c r="BG659" s="214">
        <f>IF(N659="zákl. přenesená",J659,0)</f>
        <v>0</v>
      </c>
      <c r="BH659" s="214">
        <f>IF(N659="sníž. přenesená",J659,0)</f>
        <v>0</v>
      </c>
      <c r="BI659" s="214">
        <f>IF(N659="nulová",J659,0)</f>
        <v>0</v>
      </c>
      <c r="BJ659" s="16" t="s">
        <v>21</v>
      </c>
      <c r="BK659" s="214">
        <f>ROUND(I659*H659,2)</f>
        <v>0</v>
      </c>
      <c r="BL659" s="16" t="s">
        <v>154</v>
      </c>
      <c r="BM659" s="213" t="s">
        <v>1033</v>
      </c>
    </row>
    <row r="660" spans="1:65" s="2" customFormat="1" ht="19.5">
      <c r="A660" s="33"/>
      <c r="B660" s="34"/>
      <c r="C660" s="35"/>
      <c r="D660" s="215" t="s">
        <v>156</v>
      </c>
      <c r="E660" s="35"/>
      <c r="F660" s="216" t="s">
        <v>1034</v>
      </c>
      <c r="G660" s="35"/>
      <c r="H660" s="35"/>
      <c r="I660" s="114"/>
      <c r="J660" s="35"/>
      <c r="K660" s="35"/>
      <c r="L660" s="38"/>
      <c r="M660" s="217"/>
      <c r="N660" s="218"/>
      <c r="O660" s="70"/>
      <c r="P660" s="70"/>
      <c r="Q660" s="70"/>
      <c r="R660" s="70"/>
      <c r="S660" s="70"/>
      <c r="T660" s="71"/>
      <c r="U660" s="33"/>
      <c r="V660" s="33"/>
      <c r="W660" s="33"/>
      <c r="X660" s="33"/>
      <c r="Y660" s="33"/>
      <c r="Z660" s="33"/>
      <c r="AA660" s="33"/>
      <c r="AB660" s="33"/>
      <c r="AC660" s="33"/>
      <c r="AD660" s="33"/>
      <c r="AE660" s="33"/>
      <c r="AT660" s="16" t="s">
        <v>156</v>
      </c>
      <c r="AU660" s="16" t="s">
        <v>86</v>
      </c>
    </row>
    <row r="661" spans="1:65" s="2" customFormat="1" ht="117">
      <c r="A661" s="33"/>
      <c r="B661" s="34"/>
      <c r="C661" s="35"/>
      <c r="D661" s="215" t="s">
        <v>158</v>
      </c>
      <c r="E661" s="35"/>
      <c r="F661" s="219" t="s">
        <v>1024</v>
      </c>
      <c r="G661" s="35"/>
      <c r="H661" s="35"/>
      <c r="I661" s="114"/>
      <c r="J661" s="35"/>
      <c r="K661" s="35"/>
      <c r="L661" s="38"/>
      <c r="M661" s="217"/>
      <c r="N661" s="218"/>
      <c r="O661" s="70"/>
      <c r="P661" s="70"/>
      <c r="Q661" s="70"/>
      <c r="R661" s="70"/>
      <c r="S661" s="70"/>
      <c r="T661" s="71"/>
      <c r="U661" s="33"/>
      <c r="V661" s="33"/>
      <c r="W661" s="33"/>
      <c r="X661" s="33"/>
      <c r="Y661" s="33"/>
      <c r="Z661" s="33"/>
      <c r="AA661" s="33"/>
      <c r="AB661" s="33"/>
      <c r="AC661" s="33"/>
      <c r="AD661" s="33"/>
      <c r="AE661" s="33"/>
      <c r="AT661" s="16" t="s">
        <v>158</v>
      </c>
      <c r="AU661" s="16" t="s">
        <v>86</v>
      </c>
    </row>
    <row r="662" spans="1:65" s="2" customFormat="1" ht="16.5" customHeight="1">
      <c r="A662" s="33"/>
      <c r="B662" s="34"/>
      <c r="C662" s="220" t="s">
        <v>1035</v>
      </c>
      <c r="D662" s="220" t="s">
        <v>290</v>
      </c>
      <c r="E662" s="221" t="s">
        <v>1036</v>
      </c>
      <c r="F662" s="222" t="s">
        <v>1037</v>
      </c>
      <c r="G662" s="223" t="s">
        <v>1038</v>
      </c>
      <c r="H662" s="224">
        <v>1</v>
      </c>
      <c r="I662" s="225"/>
      <c r="J662" s="226">
        <f>ROUND(I662*H662,2)</f>
        <v>0</v>
      </c>
      <c r="K662" s="222" t="s">
        <v>153</v>
      </c>
      <c r="L662" s="227"/>
      <c r="M662" s="228" t="s">
        <v>1</v>
      </c>
      <c r="N662" s="229" t="s">
        <v>42</v>
      </c>
      <c r="O662" s="70"/>
      <c r="P662" s="211">
        <f>O662*H662</f>
        <v>0</v>
      </c>
      <c r="Q662" s="211">
        <v>1E-3</v>
      </c>
      <c r="R662" s="211">
        <f>Q662*H662</f>
        <v>1E-3</v>
      </c>
      <c r="S662" s="211">
        <v>0</v>
      </c>
      <c r="T662" s="212">
        <f>S662*H662</f>
        <v>0</v>
      </c>
      <c r="U662" s="33"/>
      <c r="V662" s="33"/>
      <c r="W662" s="33"/>
      <c r="X662" s="33"/>
      <c r="Y662" s="33"/>
      <c r="Z662" s="33"/>
      <c r="AA662" s="33"/>
      <c r="AB662" s="33"/>
      <c r="AC662" s="33"/>
      <c r="AD662" s="33"/>
      <c r="AE662" s="33"/>
      <c r="AR662" s="213" t="s">
        <v>193</v>
      </c>
      <c r="AT662" s="213" t="s">
        <v>290</v>
      </c>
      <c r="AU662" s="213" t="s">
        <v>86</v>
      </c>
      <c r="AY662" s="16" t="s">
        <v>147</v>
      </c>
      <c r="BE662" s="214">
        <f>IF(N662="základní",J662,0)</f>
        <v>0</v>
      </c>
      <c r="BF662" s="214">
        <f>IF(N662="snížená",J662,0)</f>
        <v>0</v>
      </c>
      <c r="BG662" s="214">
        <f>IF(N662="zákl. přenesená",J662,0)</f>
        <v>0</v>
      </c>
      <c r="BH662" s="214">
        <f>IF(N662="sníž. přenesená",J662,0)</f>
        <v>0</v>
      </c>
      <c r="BI662" s="214">
        <f>IF(N662="nulová",J662,0)</f>
        <v>0</v>
      </c>
      <c r="BJ662" s="16" t="s">
        <v>21</v>
      </c>
      <c r="BK662" s="214">
        <f>ROUND(I662*H662,2)</f>
        <v>0</v>
      </c>
      <c r="BL662" s="16" t="s">
        <v>154</v>
      </c>
      <c r="BM662" s="213" t="s">
        <v>1039</v>
      </c>
    </row>
    <row r="663" spans="1:65" s="2" customFormat="1" ht="11.25">
      <c r="A663" s="33"/>
      <c r="B663" s="34"/>
      <c r="C663" s="35"/>
      <c r="D663" s="215" t="s">
        <v>156</v>
      </c>
      <c r="E663" s="35"/>
      <c r="F663" s="216" t="s">
        <v>1037</v>
      </c>
      <c r="G663" s="35"/>
      <c r="H663" s="35"/>
      <c r="I663" s="114"/>
      <c r="J663" s="35"/>
      <c r="K663" s="35"/>
      <c r="L663" s="38"/>
      <c r="M663" s="217"/>
      <c r="N663" s="218"/>
      <c r="O663" s="70"/>
      <c r="P663" s="70"/>
      <c r="Q663" s="70"/>
      <c r="R663" s="70"/>
      <c r="S663" s="70"/>
      <c r="T663" s="71"/>
      <c r="U663" s="33"/>
      <c r="V663" s="33"/>
      <c r="W663" s="33"/>
      <c r="X663" s="33"/>
      <c r="Y663" s="33"/>
      <c r="Z663" s="33"/>
      <c r="AA663" s="33"/>
      <c r="AB663" s="33"/>
      <c r="AC663" s="33"/>
      <c r="AD663" s="33"/>
      <c r="AE663" s="33"/>
      <c r="AT663" s="16" t="s">
        <v>156</v>
      </c>
      <c r="AU663" s="16" t="s">
        <v>86</v>
      </c>
    </row>
    <row r="664" spans="1:65" s="2" customFormat="1" ht="19.5">
      <c r="A664" s="33"/>
      <c r="B664" s="34"/>
      <c r="C664" s="35"/>
      <c r="D664" s="215" t="s">
        <v>191</v>
      </c>
      <c r="E664" s="35"/>
      <c r="F664" s="219" t="s">
        <v>1040</v>
      </c>
      <c r="G664" s="35"/>
      <c r="H664" s="35"/>
      <c r="I664" s="114"/>
      <c r="J664" s="35"/>
      <c r="K664" s="35"/>
      <c r="L664" s="38"/>
      <c r="M664" s="217"/>
      <c r="N664" s="218"/>
      <c r="O664" s="70"/>
      <c r="P664" s="70"/>
      <c r="Q664" s="70"/>
      <c r="R664" s="70"/>
      <c r="S664" s="70"/>
      <c r="T664" s="71"/>
      <c r="U664" s="33"/>
      <c r="V664" s="33"/>
      <c r="W664" s="33"/>
      <c r="X664" s="33"/>
      <c r="Y664" s="33"/>
      <c r="Z664" s="33"/>
      <c r="AA664" s="33"/>
      <c r="AB664" s="33"/>
      <c r="AC664" s="33"/>
      <c r="AD664" s="33"/>
      <c r="AE664" s="33"/>
      <c r="AT664" s="16" t="s">
        <v>191</v>
      </c>
      <c r="AU664" s="16" t="s">
        <v>86</v>
      </c>
    </row>
    <row r="665" spans="1:65" s="2" customFormat="1" ht="16.5" customHeight="1">
      <c r="A665" s="33"/>
      <c r="B665" s="34"/>
      <c r="C665" s="202" t="s">
        <v>1041</v>
      </c>
      <c r="D665" s="202" t="s">
        <v>149</v>
      </c>
      <c r="E665" s="203" t="s">
        <v>1042</v>
      </c>
      <c r="F665" s="204" t="s">
        <v>1043</v>
      </c>
      <c r="G665" s="205" t="s">
        <v>152</v>
      </c>
      <c r="H665" s="206">
        <v>1</v>
      </c>
      <c r="I665" s="207"/>
      <c r="J665" s="208">
        <f>ROUND(I665*H665,2)</f>
        <v>0</v>
      </c>
      <c r="K665" s="204" t="s">
        <v>153</v>
      </c>
      <c r="L665" s="38"/>
      <c r="M665" s="209" t="s">
        <v>1</v>
      </c>
      <c r="N665" s="210" t="s">
        <v>42</v>
      </c>
      <c r="O665" s="70"/>
      <c r="P665" s="211">
        <f>O665*H665</f>
        <v>0</v>
      </c>
      <c r="Q665" s="211">
        <v>0</v>
      </c>
      <c r="R665" s="211">
        <f>Q665*H665</f>
        <v>0</v>
      </c>
      <c r="S665" s="211">
        <v>0</v>
      </c>
      <c r="T665" s="212">
        <f>S665*H665</f>
        <v>0</v>
      </c>
      <c r="U665" s="33"/>
      <c r="V665" s="33"/>
      <c r="W665" s="33"/>
      <c r="X665" s="33"/>
      <c r="Y665" s="33"/>
      <c r="Z665" s="33"/>
      <c r="AA665" s="33"/>
      <c r="AB665" s="33"/>
      <c r="AC665" s="33"/>
      <c r="AD665" s="33"/>
      <c r="AE665" s="33"/>
      <c r="AR665" s="213" t="s">
        <v>154</v>
      </c>
      <c r="AT665" s="213" t="s">
        <v>149</v>
      </c>
      <c r="AU665" s="213" t="s">
        <v>86</v>
      </c>
      <c r="AY665" s="16" t="s">
        <v>147</v>
      </c>
      <c r="BE665" s="214">
        <f>IF(N665="základní",J665,0)</f>
        <v>0</v>
      </c>
      <c r="BF665" s="214">
        <f>IF(N665="snížená",J665,0)</f>
        <v>0</v>
      </c>
      <c r="BG665" s="214">
        <f>IF(N665="zákl. přenesená",J665,0)</f>
        <v>0</v>
      </c>
      <c r="BH665" s="214">
        <f>IF(N665="sníž. přenesená",J665,0)</f>
        <v>0</v>
      </c>
      <c r="BI665" s="214">
        <f>IF(N665="nulová",J665,0)</f>
        <v>0</v>
      </c>
      <c r="BJ665" s="16" t="s">
        <v>21</v>
      </c>
      <c r="BK665" s="214">
        <f>ROUND(I665*H665,2)</f>
        <v>0</v>
      </c>
      <c r="BL665" s="16" t="s">
        <v>154</v>
      </c>
      <c r="BM665" s="213" t="s">
        <v>1044</v>
      </c>
    </row>
    <row r="666" spans="1:65" s="2" customFormat="1" ht="29.25">
      <c r="A666" s="33"/>
      <c r="B666" s="34"/>
      <c r="C666" s="35"/>
      <c r="D666" s="215" t="s">
        <v>156</v>
      </c>
      <c r="E666" s="35"/>
      <c r="F666" s="216" t="s">
        <v>1045</v>
      </c>
      <c r="G666" s="35"/>
      <c r="H666" s="35"/>
      <c r="I666" s="114"/>
      <c r="J666" s="35"/>
      <c r="K666" s="35"/>
      <c r="L666" s="38"/>
      <c r="M666" s="217"/>
      <c r="N666" s="218"/>
      <c r="O666" s="70"/>
      <c r="P666" s="70"/>
      <c r="Q666" s="70"/>
      <c r="R666" s="70"/>
      <c r="S666" s="70"/>
      <c r="T666" s="71"/>
      <c r="U666" s="33"/>
      <c r="V666" s="33"/>
      <c r="W666" s="33"/>
      <c r="X666" s="33"/>
      <c r="Y666" s="33"/>
      <c r="Z666" s="33"/>
      <c r="AA666" s="33"/>
      <c r="AB666" s="33"/>
      <c r="AC666" s="33"/>
      <c r="AD666" s="33"/>
      <c r="AE666" s="33"/>
      <c r="AT666" s="16" t="s">
        <v>156</v>
      </c>
      <c r="AU666" s="16" t="s">
        <v>86</v>
      </c>
    </row>
    <row r="667" spans="1:65" s="2" customFormat="1" ht="48.75">
      <c r="A667" s="33"/>
      <c r="B667" s="34"/>
      <c r="C667" s="35"/>
      <c r="D667" s="215" t="s">
        <v>158</v>
      </c>
      <c r="E667" s="35"/>
      <c r="F667" s="219" t="s">
        <v>1046</v>
      </c>
      <c r="G667" s="35"/>
      <c r="H667" s="35"/>
      <c r="I667" s="114"/>
      <c r="J667" s="35"/>
      <c r="K667" s="35"/>
      <c r="L667" s="38"/>
      <c r="M667" s="217"/>
      <c r="N667" s="218"/>
      <c r="O667" s="70"/>
      <c r="P667" s="70"/>
      <c r="Q667" s="70"/>
      <c r="R667" s="70"/>
      <c r="S667" s="70"/>
      <c r="T667" s="71"/>
      <c r="U667" s="33"/>
      <c r="V667" s="33"/>
      <c r="W667" s="33"/>
      <c r="X667" s="33"/>
      <c r="Y667" s="33"/>
      <c r="Z667" s="33"/>
      <c r="AA667" s="33"/>
      <c r="AB667" s="33"/>
      <c r="AC667" s="33"/>
      <c r="AD667" s="33"/>
      <c r="AE667" s="33"/>
      <c r="AT667" s="16" t="s">
        <v>158</v>
      </c>
      <c r="AU667" s="16" t="s">
        <v>86</v>
      </c>
    </row>
    <row r="668" spans="1:65" s="2" customFormat="1" ht="19.5">
      <c r="A668" s="33"/>
      <c r="B668" s="34"/>
      <c r="C668" s="35"/>
      <c r="D668" s="215" t="s">
        <v>191</v>
      </c>
      <c r="E668" s="35"/>
      <c r="F668" s="219" t="s">
        <v>378</v>
      </c>
      <c r="G668" s="35"/>
      <c r="H668" s="35"/>
      <c r="I668" s="114"/>
      <c r="J668" s="35"/>
      <c r="K668" s="35"/>
      <c r="L668" s="38"/>
      <c r="M668" s="217"/>
      <c r="N668" s="218"/>
      <c r="O668" s="70"/>
      <c r="P668" s="70"/>
      <c r="Q668" s="70"/>
      <c r="R668" s="70"/>
      <c r="S668" s="70"/>
      <c r="T668" s="71"/>
      <c r="U668" s="33"/>
      <c r="V668" s="33"/>
      <c r="W668" s="33"/>
      <c r="X668" s="33"/>
      <c r="Y668" s="33"/>
      <c r="Z668" s="33"/>
      <c r="AA668" s="33"/>
      <c r="AB668" s="33"/>
      <c r="AC668" s="33"/>
      <c r="AD668" s="33"/>
      <c r="AE668" s="33"/>
      <c r="AT668" s="16" t="s">
        <v>191</v>
      </c>
      <c r="AU668" s="16" t="s">
        <v>86</v>
      </c>
    </row>
    <row r="669" spans="1:65" s="2" customFormat="1" ht="21.75" customHeight="1">
      <c r="A669" s="33"/>
      <c r="B669" s="34"/>
      <c r="C669" s="202" t="s">
        <v>1047</v>
      </c>
      <c r="D669" s="202" t="s">
        <v>149</v>
      </c>
      <c r="E669" s="203" t="s">
        <v>1048</v>
      </c>
      <c r="F669" s="204" t="s">
        <v>1049</v>
      </c>
      <c r="G669" s="205" t="s">
        <v>152</v>
      </c>
      <c r="H669" s="206">
        <v>1</v>
      </c>
      <c r="I669" s="207"/>
      <c r="J669" s="208">
        <f>ROUND(I669*H669,2)</f>
        <v>0</v>
      </c>
      <c r="K669" s="204" t="s">
        <v>153</v>
      </c>
      <c r="L669" s="38"/>
      <c r="M669" s="209" t="s">
        <v>1</v>
      </c>
      <c r="N669" s="210" t="s">
        <v>42</v>
      </c>
      <c r="O669" s="70"/>
      <c r="P669" s="211">
        <f>O669*H669</f>
        <v>0</v>
      </c>
      <c r="Q669" s="211">
        <v>0</v>
      </c>
      <c r="R669" s="211">
        <f>Q669*H669</f>
        <v>0</v>
      </c>
      <c r="S669" s="211">
        <v>0</v>
      </c>
      <c r="T669" s="212">
        <f>S669*H669</f>
        <v>0</v>
      </c>
      <c r="U669" s="33"/>
      <c r="V669" s="33"/>
      <c r="W669" s="33"/>
      <c r="X669" s="33"/>
      <c r="Y669" s="33"/>
      <c r="Z669" s="33"/>
      <c r="AA669" s="33"/>
      <c r="AB669" s="33"/>
      <c r="AC669" s="33"/>
      <c r="AD669" s="33"/>
      <c r="AE669" s="33"/>
      <c r="AR669" s="213" t="s">
        <v>154</v>
      </c>
      <c r="AT669" s="213" t="s">
        <v>149</v>
      </c>
      <c r="AU669" s="213" t="s">
        <v>86</v>
      </c>
      <c r="AY669" s="16" t="s">
        <v>147</v>
      </c>
      <c r="BE669" s="214">
        <f>IF(N669="základní",J669,0)</f>
        <v>0</v>
      </c>
      <c r="BF669" s="214">
        <f>IF(N669="snížená",J669,0)</f>
        <v>0</v>
      </c>
      <c r="BG669" s="214">
        <f>IF(N669="zákl. přenesená",J669,0)</f>
        <v>0</v>
      </c>
      <c r="BH669" s="214">
        <f>IF(N669="sníž. přenesená",J669,0)</f>
        <v>0</v>
      </c>
      <c r="BI669" s="214">
        <f>IF(N669="nulová",J669,0)</f>
        <v>0</v>
      </c>
      <c r="BJ669" s="16" t="s">
        <v>21</v>
      </c>
      <c r="BK669" s="214">
        <f>ROUND(I669*H669,2)</f>
        <v>0</v>
      </c>
      <c r="BL669" s="16" t="s">
        <v>154</v>
      </c>
      <c r="BM669" s="213" t="s">
        <v>1050</v>
      </c>
    </row>
    <row r="670" spans="1:65" s="2" customFormat="1" ht="19.5">
      <c r="A670" s="33"/>
      <c r="B670" s="34"/>
      <c r="C670" s="35"/>
      <c r="D670" s="215" t="s">
        <v>156</v>
      </c>
      <c r="E670" s="35"/>
      <c r="F670" s="216" t="s">
        <v>1051</v>
      </c>
      <c r="G670" s="35"/>
      <c r="H670" s="35"/>
      <c r="I670" s="114"/>
      <c r="J670" s="35"/>
      <c r="K670" s="35"/>
      <c r="L670" s="38"/>
      <c r="M670" s="217"/>
      <c r="N670" s="218"/>
      <c r="O670" s="70"/>
      <c r="P670" s="70"/>
      <c r="Q670" s="70"/>
      <c r="R670" s="70"/>
      <c r="S670" s="70"/>
      <c r="T670" s="71"/>
      <c r="U670" s="33"/>
      <c r="V670" s="33"/>
      <c r="W670" s="33"/>
      <c r="X670" s="33"/>
      <c r="Y670" s="33"/>
      <c r="Z670" s="33"/>
      <c r="AA670" s="33"/>
      <c r="AB670" s="33"/>
      <c r="AC670" s="33"/>
      <c r="AD670" s="33"/>
      <c r="AE670" s="33"/>
      <c r="AT670" s="16" t="s">
        <v>156</v>
      </c>
      <c r="AU670" s="16" t="s">
        <v>86</v>
      </c>
    </row>
    <row r="671" spans="1:65" s="2" customFormat="1" ht="39">
      <c r="A671" s="33"/>
      <c r="B671" s="34"/>
      <c r="C671" s="35"/>
      <c r="D671" s="215" t="s">
        <v>158</v>
      </c>
      <c r="E671" s="35"/>
      <c r="F671" s="219" t="s">
        <v>1011</v>
      </c>
      <c r="G671" s="35"/>
      <c r="H671" s="35"/>
      <c r="I671" s="114"/>
      <c r="J671" s="35"/>
      <c r="K671" s="35"/>
      <c r="L671" s="38"/>
      <c r="M671" s="217"/>
      <c r="N671" s="218"/>
      <c r="O671" s="70"/>
      <c r="P671" s="70"/>
      <c r="Q671" s="70"/>
      <c r="R671" s="70"/>
      <c r="S671" s="70"/>
      <c r="T671" s="71"/>
      <c r="U671" s="33"/>
      <c r="V671" s="33"/>
      <c r="W671" s="33"/>
      <c r="X671" s="33"/>
      <c r="Y671" s="33"/>
      <c r="Z671" s="33"/>
      <c r="AA671" s="33"/>
      <c r="AB671" s="33"/>
      <c r="AC671" s="33"/>
      <c r="AD671" s="33"/>
      <c r="AE671" s="33"/>
      <c r="AT671" s="16" t="s">
        <v>158</v>
      </c>
      <c r="AU671" s="16" t="s">
        <v>86</v>
      </c>
    </row>
    <row r="672" spans="1:65" s="2" customFormat="1" ht="21.75" customHeight="1">
      <c r="A672" s="33"/>
      <c r="B672" s="34"/>
      <c r="C672" s="202" t="s">
        <v>1052</v>
      </c>
      <c r="D672" s="202" t="s">
        <v>149</v>
      </c>
      <c r="E672" s="203" t="s">
        <v>1053</v>
      </c>
      <c r="F672" s="204" t="s">
        <v>1054</v>
      </c>
      <c r="G672" s="205" t="s">
        <v>152</v>
      </c>
      <c r="H672" s="206">
        <v>1</v>
      </c>
      <c r="I672" s="207"/>
      <c r="J672" s="208">
        <f>ROUND(I672*H672,2)</f>
        <v>0</v>
      </c>
      <c r="K672" s="204" t="s">
        <v>153</v>
      </c>
      <c r="L672" s="38"/>
      <c r="M672" s="209" t="s">
        <v>1</v>
      </c>
      <c r="N672" s="210" t="s">
        <v>42</v>
      </c>
      <c r="O672" s="70"/>
      <c r="P672" s="211">
        <f>O672*H672</f>
        <v>0</v>
      </c>
      <c r="Q672" s="211">
        <v>0</v>
      </c>
      <c r="R672" s="211">
        <f>Q672*H672</f>
        <v>0</v>
      </c>
      <c r="S672" s="211">
        <v>0</v>
      </c>
      <c r="T672" s="212">
        <f>S672*H672</f>
        <v>0</v>
      </c>
      <c r="U672" s="33"/>
      <c r="V672" s="33"/>
      <c r="W672" s="33"/>
      <c r="X672" s="33"/>
      <c r="Y672" s="33"/>
      <c r="Z672" s="33"/>
      <c r="AA672" s="33"/>
      <c r="AB672" s="33"/>
      <c r="AC672" s="33"/>
      <c r="AD672" s="33"/>
      <c r="AE672" s="33"/>
      <c r="AR672" s="213" t="s">
        <v>154</v>
      </c>
      <c r="AT672" s="213" t="s">
        <v>149</v>
      </c>
      <c r="AU672" s="213" t="s">
        <v>86</v>
      </c>
      <c r="AY672" s="16" t="s">
        <v>147</v>
      </c>
      <c r="BE672" s="214">
        <f>IF(N672="základní",J672,0)</f>
        <v>0</v>
      </c>
      <c r="BF672" s="214">
        <f>IF(N672="snížená",J672,0)</f>
        <v>0</v>
      </c>
      <c r="BG672" s="214">
        <f>IF(N672="zákl. přenesená",J672,0)</f>
        <v>0</v>
      </c>
      <c r="BH672" s="214">
        <f>IF(N672="sníž. přenesená",J672,0)</f>
        <v>0</v>
      </c>
      <c r="BI672" s="214">
        <f>IF(N672="nulová",J672,0)</f>
        <v>0</v>
      </c>
      <c r="BJ672" s="16" t="s">
        <v>21</v>
      </c>
      <c r="BK672" s="214">
        <f>ROUND(I672*H672,2)</f>
        <v>0</v>
      </c>
      <c r="BL672" s="16" t="s">
        <v>154</v>
      </c>
      <c r="BM672" s="213" t="s">
        <v>1055</v>
      </c>
    </row>
    <row r="673" spans="1:65" s="2" customFormat="1" ht="19.5">
      <c r="A673" s="33"/>
      <c r="B673" s="34"/>
      <c r="C673" s="35"/>
      <c r="D673" s="215" t="s">
        <v>156</v>
      </c>
      <c r="E673" s="35"/>
      <c r="F673" s="216" t="s">
        <v>1056</v>
      </c>
      <c r="G673" s="35"/>
      <c r="H673" s="35"/>
      <c r="I673" s="114"/>
      <c r="J673" s="35"/>
      <c r="K673" s="35"/>
      <c r="L673" s="38"/>
      <c r="M673" s="217"/>
      <c r="N673" s="218"/>
      <c r="O673" s="70"/>
      <c r="P673" s="70"/>
      <c r="Q673" s="70"/>
      <c r="R673" s="70"/>
      <c r="S673" s="70"/>
      <c r="T673" s="71"/>
      <c r="U673" s="33"/>
      <c r="V673" s="33"/>
      <c r="W673" s="33"/>
      <c r="X673" s="33"/>
      <c r="Y673" s="33"/>
      <c r="Z673" s="33"/>
      <c r="AA673" s="33"/>
      <c r="AB673" s="33"/>
      <c r="AC673" s="33"/>
      <c r="AD673" s="33"/>
      <c r="AE673" s="33"/>
      <c r="AT673" s="16" t="s">
        <v>156</v>
      </c>
      <c r="AU673" s="16" t="s">
        <v>86</v>
      </c>
    </row>
    <row r="674" spans="1:65" s="2" customFormat="1" ht="48.75">
      <c r="A674" s="33"/>
      <c r="B674" s="34"/>
      <c r="C674" s="35"/>
      <c r="D674" s="215" t="s">
        <v>158</v>
      </c>
      <c r="E674" s="35"/>
      <c r="F674" s="219" t="s">
        <v>1017</v>
      </c>
      <c r="G674" s="35"/>
      <c r="H674" s="35"/>
      <c r="I674" s="114"/>
      <c r="J674" s="35"/>
      <c r="K674" s="35"/>
      <c r="L674" s="38"/>
      <c r="M674" s="217"/>
      <c r="N674" s="218"/>
      <c r="O674" s="70"/>
      <c r="P674" s="70"/>
      <c r="Q674" s="70"/>
      <c r="R674" s="70"/>
      <c r="S674" s="70"/>
      <c r="T674" s="71"/>
      <c r="U674" s="33"/>
      <c r="V674" s="33"/>
      <c r="W674" s="33"/>
      <c r="X674" s="33"/>
      <c r="Y674" s="33"/>
      <c r="Z674" s="33"/>
      <c r="AA674" s="33"/>
      <c r="AB674" s="33"/>
      <c r="AC674" s="33"/>
      <c r="AD674" s="33"/>
      <c r="AE674" s="33"/>
      <c r="AT674" s="16" t="s">
        <v>158</v>
      </c>
      <c r="AU674" s="16" t="s">
        <v>86</v>
      </c>
    </row>
    <row r="675" spans="1:65" s="2" customFormat="1" ht="19.5">
      <c r="A675" s="33"/>
      <c r="B675" s="34"/>
      <c r="C675" s="35"/>
      <c r="D675" s="215" t="s">
        <v>191</v>
      </c>
      <c r="E675" s="35"/>
      <c r="F675" s="219" t="s">
        <v>1018</v>
      </c>
      <c r="G675" s="35"/>
      <c r="H675" s="35"/>
      <c r="I675" s="114"/>
      <c r="J675" s="35"/>
      <c r="K675" s="35"/>
      <c r="L675" s="38"/>
      <c r="M675" s="217"/>
      <c r="N675" s="218"/>
      <c r="O675" s="70"/>
      <c r="P675" s="70"/>
      <c r="Q675" s="70"/>
      <c r="R675" s="70"/>
      <c r="S675" s="70"/>
      <c r="T675" s="71"/>
      <c r="U675" s="33"/>
      <c r="V675" s="33"/>
      <c r="W675" s="33"/>
      <c r="X675" s="33"/>
      <c r="Y675" s="33"/>
      <c r="Z675" s="33"/>
      <c r="AA675" s="33"/>
      <c r="AB675" s="33"/>
      <c r="AC675" s="33"/>
      <c r="AD675" s="33"/>
      <c r="AE675" s="33"/>
      <c r="AT675" s="16" t="s">
        <v>191</v>
      </c>
      <c r="AU675" s="16" t="s">
        <v>86</v>
      </c>
    </row>
    <row r="676" spans="1:65" s="2" customFormat="1" ht="21.75" customHeight="1">
      <c r="A676" s="33"/>
      <c r="B676" s="34"/>
      <c r="C676" s="202" t="s">
        <v>1057</v>
      </c>
      <c r="D676" s="202" t="s">
        <v>149</v>
      </c>
      <c r="E676" s="203" t="s">
        <v>1058</v>
      </c>
      <c r="F676" s="204" t="s">
        <v>1059</v>
      </c>
      <c r="G676" s="205" t="s">
        <v>152</v>
      </c>
      <c r="H676" s="206">
        <v>1</v>
      </c>
      <c r="I676" s="207"/>
      <c r="J676" s="208">
        <f>ROUND(I676*H676,2)</f>
        <v>0</v>
      </c>
      <c r="K676" s="204" t="s">
        <v>153</v>
      </c>
      <c r="L676" s="38"/>
      <c r="M676" s="209" t="s">
        <v>1</v>
      </c>
      <c r="N676" s="210" t="s">
        <v>42</v>
      </c>
      <c r="O676" s="70"/>
      <c r="P676" s="211">
        <f>O676*H676</f>
        <v>0</v>
      </c>
      <c r="Q676" s="211">
        <v>0</v>
      </c>
      <c r="R676" s="211">
        <f>Q676*H676</f>
        <v>0</v>
      </c>
      <c r="S676" s="211">
        <v>0</v>
      </c>
      <c r="T676" s="212">
        <f>S676*H676</f>
        <v>0</v>
      </c>
      <c r="U676" s="33"/>
      <c r="V676" s="33"/>
      <c r="W676" s="33"/>
      <c r="X676" s="33"/>
      <c r="Y676" s="33"/>
      <c r="Z676" s="33"/>
      <c r="AA676" s="33"/>
      <c r="AB676" s="33"/>
      <c r="AC676" s="33"/>
      <c r="AD676" s="33"/>
      <c r="AE676" s="33"/>
      <c r="AR676" s="213" t="s">
        <v>154</v>
      </c>
      <c r="AT676" s="213" t="s">
        <v>149</v>
      </c>
      <c r="AU676" s="213" t="s">
        <v>86</v>
      </c>
      <c r="AY676" s="16" t="s">
        <v>147</v>
      </c>
      <c r="BE676" s="214">
        <f>IF(N676="základní",J676,0)</f>
        <v>0</v>
      </c>
      <c r="BF676" s="214">
        <f>IF(N676="snížená",J676,0)</f>
        <v>0</v>
      </c>
      <c r="BG676" s="214">
        <f>IF(N676="zákl. přenesená",J676,0)</f>
        <v>0</v>
      </c>
      <c r="BH676" s="214">
        <f>IF(N676="sníž. přenesená",J676,0)</f>
        <v>0</v>
      </c>
      <c r="BI676" s="214">
        <f>IF(N676="nulová",J676,0)</f>
        <v>0</v>
      </c>
      <c r="BJ676" s="16" t="s">
        <v>21</v>
      </c>
      <c r="BK676" s="214">
        <f>ROUND(I676*H676,2)</f>
        <v>0</v>
      </c>
      <c r="BL676" s="16" t="s">
        <v>154</v>
      </c>
      <c r="BM676" s="213" t="s">
        <v>1060</v>
      </c>
    </row>
    <row r="677" spans="1:65" s="2" customFormat="1" ht="19.5">
      <c r="A677" s="33"/>
      <c r="B677" s="34"/>
      <c r="C677" s="35"/>
      <c r="D677" s="215" t="s">
        <v>156</v>
      </c>
      <c r="E677" s="35"/>
      <c r="F677" s="216" t="s">
        <v>1061</v>
      </c>
      <c r="G677" s="35"/>
      <c r="H677" s="35"/>
      <c r="I677" s="114"/>
      <c r="J677" s="35"/>
      <c r="K677" s="35"/>
      <c r="L677" s="38"/>
      <c r="M677" s="217"/>
      <c r="N677" s="218"/>
      <c r="O677" s="70"/>
      <c r="P677" s="70"/>
      <c r="Q677" s="70"/>
      <c r="R677" s="70"/>
      <c r="S677" s="70"/>
      <c r="T677" s="71"/>
      <c r="U677" s="33"/>
      <c r="V677" s="33"/>
      <c r="W677" s="33"/>
      <c r="X677" s="33"/>
      <c r="Y677" s="33"/>
      <c r="Z677" s="33"/>
      <c r="AA677" s="33"/>
      <c r="AB677" s="33"/>
      <c r="AC677" s="33"/>
      <c r="AD677" s="33"/>
      <c r="AE677" s="33"/>
      <c r="AT677" s="16" t="s">
        <v>156</v>
      </c>
      <c r="AU677" s="16" t="s">
        <v>86</v>
      </c>
    </row>
    <row r="678" spans="1:65" s="2" customFormat="1" ht="117">
      <c r="A678" s="33"/>
      <c r="B678" s="34"/>
      <c r="C678" s="35"/>
      <c r="D678" s="215" t="s">
        <v>158</v>
      </c>
      <c r="E678" s="35"/>
      <c r="F678" s="219" t="s">
        <v>1062</v>
      </c>
      <c r="G678" s="35"/>
      <c r="H678" s="35"/>
      <c r="I678" s="114"/>
      <c r="J678" s="35"/>
      <c r="K678" s="35"/>
      <c r="L678" s="38"/>
      <c r="M678" s="217"/>
      <c r="N678" s="218"/>
      <c r="O678" s="70"/>
      <c r="P678" s="70"/>
      <c r="Q678" s="70"/>
      <c r="R678" s="70"/>
      <c r="S678" s="70"/>
      <c r="T678" s="71"/>
      <c r="U678" s="33"/>
      <c r="V678" s="33"/>
      <c r="W678" s="33"/>
      <c r="X678" s="33"/>
      <c r="Y678" s="33"/>
      <c r="Z678" s="33"/>
      <c r="AA678" s="33"/>
      <c r="AB678" s="33"/>
      <c r="AC678" s="33"/>
      <c r="AD678" s="33"/>
      <c r="AE678" s="33"/>
      <c r="AT678" s="16" t="s">
        <v>158</v>
      </c>
      <c r="AU678" s="16" t="s">
        <v>86</v>
      </c>
    </row>
    <row r="679" spans="1:65" s="2" customFormat="1" ht="21.75" customHeight="1">
      <c r="A679" s="33"/>
      <c r="B679" s="34"/>
      <c r="C679" s="202" t="s">
        <v>1063</v>
      </c>
      <c r="D679" s="202" t="s">
        <v>149</v>
      </c>
      <c r="E679" s="203" t="s">
        <v>1064</v>
      </c>
      <c r="F679" s="204" t="s">
        <v>1065</v>
      </c>
      <c r="G679" s="205" t="s">
        <v>210</v>
      </c>
      <c r="H679" s="206">
        <v>1</v>
      </c>
      <c r="I679" s="207"/>
      <c r="J679" s="208">
        <f>ROUND(I679*H679,2)</f>
        <v>0</v>
      </c>
      <c r="K679" s="204" t="s">
        <v>153</v>
      </c>
      <c r="L679" s="38"/>
      <c r="M679" s="209" t="s">
        <v>1</v>
      </c>
      <c r="N679" s="210" t="s">
        <v>42</v>
      </c>
      <c r="O679" s="70"/>
      <c r="P679" s="211">
        <f>O679*H679</f>
        <v>0</v>
      </c>
      <c r="Q679" s="211">
        <v>1.281E-2</v>
      </c>
      <c r="R679" s="211">
        <f>Q679*H679</f>
        <v>1.281E-2</v>
      </c>
      <c r="S679" s="211">
        <v>0</v>
      </c>
      <c r="T679" s="212">
        <f>S679*H679</f>
        <v>0</v>
      </c>
      <c r="U679" s="33"/>
      <c r="V679" s="33"/>
      <c r="W679" s="33"/>
      <c r="X679" s="33"/>
      <c r="Y679" s="33"/>
      <c r="Z679" s="33"/>
      <c r="AA679" s="33"/>
      <c r="AB679" s="33"/>
      <c r="AC679" s="33"/>
      <c r="AD679" s="33"/>
      <c r="AE679" s="33"/>
      <c r="AR679" s="213" t="s">
        <v>154</v>
      </c>
      <c r="AT679" s="213" t="s">
        <v>149</v>
      </c>
      <c r="AU679" s="213" t="s">
        <v>86</v>
      </c>
      <c r="AY679" s="16" t="s">
        <v>147</v>
      </c>
      <c r="BE679" s="214">
        <f>IF(N679="základní",J679,0)</f>
        <v>0</v>
      </c>
      <c r="BF679" s="214">
        <f>IF(N679="snížená",J679,0)</f>
        <v>0</v>
      </c>
      <c r="BG679" s="214">
        <f>IF(N679="zákl. přenesená",J679,0)</f>
        <v>0</v>
      </c>
      <c r="BH679" s="214">
        <f>IF(N679="sníž. přenesená",J679,0)</f>
        <v>0</v>
      </c>
      <c r="BI679" s="214">
        <f>IF(N679="nulová",J679,0)</f>
        <v>0</v>
      </c>
      <c r="BJ679" s="16" t="s">
        <v>21</v>
      </c>
      <c r="BK679" s="214">
        <f>ROUND(I679*H679,2)</f>
        <v>0</v>
      </c>
      <c r="BL679" s="16" t="s">
        <v>154</v>
      </c>
      <c r="BM679" s="213" t="s">
        <v>1066</v>
      </c>
    </row>
    <row r="680" spans="1:65" s="2" customFormat="1" ht="29.25">
      <c r="A680" s="33"/>
      <c r="B680" s="34"/>
      <c r="C680" s="35"/>
      <c r="D680" s="215" t="s">
        <v>156</v>
      </c>
      <c r="E680" s="35"/>
      <c r="F680" s="216" t="s">
        <v>1067</v>
      </c>
      <c r="G680" s="35"/>
      <c r="H680" s="35"/>
      <c r="I680" s="114"/>
      <c r="J680" s="35"/>
      <c r="K680" s="35"/>
      <c r="L680" s="38"/>
      <c r="M680" s="217"/>
      <c r="N680" s="218"/>
      <c r="O680" s="70"/>
      <c r="P680" s="70"/>
      <c r="Q680" s="70"/>
      <c r="R680" s="70"/>
      <c r="S680" s="70"/>
      <c r="T680" s="71"/>
      <c r="U680" s="33"/>
      <c r="V680" s="33"/>
      <c r="W680" s="33"/>
      <c r="X680" s="33"/>
      <c r="Y680" s="33"/>
      <c r="Z680" s="33"/>
      <c r="AA680" s="33"/>
      <c r="AB680" s="33"/>
      <c r="AC680" s="33"/>
      <c r="AD680" s="33"/>
      <c r="AE680" s="33"/>
      <c r="AT680" s="16" t="s">
        <v>156</v>
      </c>
      <c r="AU680" s="16" t="s">
        <v>86</v>
      </c>
    </row>
    <row r="681" spans="1:65" s="2" customFormat="1" ht="21.75" customHeight="1">
      <c r="A681" s="33"/>
      <c r="B681" s="34"/>
      <c r="C681" s="202" t="s">
        <v>1068</v>
      </c>
      <c r="D681" s="202" t="s">
        <v>149</v>
      </c>
      <c r="E681" s="203" t="s">
        <v>1069</v>
      </c>
      <c r="F681" s="204" t="s">
        <v>1070</v>
      </c>
      <c r="G681" s="205" t="s">
        <v>210</v>
      </c>
      <c r="H681" s="206">
        <v>1</v>
      </c>
      <c r="I681" s="207"/>
      <c r="J681" s="208">
        <f>ROUND(I681*H681,2)</f>
        <v>0</v>
      </c>
      <c r="K681" s="204" t="s">
        <v>153</v>
      </c>
      <c r="L681" s="38"/>
      <c r="M681" s="209" t="s">
        <v>1</v>
      </c>
      <c r="N681" s="210" t="s">
        <v>42</v>
      </c>
      <c r="O681" s="70"/>
      <c r="P681" s="211">
        <f>O681*H681</f>
        <v>0</v>
      </c>
      <c r="Q681" s="211">
        <v>2.1350000000000001E-2</v>
      </c>
      <c r="R681" s="211">
        <f>Q681*H681</f>
        <v>2.1350000000000001E-2</v>
      </c>
      <c r="S681" s="211">
        <v>0</v>
      </c>
      <c r="T681" s="212">
        <f>S681*H681</f>
        <v>0</v>
      </c>
      <c r="U681" s="33"/>
      <c r="V681" s="33"/>
      <c r="W681" s="33"/>
      <c r="X681" s="33"/>
      <c r="Y681" s="33"/>
      <c r="Z681" s="33"/>
      <c r="AA681" s="33"/>
      <c r="AB681" s="33"/>
      <c r="AC681" s="33"/>
      <c r="AD681" s="33"/>
      <c r="AE681" s="33"/>
      <c r="AR681" s="213" t="s">
        <v>154</v>
      </c>
      <c r="AT681" s="213" t="s">
        <v>149</v>
      </c>
      <c r="AU681" s="213" t="s">
        <v>86</v>
      </c>
      <c r="AY681" s="16" t="s">
        <v>147</v>
      </c>
      <c r="BE681" s="214">
        <f>IF(N681="základní",J681,0)</f>
        <v>0</v>
      </c>
      <c r="BF681" s="214">
        <f>IF(N681="snížená",J681,0)</f>
        <v>0</v>
      </c>
      <c r="BG681" s="214">
        <f>IF(N681="zákl. přenesená",J681,0)</f>
        <v>0</v>
      </c>
      <c r="BH681" s="214">
        <f>IF(N681="sníž. přenesená",J681,0)</f>
        <v>0</v>
      </c>
      <c r="BI681" s="214">
        <f>IF(N681="nulová",J681,0)</f>
        <v>0</v>
      </c>
      <c r="BJ681" s="16" t="s">
        <v>21</v>
      </c>
      <c r="BK681" s="214">
        <f>ROUND(I681*H681,2)</f>
        <v>0</v>
      </c>
      <c r="BL681" s="16" t="s">
        <v>154</v>
      </c>
      <c r="BM681" s="213" t="s">
        <v>1071</v>
      </c>
    </row>
    <row r="682" spans="1:65" s="2" customFormat="1" ht="29.25">
      <c r="A682" s="33"/>
      <c r="B682" s="34"/>
      <c r="C682" s="35"/>
      <c r="D682" s="215" t="s">
        <v>156</v>
      </c>
      <c r="E682" s="35"/>
      <c r="F682" s="216" t="s">
        <v>1072</v>
      </c>
      <c r="G682" s="35"/>
      <c r="H682" s="35"/>
      <c r="I682" s="114"/>
      <c r="J682" s="35"/>
      <c r="K682" s="35"/>
      <c r="L682" s="38"/>
      <c r="M682" s="217"/>
      <c r="N682" s="218"/>
      <c r="O682" s="70"/>
      <c r="P682" s="70"/>
      <c r="Q682" s="70"/>
      <c r="R682" s="70"/>
      <c r="S682" s="70"/>
      <c r="T682" s="71"/>
      <c r="U682" s="33"/>
      <c r="V682" s="33"/>
      <c r="W682" s="33"/>
      <c r="X682" s="33"/>
      <c r="Y682" s="33"/>
      <c r="Z682" s="33"/>
      <c r="AA682" s="33"/>
      <c r="AB682" s="33"/>
      <c r="AC682" s="33"/>
      <c r="AD682" s="33"/>
      <c r="AE682" s="33"/>
      <c r="AT682" s="16" t="s">
        <v>156</v>
      </c>
      <c r="AU682" s="16" t="s">
        <v>86</v>
      </c>
    </row>
    <row r="683" spans="1:65" s="2" customFormat="1" ht="21.75" customHeight="1">
      <c r="A683" s="33"/>
      <c r="B683" s="34"/>
      <c r="C683" s="202" t="s">
        <v>1073</v>
      </c>
      <c r="D683" s="202" t="s">
        <v>149</v>
      </c>
      <c r="E683" s="203" t="s">
        <v>1074</v>
      </c>
      <c r="F683" s="204" t="s">
        <v>1075</v>
      </c>
      <c r="G683" s="205" t="s">
        <v>210</v>
      </c>
      <c r="H683" s="206">
        <v>1</v>
      </c>
      <c r="I683" s="207"/>
      <c r="J683" s="208">
        <f>ROUND(I683*H683,2)</f>
        <v>0</v>
      </c>
      <c r="K683" s="204" t="s">
        <v>153</v>
      </c>
      <c r="L683" s="38"/>
      <c r="M683" s="209" t="s">
        <v>1</v>
      </c>
      <c r="N683" s="210" t="s">
        <v>42</v>
      </c>
      <c r="O683" s="70"/>
      <c r="P683" s="211">
        <f>O683*H683</f>
        <v>0</v>
      </c>
      <c r="Q683" s="211">
        <v>2.989E-2</v>
      </c>
      <c r="R683" s="211">
        <f>Q683*H683</f>
        <v>2.989E-2</v>
      </c>
      <c r="S683" s="211">
        <v>0</v>
      </c>
      <c r="T683" s="212">
        <f>S683*H683</f>
        <v>0</v>
      </c>
      <c r="U683" s="33"/>
      <c r="V683" s="33"/>
      <c r="W683" s="33"/>
      <c r="X683" s="33"/>
      <c r="Y683" s="33"/>
      <c r="Z683" s="33"/>
      <c r="AA683" s="33"/>
      <c r="AB683" s="33"/>
      <c r="AC683" s="33"/>
      <c r="AD683" s="33"/>
      <c r="AE683" s="33"/>
      <c r="AR683" s="213" t="s">
        <v>154</v>
      </c>
      <c r="AT683" s="213" t="s">
        <v>149</v>
      </c>
      <c r="AU683" s="213" t="s">
        <v>86</v>
      </c>
      <c r="AY683" s="16" t="s">
        <v>147</v>
      </c>
      <c r="BE683" s="214">
        <f>IF(N683="základní",J683,0)</f>
        <v>0</v>
      </c>
      <c r="BF683" s="214">
        <f>IF(N683="snížená",J683,0)</f>
        <v>0</v>
      </c>
      <c r="BG683" s="214">
        <f>IF(N683="zákl. přenesená",J683,0)</f>
        <v>0</v>
      </c>
      <c r="BH683" s="214">
        <f>IF(N683="sníž. přenesená",J683,0)</f>
        <v>0</v>
      </c>
      <c r="BI683" s="214">
        <f>IF(N683="nulová",J683,0)</f>
        <v>0</v>
      </c>
      <c r="BJ683" s="16" t="s">
        <v>21</v>
      </c>
      <c r="BK683" s="214">
        <f>ROUND(I683*H683,2)</f>
        <v>0</v>
      </c>
      <c r="BL683" s="16" t="s">
        <v>154</v>
      </c>
      <c r="BM683" s="213" t="s">
        <v>1076</v>
      </c>
    </row>
    <row r="684" spans="1:65" s="2" customFormat="1" ht="29.25">
      <c r="A684" s="33"/>
      <c r="B684" s="34"/>
      <c r="C684" s="35"/>
      <c r="D684" s="215" t="s">
        <v>156</v>
      </c>
      <c r="E684" s="35"/>
      <c r="F684" s="216" t="s">
        <v>1077</v>
      </c>
      <c r="G684" s="35"/>
      <c r="H684" s="35"/>
      <c r="I684" s="114"/>
      <c r="J684" s="35"/>
      <c r="K684" s="35"/>
      <c r="L684" s="38"/>
      <c r="M684" s="217"/>
      <c r="N684" s="218"/>
      <c r="O684" s="70"/>
      <c r="P684" s="70"/>
      <c r="Q684" s="70"/>
      <c r="R684" s="70"/>
      <c r="S684" s="70"/>
      <c r="T684" s="71"/>
      <c r="U684" s="33"/>
      <c r="V684" s="33"/>
      <c r="W684" s="33"/>
      <c r="X684" s="33"/>
      <c r="Y684" s="33"/>
      <c r="Z684" s="33"/>
      <c r="AA684" s="33"/>
      <c r="AB684" s="33"/>
      <c r="AC684" s="33"/>
      <c r="AD684" s="33"/>
      <c r="AE684" s="33"/>
      <c r="AT684" s="16" t="s">
        <v>156</v>
      </c>
      <c r="AU684" s="16" t="s">
        <v>86</v>
      </c>
    </row>
    <row r="685" spans="1:65" s="2" customFormat="1" ht="21.75" customHeight="1">
      <c r="A685" s="33"/>
      <c r="B685" s="34"/>
      <c r="C685" s="202" t="s">
        <v>1078</v>
      </c>
      <c r="D685" s="202" t="s">
        <v>149</v>
      </c>
      <c r="E685" s="203" t="s">
        <v>1079</v>
      </c>
      <c r="F685" s="204" t="s">
        <v>1080</v>
      </c>
      <c r="G685" s="205" t="s">
        <v>210</v>
      </c>
      <c r="H685" s="206">
        <v>1</v>
      </c>
      <c r="I685" s="207"/>
      <c r="J685" s="208">
        <f>ROUND(I685*H685,2)</f>
        <v>0</v>
      </c>
      <c r="K685" s="204" t="s">
        <v>153</v>
      </c>
      <c r="L685" s="38"/>
      <c r="M685" s="209" t="s">
        <v>1</v>
      </c>
      <c r="N685" s="210" t="s">
        <v>42</v>
      </c>
      <c r="O685" s="70"/>
      <c r="P685" s="211">
        <f>O685*H685</f>
        <v>0</v>
      </c>
      <c r="Q685" s="211">
        <v>3.8429999999999999E-2</v>
      </c>
      <c r="R685" s="211">
        <f>Q685*H685</f>
        <v>3.8429999999999999E-2</v>
      </c>
      <c r="S685" s="211">
        <v>0</v>
      </c>
      <c r="T685" s="212">
        <f>S685*H685</f>
        <v>0</v>
      </c>
      <c r="U685" s="33"/>
      <c r="V685" s="33"/>
      <c r="W685" s="33"/>
      <c r="X685" s="33"/>
      <c r="Y685" s="33"/>
      <c r="Z685" s="33"/>
      <c r="AA685" s="33"/>
      <c r="AB685" s="33"/>
      <c r="AC685" s="33"/>
      <c r="AD685" s="33"/>
      <c r="AE685" s="33"/>
      <c r="AR685" s="213" t="s">
        <v>154</v>
      </c>
      <c r="AT685" s="213" t="s">
        <v>149</v>
      </c>
      <c r="AU685" s="213" t="s">
        <v>86</v>
      </c>
      <c r="AY685" s="16" t="s">
        <v>147</v>
      </c>
      <c r="BE685" s="214">
        <f>IF(N685="základní",J685,0)</f>
        <v>0</v>
      </c>
      <c r="BF685" s="214">
        <f>IF(N685="snížená",J685,0)</f>
        <v>0</v>
      </c>
      <c r="BG685" s="214">
        <f>IF(N685="zákl. přenesená",J685,0)</f>
        <v>0</v>
      </c>
      <c r="BH685" s="214">
        <f>IF(N685="sníž. přenesená",J685,0)</f>
        <v>0</v>
      </c>
      <c r="BI685" s="214">
        <f>IF(N685="nulová",J685,0)</f>
        <v>0</v>
      </c>
      <c r="BJ685" s="16" t="s">
        <v>21</v>
      </c>
      <c r="BK685" s="214">
        <f>ROUND(I685*H685,2)</f>
        <v>0</v>
      </c>
      <c r="BL685" s="16" t="s">
        <v>154</v>
      </c>
      <c r="BM685" s="213" t="s">
        <v>1081</v>
      </c>
    </row>
    <row r="686" spans="1:65" s="2" customFormat="1" ht="29.25">
      <c r="A686" s="33"/>
      <c r="B686" s="34"/>
      <c r="C686" s="35"/>
      <c r="D686" s="215" t="s">
        <v>156</v>
      </c>
      <c r="E686" s="35"/>
      <c r="F686" s="216" t="s">
        <v>1082</v>
      </c>
      <c r="G686" s="35"/>
      <c r="H686" s="35"/>
      <c r="I686" s="114"/>
      <c r="J686" s="35"/>
      <c r="K686" s="35"/>
      <c r="L686" s="38"/>
      <c r="M686" s="217"/>
      <c r="N686" s="218"/>
      <c r="O686" s="70"/>
      <c r="P686" s="70"/>
      <c r="Q686" s="70"/>
      <c r="R686" s="70"/>
      <c r="S686" s="70"/>
      <c r="T686" s="71"/>
      <c r="U686" s="33"/>
      <c r="V686" s="33"/>
      <c r="W686" s="33"/>
      <c r="X686" s="33"/>
      <c r="Y686" s="33"/>
      <c r="Z686" s="33"/>
      <c r="AA686" s="33"/>
      <c r="AB686" s="33"/>
      <c r="AC686" s="33"/>
      <c r="AD686" s="33"/>
      <c r="AE686" s="33"/>
      <c r="AT686" s="16" t="s">
        <v>156</v>
      </c>
      <c r="AU686" s="16" t="s">
        <v>86</v>
      </c>
    </row>
    <row r="687" spans="1:65" s="2" customFormat="1" ht="21.75" customHeight="1">
      <c r="A687" s="33"/>
      <c r="B687" s="34"/>
      <c r="C687" s="202" t="s">
        <v>1083</v>
      </c>
      <c r="D687" s="202" t="s">
        <v>149</v>
      </c>
      <c r="E687" s="203" t="s">
        <v>1084</v>
      </c>
      <c r="F687" s="204" t="s">
        <v>1085</v>
      </c>
      <c r="G687" s="205" t="s">
        <v>210</v>
      </c>
      <c r="H687" s="206">
        <v>1</v>
      </c>
      <c r="I687" s="207"/>
      <c r="J687" s="208">
        <f>ROUND(I687*H687,2)</f>
        <v>0</v>
      </c>
      <c r="K687" s="204" t="s">
        <v>153</v>
      </c>
      <c r="L687" s="38"/>
      <c r="M687" s="209" t="s">
        <v>1</v>
      </c>
      <c r="N687" s="210" t="s">
        <v>42</v>
      </c>
      <c r="O687" s="70"/>
      <c r="P687" s="211">
        <f>O687*H687</f>
        <v>0</v>
      </c>
      <c r="Q687" s="211">
        <v>4.6980000000000001E-2</v>
      </c>
      <c r="R687" s="211">
        <f>Q687*H687</f>
        <v>4.6980000000000001E-2</v>
      </c>
      <c r="S687" s="211">
        <v>0</v>
      </c>
      <c r="T687" s="212">
        <f>S687*H687</f>
        <v>0</v>
      </c>
      <c r="U687" s="33"/>
      <c r="V687" s="33"/>
      <c r="W687" s="33"/>
      <c r="X687" s="33"/>
      <c r="Y687" s="33"/>
      <c r="Z687" s="33"/>
      <c r="AA687" s="33"/>
      <c r="AB687" s="33"/>
      <c r="AC687" s="33"/>
      <c r="AD687" s="33"/>
      <c r="AE687" s="33"/>
      <c r="AR687" s="213" t="s">
        <v>154</v>
      </c>
      <c r="AT687" s="213" t="s">
        <v>149</v>
      </c>
      <c r="AU687" s="213" t="s">
        <v>86</v>
      </c>
      <c r="AY687" s="16" t="s">
        <v>147</v>
      </c>
      <c r="BE687" s="214">
        <f>IF(N687="základní",J687,0)</f>
        <v>0</v>
      </c>
      <c r="BF687" s="214">
        <f>IF(N687="snížená",J687,0)</f>
        <v>0</v>
      </c>
      <c r="BG687" s="214">
        <f>IF(N687="zákl. přenesená",J687,0)</f>
        <v>0</v>
      </c>
      <c r="BH687" s="214">
        <f>IF(N687="sníž. přenesená",J687,0)</f>
        <v>0</v>
      </c>
      <c r="BI687" s="214">
        <f>IF(N687="nulová",J687,0)</f>
        <v>0</v>
      </c>
      <c r="BJ687" s="16" t="s">
        <v>21</v>
      </c>
      <c r="BK687" s="214">
        <f>ROUND(I687*H687,2)</f>
        <v>0</v>
      </c>
      <c r="BL687" s="16" t="s">
        <v>154</v>
      </c>
      <c r="BM687" s="213" t="s">
        <v>1086</v>
      </c>
    </row>
    <row r="688" spans="1:65" s="2" customFormat="1" ht="29.25">
      <c r="A688" s="33"/>
      <c r="B688" s="34"/>
      <c r="C688" s="35"/>
      <c r="D688" s="215" t="s">
        <v>156</v>
      </c>
      <c r="E688" s="35"/>
      <c r="F688" s="216" t="s">
        <v>1087</v>
      </c>
      <c r="G688" s="35"/>
      <c r="H688" s="35"/>
      <c r="I688" s="114"/>
      <c r="J688" s="35"/>
      <c r="K688" s="35"/>
      <c r="L688" s="38"/>
      <c r="M688" s="217"/>
      <c r="N688" s="218"/>
      <c r="O688" s="70"/>
      <c r="P688" s="70"/>
      <c r="Q688" s="70"/>
      <c r="R688" s="70"/>
      <c r="S688" s="70"/>
      <c r="T688" s="71"/>
      <c r="U688" s="33"/>
      <c r="V688" s="33"/>
      <c r="W688" s="33"/>
      <c r="X688" s="33"/>
      <c r="Y688" s="33"/>
      <c r="Z688" s="33"/>
      <c r="AA688" s="33"/>
      <c r="AB688" s="33"/>
      <c r="AC688" s="33"/>
      <c r="AD688" s="33"/>
      <c r="AE688" s="33"/>
      <c r="AT688" s="16" t="s">
        <v>156</v>
      </c>
      <c r="AU688" s="16" t="s">
        <v>86</v>
      </c>
    </row>
    <row r="689" spans="1:65" s="2" customFormat="1" ht="21.75" customHeight="1">
      <c r="A689" s="33"/>
      <c r="B689" s="34"/>
      <c r="C689" s="202" t="s">
        <v>1088</v>
      </c>
      <c r="D689" s="202" t="s">
        <v>149</v>
      </c>
      <c r="E689" s="203" t="s">
        <v>1089</v>
      </c>
      <c r="F689" s="204" t="s">
        <v>1090</v>
      </c>
      <c r="G689" s="205" t="s">
        <v>210</v>
      </c>
      <c r="H689" s="206">
        <v>1</v>
      </c>
      <c r="I689" s="207"/>
      <c r="J689" s="208">
        <f>ROUND(I689*H689,2)</f>
        <v>0</v>
      </c>
      <c r="K689" s="204" t="s">
        <v>153</v>
      </c>
      <c r="L689" s="38"/>
      <c r="M689" s="209" t="s">
        <v>1</v>
      </c>
      <c r="N689" s="210" t="s">
        <v>42</v>
      </c>
      <c r="O689" s="70"/>
      <c r="P689" s="211">
        <f>O689*H689</f>
        <v>0</v>
      </c>
      <c r="Q689" s="211">
        <v>5.978E-2</v>
      </c>
      <c r="R689" s="211">
        <f>Q689*H689</f>
        <v>5.978E-2</v>
      </c>
      <c r="S689" s="211">
        <v>0</v>
      </c>
      <c r="T689" s="212">
        <f>S689*H689</f>
        <v>0</v>
      </c>
      <c r="U689" s="33"/>
      <c r="V689" s="33"/>
      <c r="W689" s="33"/>
      <c r="X689" s="33"/>
      <c r="Y689" s="33"/>
      <c r="Z689" s="33"/>
      <c r="AA689" s="33"/>
      <c r="AB689" s="33"/>
      <c r="AC689" s="33"/>
      <c r="AD689" s="33"/>
      <c r="AE689" s="33"/>
      <c r="AR689" s="213" t="s">
        <v>154</v>
      </c>
      <c r="AT689" s="213" t="s">
        <v>149</v>
      </c>
      <c r="AU689" s="213" t="s">
        <v>86</v>
      </c>
      <c r="AY689" s="16" t="s">
        <v>147</v>
      </c>
      <c r="BE689" s="214">
        <f>IF(N689="základní",J689,0)</f>
        <v>0</v>
      </c>
      <c r="BF689" s="214">
        <f>IF(N689="snížená",J689,0)</f>
        <v>0</v>
      </c>
      <c r="BG689" s="214">
        <f>IF(N689="zákl. přenesená",J689,0)</f>
        <v>0</v>
      </c>
      <c r="BH689" s="214">
        <f>IF(N689="sníž. přenesená",J689,0)</f>
        <v>0</v>
      </c>
      <c r="BI689" s="214">
        <f>IF(N689="nulová",J689,0)</f>
        <v>0</v>
      </c>
      <c r="BJ689" s="16" t="s">
        <v>21</v>
      </c>
      <c r="BK689" s="214">
        <f>ROUND(I689*H689,2)</f>
        <v>0</v>
      </c>
      <c r="BL689" s="16" t="s">
        <v>154</v>
      </c>
      <c r="BM689" s="213" t="s">
        <v>1091</v>
      </c>
    </row>
    <row r="690" spans="1:65" s="2" customFormat="1" ht="29.25">
      <c r="A690" s="33"/>
      <c r="B690" s="34"/>
      <c r="C690" s="35"/>
      <c r="D690" s="215" t="s">
        <v>156</v>
      </c>
      <c r="E690" s="35"/>
      <c r="F690" s="216" t="s">
        <v>1092</v>
      </c>
      <c r="G690" s="35"/>
      <c r="H690" s="35"/>
      <c r="I690" s="114"/>
      <c r="J690" s="35"/>
      <c r="K690" s="35"/>
      <c r="L690" s="38"/>
      <c r="M690" s="217"/>
      <c r="N690" s="218"/>
      <c r="O690" s="70"/>
      <c r="P690" s="70"/>
      <c r="Q690" s="70"/>
      <c r="R690" s="70"/>
      <c r="S690" s="70"/>
      <c r="T690" s="71"/>
      <c r="U690" s="33"/>
      <c r="V690" s="33"/>
      <c r="W690" s="33"/>
      <c r="X690" s="33"/>
      <c r="Y690" s="33"/>
      <c r="Z690" s="33"/>
      <c r="AA690" s="33"/>
      <c r="AB690" s="33"/>
      <c r="AC690" s="33"/>
      <c r="AD690" s="33"/>
      <c r="AE690" s="33"/>
      <c r="AT690" s="16" t="s">
        <v>156</v>
      </c>
      <c r="AU690" s="16" t="s">
        <v>86</v>
      </c>
    </row>
    <row r="691" spans="1:65" s="12" customFormat="1" ht="22.9" customHeight="1">
      <c r="B691" s="186"/>
      <c r="C691" s="187"/>
      <c r="D691" s="188" t="s">
        <v>76</v>
      </c>
      <c r="E691" s="200" t="s">
        <v>86</v>
      </c>
      <c r="F691" s="200" t="s">
        <v>1093</v>
      </c>
      <c r="G691" s="187"/>
      <c r="H691" s="187"/>
      <c r="I691" s="190"/>
      <c r="J691" s="201">
        <f>BK691</f>
        <v>0</v>
      </c>
      <c r="K691" s="187"/>
      <c r="L691" s="192"/>
      <c r="M691" s="193"/>
      <c r="N691" s="194"/>
      <c r="O691" s="194"/>
      <c r="P691" s="195">
        <f>SUM(P692:P839)</f>
        <v>0</v>
      </c>
      <c r="Q691" s="194"/>
      <c r="R691" s="195">
        <f>SUM(R692:R839)</f>
        <v>32.439500545599998</v>
      </c>
      <c r="S691" s="194"/>
      <c r="T691" s="196">
        <f>SUM(T692:T839)</f>
        <v>0</v>
      </c>
      <c r="AR691" s="197" t="s">
        <v>21</v>
      </c>
      <c r="AT691" s="198" t="s">
        <v>76</v>
      </c>
      <c r="AU691" s="198" t="s">
        <v>21</v>
      </c>
      <c r="AY691" s="197" t="s">
        <v>147</v>
      </c>
      <c r="BK691" s="199">
        <f>SUM(BK692:BK839)</f>
        <v>0</v>
      </c>
    </row>
    <row r="692" spans="1:65" s="2" customFormat="1" ht="21.75" customHeight="1">
      <c r="A692" s="33"/>
      <c r="B692" s="34"/>
      <c r="C692" s="202" t="s">
        <v>1094</v>
      </c>
      <c r="D692" s="202" t="s">
        <v>149</v>
      </c>
      <c r="E692" s="203" t="s">
        <v>1095</v>
      </c>
      <c r="F692" s="204" t="s">
        <v>1096</v>
      </c>
      <c r="G692" s="205" t="s">
        <v>210</v>
      </c>
      <c r="H692" s="206">
        <v>1</v>
      </c>
      <c r="I692" s="207"/>
      <c r="J692" s="208">
        <f>ROUND(I692*H692,2)</f>
        <v>0</v>
      </c>
      <c r="K692" s="204" t="s">
        <v>153</v>
      </c>
      <c r="L692" s="38"/>
      <c r="M692" s="209" t="s">
        <v>1</v>
      </c>
      <c r="N692" s="210" t="s">
        <v>42</v>
      </c>
      <c r="O692" s="70"/>
      <c r="P692" s="211">
        <f>O692*H692</f>
        <v>0</v>
      </c>
      <c r="Q692" s="211">
        <v>0.15704106640000001</v>
      </c>
      <c r="R692" s="211">
        <f>Q692*H692</f>
        <v>0.15704106640000001</v>
      </c>
      <c r="S692" s="211">
        <v>0</v>
      </c>
      <c r="T692" s="212">
        <f>S692*H692</f>
        <v>0</v>
      </c>
      <c r="U692" s="33"/>
      <c r="V692" s="33"/>
      <c r="W692" s="33"/>
      <c r="X692" s="33"/>
      <c r="Y692" s="33"/>
      <c r="Z692" s="33"/>
      <c r="AA692" s="33"/>
      <c r="AB692" s="33"/>
      <c r="AC692" s="33"/>
      <c r="AD692" s="33"/>
      <c r="AE692" s="33"/>
      <c r="AR692" s="213" t="s">
        <v>154</v>
      </c>
      <c r="AT692" s="213" t="s">
        <v>149</v>
      </c>
      <c r="AU692" s="213" t="s">
        <v>86</v>
      </c>
      <c r="AY692" s="16" t="s">
        <v>147</v>
      </c>
      <c r="BE692" s="214">
        <f>IF(N692="základní",J692,0)</f>
        <v>0</v>
      </c>
      <c r="BF692" s="214">
        <f>IF(N692="snížená",J692,0)</f>
        <v>0</v>
      </c>
      <c r="BG692" s="214">
        <f>IF(N692="zákl. přenesená",J692,0)</f>
        <v>0</v>
      </c>
      <c r="BH692" s="214">
        <f>IF(N692="sníž. přenesená",J692,0)</f>
        <v>0</v>
      </c>
      <c r="BI692" s="214">
        <f>IF(N692="nulová",J692,0)</f>
        <v>0</v>
      </c>
      <c r="BJ692" s="16" t="s">
        <v>21</v>
      </c>
      <c r="BK692" s="214">
        <f>ROUND(I692*H692,2)</f>
        <v>0</v>
      </c>
      <c r="BL692" s="16" t="s">
        <v>154</v>
      </c>
      <c r="BM692" s="213" t="s">
        <v>1097</v>
      </c>
    </row>
    <row r="693" spans="1:65" s="2" customFormat="1" ht="11.25">
      <c r="A693" s="33"/>
      <c r="B693" s="34"/>
      <c r="C693" s="35"/>
      <c r="D693" s="215" t="s">
        <v>156</v>
      </c>
      <c r="E693" s="35"/>
      <c r="F693" s="216" t="s">
        <v>1098</v>
      </c>
      <c r="G693" s="35"/>
      <c r="H693" s="35"/>
      <c r="I693" s="114"/>
      <c r="J693" s="35"/>
      <c r="K693" s="35"/>
      <c r="L693" s="38"/>
      <c r="M693" s="217"/>
      <c r="N693" s="218"/>
      <c r="O693" s="70"/>
      <c r="P693" s="70"/>
      <c r="Q693" s="70"/>
      <c r="R693" s="70"/>
      <c r="S693" s="70"/>
      <c r="T693" s="71"/>
      <c r="U693" s="33"/>
      <c r="V693" s="33"/>
      <c r="W693" s="33"/>
      <c r="X693" s="33"/>
      <c r="Y693" s="33"/>
      <c r="Z693" s="33"/>
      <c r="AA693" s="33"/>
      <c r="AB693" s="33"/>
      <c r="AC693" s="33"/>
      <c r="AD693" s="33"/>
      <c r="AE693" s="33"/>
      <c r="AT693" s="16" t="s">
        <v>156</v>
      </c>
      <c r="AU693" s="16" t="s">
        <v>86</v>
      </c>
    </row>
    <row r="694" spans="1:65" s="2" customFormat="1" ht="19.5">
      <c r="A694" s="33"/>
      <c r="B694" s="34"/>
      <c r="C694" s="35"/>
      <c r="D694" s="215" t="s">
        <v>191</v>
      </c>
      <c r="E694" s="35"/>
      <c r="F694" s="219" t="s">
        <v>1099</v>
      </c>
      <c r="G694" s="35"/>
      <c r="H694" s="35"/>
      <c r="I694" s="114"/>
      <c r="J694" s="35"/>
      <c r="K694" s="35"/>
      <c r="L694" s="38"/>
      <c r="M694" s="217"/>
      <c r="N694" s="218"/>
      <c r="O694" s="70"/>
      <c r="P694" s="70"/>
      <c r="Q694" s="70"/>
      <c r="R694" s="70"/>
      <c r="S694" s="70"/>
      <c r="T694" s="71"/>
      <c r="U694" s="33"/>
      <c r="V694" s="33"/>
      <c r="W694" s="33"/>
      <c r="X694" s="33"/>
      <c r="Y694" s="33"/>
      <c r="Z694" s="33"/>
      <c r="AA694" s="33"/>
      <c r="AB694" s="33"/>
      <c r="AC694" s="33"/>
      <c r="AD694" s="33"/>
      <c r="AE694" s="33"/>
      <c r="AT694" s="16" t="s">
        <v>191</v>
      </c>
      <c r="AU694" s="16" t="s">
        <v>86</v>
      </c>
    </row>
    <row r="695" spans="1:65" s="2" customFormat="1" ht="16.5" customHeight="1">
      <c r="A695" s="33"/>
      <c r="B695" s="34"/>
      <c r="C695" s="202" t="s">
        <v>1100</v>
      </c>
      <c r="D695" s="202" t="s">
        <v>149</v>
      </c>
      <c r="E695" s="203" t="s">
        <v>1101</v>
      </c>
      <c r="F695" s="204" t="s">
        <v>1102</v>
      </c>
      <c r="G695" s="205" t="s">
        <v>187</v>
      </c>
      <c r="H695" s="206">
        <v>1</v>
      </c>
      <c r="I695" s="207"/>
      <c r="J695" s="208">
        <f>ROUND(I695*H695,2)</f>
        <v>0</v>
      </c>
      <c r="K695" s="204" t="s">
        <v>1</v>
      </c>
      <c r="L695" s="38"/>
      <c r="M695" s="209" t="s">
        <v>1</v>
      </c>
      <c r="N695" s="210" t="s">
        <v>42</v>
      </c>
      <c r="O695" s="70"/>
      <c r="P695" s="211">
        <f>O695*H695</f>
        <v>0</v>
      </c>
      <c r="Q695" s="211">
        <v>1.92198</v>
      </c>
      <c r="R695" s="211">
        <f>Q695*H695</f>
        <v>1.92198</v>
      </c>
      <c r="S695" s="211">
        <v>0</v>
      </c>
      <c r="T695" s="212">
        <f>S695*H695</f>
        <v>0</v>
      </c>
      <c r="U695" s="33"/>
      <c r="V695" s="33"/>
      <c r="W695" s="33"/>
      <c r="X695" s="33"/>
      <c r="Y695" s="33"/>
      <c r="Z695" s="33"/>
      <c r="AA695" s="33"/>
      <c r="AB695" s="33"/>
      <c r="AC695" s="33"/>
      <c r="AD695" s="33"/>
      <c r="AE695" s="33"/>
      <c r="AR695" s="213" t="s">
        <v>154</v>
      </c>
      <c r="AT695" s="213" t="s">
        <v>149</v>
      </c>
      <c r="AU695" s="213" t="s">
        <v>86</v>
      </c>
      <c r="AY695" s="16" t="s">
        <v>147</v>
      </c>
      <c r="BE695" s="214">
        <f>IF(N695="základní",J695,0)</f>
        <v>0</v>
      </c>
      <c r="BF695" s="214">
        <f>IF(N695="snížená",J695,0)</f>
        <v>0</v>
      </c>
      <c r="BG695" s="214">
        <f>IF(N695="zákl. přenesená",J695,0)</f>
        <v>0</v>
      </c>
      <c r="BH695" s="214">
        <f>IF(N695="sníž. přenesená",J695,0)</f>
        <v>0</v>
      </c>
      <c r="BI695" s="214">
        <f>IF(N695="nulová",J695,0)</f>
        <v>0</v>
      </c>
      <c r="BJ695" s="16" t="s">
        <v>21</v>
      </c>
      <c r="BK695" s="214">
        <f>ROUND(I695*H695,2)</f>
        <v>0</v>
      </c>
      <c r="BL695" s="16" t="s">
        <v>154</v>
      </c>
      <c r="BM695" s="213" t="s">
        <v>1103</v>
      </c>
    </row>
    <row r="696" spans="1:65" s="2" customFormat="1" ht="11.25">
      <c r="A696" s="33"/>
      <c r="B696" s="34"/>
      <c r="C696" s="35"/>
      <c r="D696" s="215" t="s">
        <v>156</v>
      </c>
      <c r="E696" s="35"/>
      <c r="F696" s="216" t="s">
        <v>1102</v>
      </c>
      <c r="G696" s="35"/>
      <c r="H696" s="35"/>
      <c r="I696" s="114"/>
      <c r="J696" s="35"/>
      <c r="K696" s="35"/>
      <c r="L696" s="38"/>
      <c r="M696" s="217"/>
      <c r="N696" s="218"/>
      <c r="O696" s="70"/>
      <c r="P696" s="70"/>
      <c r="Q696" s="70"/>
      <c r="R696" s="70"/>
      <c r="S696" s="70"/>
      <c r="T696" s="71"/>
      <c r="U696" s="33"/>
      <c r="V696" s="33"/>
      <c r="W696" s="33"/>
      <c r="X696" s="33"/>
      <c r="Y696" s="33"/>
      <c r="Z696" s="33"/>
      <c r="AA696" s="33"/>
      <c r="AB696" s="33"/>
      <c r="AC696" s="33"/>
      <c r="AD696" s="33"/>
      <c r="AE696" s="33"/>
      <c r="AT696" s="16" t="s">
        <v>156</v>
      </c>
      <c r="AU696" s="16" t="s">
        <v>86</v>
      </c>
    </row>
    <row r="697" spans="1:65" s="2" customFormat="1" ht="19.5">
      <c r="A697" s="33"/>
      <c r="B697" s="34"/>
      <c r="C697" s="35"/>
      <c r="D697" s="215" t="s">
        <v>191</v>
      </c>
      <c r="E697" s="35"/>
      <c r="F697" s="219" t="s">
        <v>887</v>
      </c>
      <c r="G697" s="35"/>
      <c r="H697" s="35"/>
      <c r="I697" s="114"/>
      <c r="J697" s="35"/>
      <c r="K697" s="35"/>
      <c r="L697" s="38"/>
      <c r="M697" s="217"/>
      <c r="N697" s="218"/>
      <c r="O697" s="70"/>
      <c r="P697" s="70"/>
      <c r="Q697" s="70"/>
      <c r="R697" s="70"/>
      <c r="S697" s="70"/>
      <c r="T697" s="71"/>
      <c r="U697" s="33"/>
      <c r="V697" s="33"/>
      <c r="W697" s="33"/>
      <c r="X697" s="33"/>
      <c r="Y697" s="33"/>
      <c r="Z697" s="33"/>
      <c r="AA697" s="33"/>
      <c r="AB697" s="33"/>
      <c r="AC697" s="33"/>
      <c r="AD697" s="33"/>
      <c r="AE697" s="33"/>
      <c r="AT697" s="16" t="s">
        <v>191</v>
      </c>
      <c r="AU697" s="16" t="s">
        <v>86</v>
      </c>
    </row>
    <row r="698" spans="1:65" s="2" customFormat="1" ht="33" customHeight="1">
      <c r="A698" s="33"/>
      <c r="B698" s="34"/>
      <c r="C698" s="202" t="s">
        <v>1104</v>
      </c>
      <c r="D698" s="202" t="s">
        <v>149</v>
      </c>
      <c r="E698" s="203" t="s">
        <v>1105</v>
      </c>
      <c r="F698" s="204" t="s">
        <v>1106</v>
      </c>
      <c r="G698" s="205" t="s">
        <v>285</v>
      </c>
      <c r="H698" s="206">
        <v>1</v>
      </c>
      <c r="I698" s="207"/>
      <c r="J698" s="208">
        <f>ROUND(I698*H698,2)</f>
        <v>0</v>
      </c>
      <c r="K698" s="204" t="s">
        <v>153</v>
      </c>
      <c r="L698" s="38"/>
      <c r="M698" s="209" t="s">
        <v>1</v>
      </c>
      <c r="N698" s="210" t="s">
        <v>42</v>
      </c>
      <c r="O698" s="70"/>
      <c r="P698" s="211">
        <f>O698*H698</f>
        <v>0</v>
      </c>
      <c r="Q698" s="211">
        <v>0.65751000000000004</v>
      </c>
      <c r="R698" s="211">
        <f>Q698*H698</f>
        <v>0.65751000000000004</v>
      </c>
      <c r="S698" s="211">
        <v>0</v>
      </c>
      <c r="T698" s="212">
        <f>S698*H698</f>
        <v>0</v>
      </c>
      <c r="U698" s="33"/>
      <c r="V698" s="33"/>
      <c r="W698" s="33"/>
      <c r="X698" s="33"/>
      <c r="Y698" s="33"/>
      <c r="Z698" s="33"/>
      <c r="AA698" s="33"/>
      <c r="AB698" s="33"/>
      <c r="AC698" s="33"/>
      <c r="AD698" s="33"/>
      <c r="AE698" s="33"/>
      <c r="AR698" s="213" t="s">
        <v>154</v>
      </c>
      <c r="AT698" s="213" t="s">
        <v>149</v>
      </c>
      <c r="AU698" s="213" t="s">
        <v>86</v>
      </c>
      <c r="AY698" s="16" t="s">
        <v>147</v>
      </c>
      <c r="BE698" s="214">
        <f>IF(N698="základní",J698,0)</f>
        <v>0</v>
      </c>
      <c r="BF698" s="214">
        <f>IF(N698="snížená",J698,0)</f>
        <v>0</v>
      </c>
      <c r="BG698" s="214">
        <f>IF(N698="zákl. přenesená",J698,0)</f>
        <v>0</v>
      </c>
      <c r="BH698" s="214">
        <f>IF(N698="sníž. přenesená",J698,0)</f>
        <v>0</v>
      </c>
      <c r="BI698" s="214">
        <f>IF(N698="nulová",J698,0)</f>
        <v>0</v>
      </c>
      <c r="BJ698" s="16" t="s">
        <v>21</v>
      </c>
      <c r="BK698" s="214">
        <f>ROUND(I698*H698,2)</f>
        <v>0</v>
      </c>
      <c r="BL698" s="16" t="s">
        <v>154</v>
      </c>
      <c r="BM698" s="213" t="s">
        <v>1107</v>
      </c>
    </row>
    <row r="699" spans="1:65" s="2" customFormat="1" ht="39">
      <c r="A699" s="33"/>
      <c r="B699" s="34"/>
      <c r="C699" s="35"/>
      <c r="D699" s="215" t="s">
        <v>156</v>
      </c>
      <c r="E699" s="35"/>
      <c r="F699" s="216" t="s">
        <v>1108</v>
      </c>
      <c r="G699" s="35"/>
      <c r="H699" s="35"/>
      <c r="I699" s="114"/>
      <c r="J699" s="35"/>
      <c r="K699" s="35"/>
      <c r="L699" s="38"/>
      <c r="M699" s="217"/>
      <c r="N699" s="218"/>
      <c r="O699" s="70"/>
      <c r="P699" s="70"/>
      <c r="Q699" s="70"/>
      <c r="R699" s="70"/>
      <c r="S699" s="70"/>
      <c r="T699" s="71"/>
      <c r="U699" s="33"/>
      <c r="V699" s="33"/>
      <c r="W699" s="33"/>
      <c r="X699" s="33"/>
      <c r="Y699" s="33"/>
      <c r="Z699" s="33"/>
      <c r="AA699" s="33"/>
      <c r="AB699" s="33"/>
      <c r="AC699" s="33"/>
      <c r="AD699" s="33"/>
      <c r="AE699" s="33"/>
      <c r="AT699" s="16" t="s">
        <v>156</v>
      </c>
      <c r="AU699" s="16" t="s">
        <v>86</v>
      </c>
    </row>
    <row r="700" spans="1:65" s="2" customFormat="1" ht="78">
      <c r="A700" s="33"/>
      <c r="B700" s="34"/>
      <c r="C700" s="35"/>
      <c r="D700" s="215" t="s">
        <v>158</v>
      </c>
      <c r="E700" s="35"/>
      <c r="F700" s="219" t="s">
        <v>1109</v>
      </c>
      <c r="G700" s="35"/>
      <c r="H700" s="35"/>
      <c r="I700" s="114"/>
      <c r="J700" s="35"/>
      <c r="K700" s="35"/>
      <c r="L700" s="38"/>
      <c r="M700" s="217"/>
      <c r="N700" s="218"/>
      <c r="O700" s="70"/>
      <c r="P700" s="70"/>
      <c r="Q700" s="70"/>
      <c r="R700" s="70"/>
      <c r="S700" s="70"/>
      <c r="T700" s="71"/>
      <c r="U700" s="33"/>
      <c r="V700" s="33"/>
      <c r="W700" s="33"/>
      <c r="X700" s="33"/>
      <c r="Y700" s="33"/>
      <c r="Z700" s="33"/>
      <c r="AA700" s="33"/>
      <c r="AB700" s="33"/>
      <c r="AC700" s="33"/>
      <c r="AD700" s="33"/>
      <c r="AE700" s="33"/>
      <c r="AT700" s="16" t="s">
        <v>158</v>
      </c>
      <c r="AU700" s="16" t="s">
        <v>86</v>
      </c>
    </row>
    <row r="701" spans="1:65" s="2" customFormat="1" ht="21.75" customHeight="1">
      <c r="A701" s="33"/>
      <c r="B701" s="34"/>
      <c r="C701" s="202" t="s">
        <v>1110</v>
      </c>
      <c r="D701" s="202" t="s">
        <v>149</v>
      </c>
      <c r="E701" s="203" t="s">
        <v>1111</v>
      </c>
      <c r="F701" s="204" t="s">
        <v>1112</v>
      </c>
      <c r="G701" s="205" t="s">
        <v>285</v>
      </c>
      <c r="H701" s="206">
        <v>1</v>
      </c>
      <c r="I701" s="207"/>
      <c r="J701" s="208">
        <f>ROUND(I701*H701,2)</f>
        <v>0</v>
      </c>
      <c r="K701" s="204" t="s">
        <v>153</v>
      </c>
      <c r="L701" s="38"/>
      <c r="M701" s="209" t="s">
        <v>1</v>
      </c>
      <c r="N701" s="210" t="s">
        <v>42</v>
      </c>
      <c r="O701" s="70"/>
      <c r="P701" s="211">
        <f>O701*H701</f>
        <v>0</v>
      </c>
      <c r="Q701" s="211">
        <v>4.8000000000000001E-4</v>
      </c>
      <c r="R701" s="211">
        <f>Q701*H701</f>
        <v>4.8000000000000001E-4</v>
      </c>
      <c r="S701" s="211">
        <v>0</v>
      </c>
      <c r="T701" s="212">
        <f>S701*H701</f>
        <v>0</v>
      </c>
      <c r="U701" s="33"/>
      <c r="V701" s="33"/>
      <c r="W701" s="33"/>
      <c r="X701" s="33"/>
      <c r="Y701" s="33"/>
      <c r="Z701" s="33"/>
      <c r="AA701" s="33"/>
      <c r="AB701" s="33"/>
      <c r="AC701" s="33"/>
      <c r="AD701" s="33"/>
      <c r="AE701" s="33"/>
      <c r="AR701" s="213" t="s">
        <v>154</v>
      </c>
      <c r="AT701" s="213" t="s">
        <v>149</v>
      </c>
      <c r="AU701" s="213" t="s">
        <v>86</v>
      </c>
      <c r="AY701" s="16" t="s">
        <v>147</v>
      </c>
      <c r="BE701" s="214">
        <f>IF(N701="základní",J701,0)</f>
        <v>0</v>
      </c>
      <c r="BF701" s="214">
        <f>IF(N701="snížená",J701,0)</f>
        <v>0</v>
      </c>
      <c r="BG701" s="214">
        <f>IF(N701="zákl. přenesená",J701,0)</f>
        <v>0</v>
      </c>
      <c r="BH701" s="214">
        <f>IF(N701="sníž. přenesená",J701,0)</f>
        <v>0</v>
      </c>
      <c r="BI701" s="214">
        <f>IF(N701="nulová",J701,0)</f>
        <v>0</v>
      </c>
      <c r="BJ701" s="16" t="s">
        <v>21</v>
      </c>
      <c r="BK701" s="214">
        <f>ROUND(I701*H701,2)</f>
        <v>0</v>
      </c>
      <c r="BL701" s="16" t="s">
        <v>154</v>
      </c>
      <c r="BM701" s="213" t="s">
        <v>1113</v>
      </c>
    </row>
    <row r="702" spans="1:65" s="2" customFormat="1" ht="19.5">
      <c r="A702" s="33"/>
      <c r="B702" s="34"/>
      <c r="C702" s="35"/>
      <c r="D702" s="215" t="s">
        <v>156</v>
      </c>
      <c r="E702" s="35"/>
      <c r="F702" s="216" t="s">
        <v>1114</v>
      </c>
      <c r="G702" s="35"/>
      <c r="H702" s="35"/>
      <c r="I702" s="114"/>
      <c r="J702" s="35"/>
      <c r="K702" s="35"/>
      <c r="L702" s="38"/>
      <c r="M702" s="217"/>
      <c r="N702" s="218"/>
      <c r="O702" s="70"/>
      <c r="P702" s="70"/>
      <c r="Q702" s="70"/>
      <c r="R702" s="70"/>
      <c r="S702" s="70"/>
      <c r="T702" s="71"/>
      <c r="U702" s="33"/>
      <c r="V702" s="33"/>
      <c r="W702" s="33"/>
      <c r="X702" s="33"/>
      <c r="Y702" s="33"/>
      <c r="Z702" s="33"/>
      <c r="AA702" s="33"/>
      <c r="AB702" s="33"/>
      <c r="AC702" s="33"/>
      <c r="AD702" s="33"/>
      <c r="AE702" s="33"/>
      <c r="AT702" s="16" t="s">
        <v>156</v>
      </c>
      <c r="AU702" s="16" t="s">
        <v>86</v>
      </c>
    </row>
    <row r="703" spans="1:65" s="2" customFormat="1" ht="107.25">
      <c r="A703" s="33"/>
      <c r="B703" s="34"/>
      <c r="C703" s="35"/>
      <c r="D703" s="215" t="s">
        <v>158</v>
      </c>
      <c r="E703" s="35"/>
      <c r="F703" s="219" t="s">
        <v>1115</v>
      </c>
      <c r="G703" s="35"/>
      <c r="H703" s="35"/>
      <c r="I703" s="114"/>
      <c r="J703" s="35"/>
      <c r="K703" s="35"/>
      <c r="L703" s="38"/>
      <c r="M703" s="217"/>
      <c r="N703" s="218"/>
      <c r="O703" s="70"/>
      <c r="P703" s="70"/>
      <c r="Q703" s="70"/>
      <c r="R703" s="70"/>
      <c r="S703" s="70"/>
      <c r="T703" s="71"/>
      <c r="U703" s="33"/>
      <c r="V703" s="33"/>
      <c r="W703" s="33"/>
      <c r="X703" s="33"/>
      <c r="Y703" s="33"/>
      <c r="Z703" s="33"/>
      <c r="AA703" s="33"/>
      <c r="AB703" s="33"/>
      <c r="AC703" s="33"/>
      <c r="AD703" s="33"/>
      <c r="AE703" s="33"/>
      <c r="AT703" s="16" t="s">
        <v>158</v>
      </c>
      <c r="AU703" s="16" t="s">
        <v>86</v>
      </c>
    </row>
    <row r="704" spans="1:65" s="2" customFormat="1" ht="21.75" customHeight="1">
      <c r="A704" s="33"/>
      <c r="B704" s="34"/>
      <c r="C704" s="202" t="s">
        <v>1116</v>
      </c>
      <c r="D704" s="202" t="s">
        <v>149</v>
      </c>
      <c r="E704" s="203" t="s">
        <v>1117</v>
      </c>
      <c r="F704" s="204" t="s">
        <v>1118</v>
      </c>
      <c r="G704" s="205" t="s">
        <v>285</v>
      </c>
      <c r="H704" s="206">
        <v>1</v>
      </c>
      <c r="I704" s="207"/>
      <c r="J704" s="208">
        <f>ROUND(I704*H704,2)</f>
        <v>0</v>
      </c>
      <c r="K704" s="204" t="s">
        <v>153</v>
      </c>
      <c r="L704" s="38"/>
      <c r="M704" s="209" t="s">
        <v>1</v>
      </c>
      <c r="N704" s="210" t="s">
        <v>42</v>
      </c>
      <c r="O704" s="70"/>
      <c r="P704" s="211">
        <f>O704*H704</f>
        <v>0</v>
      </c>
      <c r="Q704" s="211">
        <v>1.2999999999999999E-3</v>
      </c>
      <c r="R704" s="211">
        <f>Q704*H704</f>
        <v>1.2999999999999999E-3</v>
      </c>
      <c r="S704" s="211">
        <v>0</v>
      </c>
      <c r="T704" s="212">
        <f>S704*H704</f>
        <v>0</v>
      </c>
      <c r="U704" s="33"/>
      <c r="V704" s="33"/>
      <c r="W704" s="33"/>
      <c r="X704" s="33"/>
      <c r="Y704" s="33"/>
      <c r="Z704" s="33"/>
      <c r="AA704" s="33"/>
      <c r="AB704" s="33"/>
      <c r="AC704" s="33"/>
      <c r="AD704" s="33"/>
      <c r="AE704" s="33"/>
      <c r="AR704" s="213" t="s">
        <v>154</v>
      </c>
      <c r="AT704" s="213" t="s">
        <v>149</v>
      </c>
      <c r="AU704" s="213" t="s">
        <v>86</v>
      </c>
      <c r="AY704" s="16" t="s">
        <v>147</v>
      </c>
      <c r="BE704" s="214">
        <f>IF(N704="základní",J704,0)</f>
        <v>0</v>
      </c>
      <c r="BF704" s="214">
        <f>IF(N704="snížená",J704,0)</f>
        <v>0</v>
      </c>
      <c r="BG704" s="214">
        <f>IF(N704="zákl. přenesená",J704,0)</f>
        <v>0</v>
      </c>
      <c r="BH704" s="214">
        <f>IF(N704="sníž. přenesená",J704,0)</f>
        <v>0</v>
      </c>
      <c r="BI704" s="214">
        <f>IF(N704="nulová",J704,0)</f>
        <v>0</v>
      </c>
      <c r="BJ704" s="16" t="s">
        <v>21</v>
      </c>
      <c r="BK704" s="214">
        <f>ROUND(I704*H704,2)</f>
        <v>0</v>
      </c>
      <c r="BL704" s="16" t="s">
        <v>154</v>
      </c>
      <c r="BM704" s="213" t="s">
        <v>1119</v>
      </c>
    </row>
    <row r="705" spans="1:65" s="2" customFormat="1" ht="19.5">
      <c r="A705" s="33"/>
      <c r="B705" s="34"/>
      <c r="C705" s="35"/>
      <c r="D705" s="215" t="s">
        <v>156</v>
      </c>
      <c r="E705" s="35"/>
      <c r="F705" s="216" t="s">
        <v>1120</v>
      </c>
      <c r="G705" s="35"/>
      <c r="H705" s="35"/>
      <c r="I705" s="114"/>
      <c r="J705" s="35"/>
      <c r="K705" s="35"/>
      <c r="L705" s="38"/>
      <c r="M705" s="217"/>
      <c r="N705" s="218"/>
      <c r="O705" s="70"/>
      <c r="P705" s="70"/>
      <c r="Q705" s="70"/>
      <c r="R705" s="70"/>
      <c r="S705" s="70"/>
      <c r="T705" s="71"/>
      <c r="U705" s="33"/>
      <c r="V705" s="33"/>
      <c r="W705" s="33"/>
      <c r="X705" s="33"/>
      <c r="Y705" s="33"/>
      <c r="Z705" s="33"/>
      <c r="AA705" s="33"/>
      <c r="AB705" s="33"/>
      <c r="AC705" s="33"/>
      <c r="AD705" s="33"/>
      <c r="AE705" s="33"/>
      <c r="AT705" s="16" t="s">
        <v>156</v>
      </c>
      <c r="AU705" s="16" t="s">
        <v>86</v>
      </c>
    </row>
    <row r="706" spans="1:65" s="2" customFormat="1" ht="107.25">
      <c r="A706" s="33"/>
      <c r="B706" s="34"/>
      <c r="C706" s="35"/>
      <c r="D706" s="215" t="s">
        <v>158</v>
      </c>
      <c r="E706" s="35"/>
      <c r="F706" s="219" t="s">
        <v>1115</v>
      </c>
      <c r="G706" s="35"/>
      <c r="H706" s="35"/>
      <c r="I706" s="114"/>
      <c r="J706" s="35"/>
      <c r="K706" s="35"/>
      <c r="L706" s="38"/>
      <c r="M706" s="217"/>
      <c r="N706" s="218"/>
      <c r="O706" s="70"/>
      <c r="P706" s="70"/>
      <c r="Q706" s="70"/>
      <c r="R706" s="70"/>
      <c r="S706" s="70"/>
      <c r="T706" s="71"/>
      <c r="U706" s="33"/>
      <c r="V706" s="33"/>
      <c r="W706" s="33"/>
      <c r="X706" s="33"/>
      <c r="Y706" s="33"/>
      <c r="Z706" s="33"/>
      <c r="AA706" s="33"/>
      <c r="AB706" s="33"/>
      <c r="AC706" s="33"/>
      <c r="AD706" s="33"/>
      <c r="AE706" s="33"/>
      <c r="AT706" s="16" t="s">
        <v>158</v>
      </c>
      <c r="AU706" s="16" t="s">
        <v>86</v>
      </c>
    </row>
    <row r="707" spans="1:65" s="2" customFormat="1" ht="19.5">
      <c r="A707" s="33"/>
      <c r="B707" s="34"/>
      <c r="C707" s="35"/>
      <c r="D707" s="215" t="s">
        <v>191</v>
      </c>
      <c r="E707" s="35"/>
      <c r="F707" s="219" t="s">
        <v>1121</v>
      </c>
      <c r="G707" s="35"/>
      <c r="H707" s="35"/>
      <c r="I707" s="114"/>
      <c r="J707" s="35"/>
      <c r="K707" s="35"/>
      <c r="L707" s="38"/>
      <c r="M707" s="217"/>
      <c r="N707" s="218"/>
      <c r="O707" s="70"/>
      <c r="P707" s="70"/>
      <c r="Q707" s="70"/>
      <c r="R707" s="70"/>
      <c r="S707" s="70"/>
      <c r="T707" s="71"/>
      <c r="U707" s="33"/>
      <c r="V707" s="33"/>
      <c r="W707" s="33"/>
      <c r="X707" s="33"/>
      <c r="Y707" s="33"/>
      <c r="Z707" s="33"/>
      <c r="AA707" s="33"/>
      <c r="AB707" s="33"/>
      <c r="AC707" s="33"/>
      <c r="AD707" s="33"/>
      <c r="AE707" s="33"/>
      <c r="AT707" s="16" t="s">
        <v>191</v>
      </c>
      <c r="AU707" s="16" t="s">
        <v>86</v>
      </c>
    </row>
    <row r="708" spans="1:65" s="2" customFormat="1" ht="21.75" customHeight="1">
      <c r="A708" s="33"/>
      <c r="B708" s="34"/>
      <c r="C708" s="202" t="s">
        <v>1122</v>
      </c>
      <c r="D708" s="202" t="s">
        <v>149</v>
      </c>
      <c r="E708" s="203" t="s">
        <v>1123</v>
      </c>
      <c r="F708" s="204" t="s">
        <v>1124</v>
      </c>
      <c r="G708" s="205" t="s">
        <v>285</v>
      </c>
      <c r="H708" s="206">
        <v>1</v>
      </c>
      <c r="I708" s="207"/>
      <c r="J708" s="208">
        <f>ROUND(I708*H708,2)</f>
        <v>0</v>
      </c>
      <c r="K708" s="204" t="s">
        <v>1</v>
      </c>
      <c r="L708" s="38"/>
      <c r="M708" s="209" t="s">
        <v>1</v>
      </c>
      <c r="N708" s="210" t="s">
        <v>42</v>
      </c>
      <c r="O708" s="70"/>
      <c r="P708" s="211">
        <f>O708*H708</f>
        <v>0</v>
      </c>
      <c r="Q708" s="211">
        <v>6.8999999999999997E-4</v>
      </c>
      <c r="R708" s="211">
        <f>Q708*H708</f>
        <v>6.8999999999999997E-4</v>
      </c>
      <c r="S708" s="211">
        <v>0</v>
      </c>
      <c r="T708" s="212">
        <f>S708*H708</f>
        <v>0</v>
      </c>
      <c r="U708" s="33"/>
      <c r="V708" s="33"/>
      <c r="W708" s="33"/>
      <c r="X708" s="33"/>
      <c r="Y708" s="33"/>
      <c r="Z708" s="33"/>
      <c r="AA708" s="33"/>
      <c r="AB708" s="33"/>
      <c r="AC708" s="33"/>
      <c r="AD708" s="33"/>
      <c r="AE708" s="33"/>
      <c r="AR708" s="213" t="s">
        <v>154</v>
      </c>
      <c r="AT708" s="213" t="s">
        <v>149</v>
      </c>
      <c r="AU708" s="213" t="s">
        <v>86</v>
      </c>
      <c r="AY708" s="16" t="s">
        <v>147</v>
      </c>
      <c r="BE708" s="214">
        <f>IF(N708="základní",J708,0)</f>
        <v>0</v>
      </c>
      <c r="BF708" s="214">
        <f>IF(N708="snížená",J708,0)</f>
        <v>0</v>
      </c>
      <c r="BG708" s="214">
        <f>IF(N708="zákl. přenesená",J708,0)</f>
        <v>0</v>
      </c>
      <c r="BH708" s="214">
        <f>IF(N708="sníž. přenesená",J708,0)</f>
        <v>0</v>
      </c>
      <c r="BI708" s="214">
        <f>IF(N708="nulová",J708,0)</f>
        <v>0</v>
      </c>
      <c r="BJ708" s="16" t="s">
        <v>21</v>
      </c>
      <c r="BK708" s="214">
        <f>ROUND(I708*H708,2)</f>
        <v>0</v>
      </c>
      <c r="BL708" s="16" t="s">
        <v>154</v>
      </c>
      <c r="BM708" s="213" t="s">
        <v>1125</v>
      </c>
    </row>
    <row r="709" spans="1:65" s="2" customFormat="1" ht="19.5">
      <c r="A709" s="33"/>
      <c r="B709" s="34"/>
      <c r="C709" s="35"/>
      <c r="D709" s="215" t="s">
        <v>156</v>
      </c>
      <c r="E709" s="35"/>
      <c r="F709" s="216" t="s">
        <v>1126</v>
      </c>
      <c r="G709" s="35"/>
      <c r="H709" s="35"/>
      <c r="I709" s="114"/>
      <c r="J709" s="35"/>
      <c r="K709" s="35"/>
      <c r="L709" s="38"/>
      <c r="M709" s="217"/>
      <c r="N709" s="218"/>
      <c r="O709" s="70"/>
      <c r="P709" s="70"/>
      <c r="Q709" s="70"/>
      <c r="R709" s="70"/>
      <c r="S709" s="70"/>
      <c r="T709" s="71"/>
      <c r="U709" s="33"/>
      <c r="V709" s="33"/>
      <c r="W709" s="33"/>
      <c r="X709" s="33"/>
      <c r="Y709" s="33"/>
      <c r="Z709" s="33"/>
      <c r="AA709" s="33"/>
      <c r="AB709" s="33"/>
      <c r="AC709" s="33"/>
      <c r="AD709" s="33"/>
      <c r="AE709" s="33"/>
      <c r="AT709" s="16" t="s">
        <v>156</v>
      </c>
      <c r="AU709" s="16" t="s">
        <v>86</v>
      </c>
    </row>
    <row r="710" spans="1:65" s="2" customFormat="1" ht="107.25">
      <c r="A710" s="33"/>
      <c r="B710" s="34"/>
      <c r="C710" s="35"/>
      <c r="D710" s="215" t="s">
        <v>158</v>
      </c>
      <c r="E710" s="35"/>
      <c r="F710" s="219" t="s">
        <v>1115</v>
      </c>
      <c r="G710" s="35"/>
      <c r="H710" s="35"/>
      <c r="I710" s="114"/>
      <c r="J710" s="35"/>
      <c r="K710" s="35"/>
      <c r="L710" s="38"/>
      <c r="M710" s="217"/>
      <c r="N710" s="218"/>
      <c r="O710" s="70"/>
      <c r="P710" s="70"/>
      <c r="Q710" s="70"/>
      <c r="R710" s="70"/>
      <c r="S710" s="70"/>
      <c r="T710" s="71"/>
      <c r="U710" s="33"/>
      <c r="V710" s="33"/>
      <c r="W710" s="33"/>
      <c r="X710" s="33"/>
      <c r="Y710" s="33"/>
      <c r="Z710" s="33"/>
      <c r="AA710" s="33"/>
      <c r="AB710" s="33"/>
      <c r="AC710" s="33"/>
      <c r="AD710" s="33"/>
      <c r="AE710" s="33"/>
      <c r="AT710" s="16" t="s">
        <v>158</v>
      </c>
      <c r="AU710" s="16" t="s">
        <v>86</v>
      </c>
    </row>
    <row r="711" spans="1:65" s="2" customFormat="1" ht="19.5">
      <c r="A711" s="33"/>
      <c r="B711" s="34"/>
      <c r="C711" s="35"/>
      <c r="D711" s="215" t="s">
        <v>191</v>
      </c>
      <c r="E711" s="35"/>
      <c r="F711" s="219" t="s">
        <v>887</v>
      </c>
      <c r="G711" s="35"/>
      <c r="H711" s="35"/>
      <c r="I711" s="114"/>
      <c r="J711" s="35"/>
      <c r="K711" s="35"/>
      <c r="L711" s="38"/>
      <c r="M711" s="217"/>
      <c r="N711" s="218"/>
      <c r="O711" s="70"/>
      <c r="P711" s="70"/>
      <c r="Q711" s="70"/>
      <c r="R711" s="70"/>
      <c r="S711" s="70"/>
      <c r="T711" s="71"/>
      <c r="U711" s="33"/>
      <c r="V711" s="33"/>
      <c r="W711" s="33"/>
      <c r="X711" s="33"/>
      <c r="Y711" s="33"/>
      <c r="Z711" s="33"/>
      <c r="AA711" s="33"/>
      <c r="AB711" s="33"/>
      <c r="AC711" s="33"/>
      <c r="AD711" s="33"/>
      <c r="AE711" s="33"/>
      <c r="AT711" s="16" t="s">
        <v>191</v>
      </c>
      <c r="AU711" s="16" t="s">
        <v>86</v>
      </c>
    </row>
    <row r="712" spans="1:65" s="2" customFormat="1" ht="21.75" customHeight="1">
      <c r="A712" s="33"/>
      <c r="B712" s="34"/>
      <c r="C712" s="202" t="s">
        <v>1127</v>
      </c>
      <c r="D712" s="202" t="s">
        <v>149</v>
      </c>
      <c r="E712" s="203" t="s">
        <v>1128</v>
      </c>
      <c r="F712" s="204" t="s">
        <v>1129</v>
      </c>
      <c r="G712" s="205" t="s">
        <v>285</v>
      </c>
      <c r="H712" s="206">
        <v>1</v>
      </c>
      <c r="I712" s="207"/>
      <c r="J712" s="208">
        <f>ROUND(I712*H712,2)</f>
        <v>0</v>
      </c>
      <c r="K712" s="204" t="s">
        <v>153</v>
      </c>
      <c r="L712" s="38"/>
      <c r="M712" s="209" t="s">
        <v>1</v>
      </c>
      <c r="N712" s="210" t="s">
        <v>42</v>
      </c>
      <c r="O712" s="70"/>
      <c r="P712" s="211">
        <f>O712*H712</f>
        <v>0</v>
      </c>
      <c r="Q712" s="211">
        <v>1.5247660000000001</v>
      </c>
      <c r="R712" s="211">
        <f>Q712*H712</f>
        <v>1.5247660000000001</v>
      </c>
      <c r="S712" s="211">
        <v>0</v>
      </c>
      <c r="T712" s="212">
        <f>S712*H712</f>
        <v>0</v>
      </c>
      <c r="U712" s="33"/>
      <c r="V712" s="33"/>
      <c r="W712" s="33"/>
      <c r="X712" s="33"/>
      <c r="Y712" s="33"/>
      <c r="Z712" s="33"/>
      <c r="AA712" s="33"/>
      <c r="AB712" s="33"/>
      <c r="AC712" s="33"/>
      <c r="AD712" s="33"/>
      <c r="AE712" s="33"/>
      <c r="AR712" s="213" t="s">
        <v>154</v>
      </c>
      <c r="AT712" s="213" t="s">
        <v>149</v>
      </c>
      <c r="AU712" s="213" t="s">
        <v>86</v>
      </c>
      <c r="AY712" s="16" t="s">
        <v>147</v>
      </c>
      <c r="BE712" s="214">
        <f>IF(N712="základní",J712,0)</f>
        <v>0</v>
      </c>
      <c r="BF712" s="214">
        <f>IF(N712="snížená",J712,0)</f>
        <v>0</v>
      </c>
      <c r="BG712" s="214">
        <f>IF(N712="zákl. přenesená",J712,0)</f>
        <v>0</v>
      </c>
      <c r="BH712" s="214">
        <f>IF(N712="sníž. přenesená",J712,0)</f>
        <v>0</v>
      </c>
      <c r="BI712" s="214">
        <f>IF(N712="nulová",J712,0)</f>
        <v>0</v>
      </c>
      <c r="BJ712" s="16" t="s">
        <v>21</v>
      </c>
      <c r="BK712" s="214">
        <f>ROUND(I712*H712,2)</f>
        <v>0</v>
      </c>
      <c r="BL712" s="16" t="s">
        <v>154</v>
      </c>
      <c r="BM712" s="213" t="s">
        <v>1130</v>
      </c>
    </row>
    <row r="713" spans="1:65" s="2" customFormat="1" ht="11.25">
      <c r="A713" s="33"/>
      <c r="B713" s="34"/>
      <c r="C713" s="35"/>
      <c r="D713" s="215" t="s">
        <v>156</v>
      </c>
      <c r="E713" s="35"/>
      <c r="F713" s="216" t="s">
        <v>1131</v>
      </c>
      <c r="G713" s="35"/>
      <c r="H713" s="35"/>
      <c r="I713" s="114"/>
      <c r="J713" s="35"/>
      <c r="K713" s="35"/>
      <c r="L713" s="38"/>
      <c r="M713" s="217"/>
      <c r="N713" s="218"/>
      <c r="O713" s="70"/>
      <c r="P713" s="70"/>
      <c r="Q713" s="70"/>
      <c r="R713" s="70"/>
      <c r="S713" s="70"/>
      <c r="T713" s="71"/>
      <c r="U713" s="33"/>
      <c r="V713" s="33"/>
      <c r="W713" s="33"/>
      <c r="X713" s="33"/>
      <c r="Y713" s="33"/>
      <c r="Z713" s="33"/>
      <c r="AA713" s="33"/>
      <c r="AB713" s="33"/>
      <c r="AC713" s="33"/>
      <c r="AD713" s="33"/>
      <c r="AE713" s="33"/>
      <c r="AT713" s="16" t="s">
        <v>156</v>
      </c>
      <c r="AU713" s="16" t="s">
        <v>86</v>
      </c>
    </row>
    <row r="714" spans="1:65" s="2" customFormat="1" ht="39">
      <c r="A714" s="33"/>
      <c r="B714" s="34"/>
      <c r="C714" s="35"/>
      <c r="D714" s="215" t="s">
        <v>158</v>
      </c>
      <c r="E714" s="35"/>
      <c r="F714" s="219" t="s">
        <v>1132</v>
      </c>
      <c r="G714" s="35"/>
      <c r="H714" s="35"/>
      <c r="I714" s="114"/>
      <c r="J714" s="35"/>
      <c r="K714" s="35"/>
      <c r="L714" s="38"/>
      <c r="M714" s="217"/>
      <c r="N714" s="218"/>
      <c r="O714" s="70"/>
      <c r="P714" s="70"/>
      <c r="Q714" s="70"/>
      <c r="R714" s="70"/>
      <c r="S714" s="70"/>
      <c r="T714" s="71"/>
      <c r="U714" s="33"/>
      <c r="V714" s="33"/>
      <c r="W714" s="33"/>
      <c r="X714" s="33"/>
      <c r="Y714" s="33"/>
      <c r="Z714" s="33"/>
      <c r="AA714" s="33"/>
      <c r="AB714" s="33"/>
      <c r="AC714" s="33"/>
      <c r="AD714" s="33"/>
      <c r="AE714" s="33"/>
      <c r="AT714" s="16" t="s">
        <v>158</v>
      </c>
      <c r="AU714" s="16" t="s">
        <v>86</v>
      </c>
    </row>
    <row r="715" spans="1:65" s="2" customFormat="1" ht="19.5">
      <c r="A715" s="33"/>
      <c r="B715" s="34"/>
      <c r="C715" s="35"/>
      <c r="D715" s="215" t="s">
        <v>191</v>
      </c>
      <c r="E715" s="35"/>
      <c r="F715" s="219" t="s">
        <v>1133</v>
      </c>
      <c r="G715" s="35"/>
      <c r="H715" s="35"/>
      <c r="I715" s="114"/>
      <c r="J715" s="35"/>
      <c r="K715" s="35"/>
      <c r="L715" s="38"/>
      <c r="M715" s="217"/>
      <c r="N715" s="218"/>
      <c r="O715" s="70"/>
      <c r="P715" s="70"/>
      <c r="Q715" s="70"/>
      <c r="R715" s="70"/>
      <c r="S715" s="70"/>
      <c r="T715" s="71"/>
      <c r="U715" s="33"/>
      <c r="V715" s="33"/>
      <c r="W715" s="33"/>
      <c r="X715" s="33"/>
      <c r="Y715" s="33"/>
      <c r="Z715" s="33"/>
      <c r="AA715" s="33"/>
      <c r="AB715" s="33"/>
      <c r="AC715" s="33"/>
      <c r="AD715" s="33"/>
      <c r="AE715" s="33"/>
      <c r="AT715" s="16" t="s">
        <v>191</v>
      </c>
      <c r="AU715" s="16" t="s">
        <v>86</v>
      </c>
    </row>
    <row r="716" spans="1:65" s="2" customFormat="1" ht="21.75" customHeight="1">
      <c r="A716" s="33"/>
      <c r="B716" s="34"/>
      <c r="C716" s="202" t="s">
        <v>1134</v>
      </c>
      <c r="D716" s="202" t="s">
        <v>149</v>
      </c>
      <c r="E716" s="203" t="s">
        <v>1135</v>
      </c>
      <c r="F716" s="204" t="s">
        <v>1136</v>
      </c>
      <c r="G716" s="205" t="s">
        <v>285</v>
      </c>
      <c r="H716" s="206">
        <v>1</v>
      </c>
      <c r="I716" s="207"/>
      <c r="J716" s="208">
        <f>ROUND(I716*H716,2)</f>
        <v>0</v>
      </c>
      <c r="K716" s="204" t="s">
        <v>153</v>
      </c>
      <c r="L716" s="38"/>
      <c r="M716" s="209" t="s">
        <v>1</v>
      </c>
      <c r="N716" s="210" t="s">
        <v>42</v>
      </c>
      <c r="O716" s="70"/>
      <c r="P716" s="211">
        <f>O716*H716</f>
        <v>0</v>
      </c>
      <c r="Q716" s="211">
        <v>1.56E-4</v>
      </c>
      <c r="R716" s="211">
        <f>Q716*H716</f>
        <v>1.56E-4</v>
      </c>
      <c r="S716" s="211">
        <v>0</v>
      </c>
      <c r="T716" s="212">
        <f>S716*H716</f>
        <v>0</v>
      </c>
      <c r="U716" s="33"/>
      <c r="V716" s="33"/>
      <c r="W716" s="33"/>
      <c r="X716" s="33"/>
      <c r="Y716" s="33"/>
      <c r="Z716" s="33"/>
      <c r="AA716" s="33"/>
      <c r="AB716" s="33"/>
      <c r="AC716" s="33"/>
      <c r="AD716" s="33"/>
      <c r="AE716" s="33"/>
      <c r="AR716" s="213" t="s">
        <v>154</v>
      </c>
      <c r="AT716" s="213" t="s">
        <v>149</v>
      </c>
      <c r="AU716" s="213" t="s">
        <v>86</v>
      </c>
      <c r="AY716" s="16" t="s">
        <v>147</v>
      </c>
      <c r="BE716" s="214">
        <f>IF(N716="základní",J716,0)</f>
        <v>0</v>
      </c>
      <c r="BF716" s="214">
        <f>IF(N716="snížená",J716,0)</f>
        <v>0</v>
      </c>
      <c r="BG716" s="214">
        <f>IF(N716="zákl. přenesená",J716,0)</f>
        <v>0</v>
      </c>
      <c r="BH716" s="214">
        <f>IF(N716="sníž. přenesená",J716,0)</f>
        <v>0</v>
      </c>
      <c r="BI716" s="214">
        <f>IF(N716="nulová",J716,0)</f>
        <v>0</v>
      </c>
      <c r="BJ716" s="16" t="s">
        <v>21</v>
      </c>
      <c r="BK716" s="214">
        <f>ROUND(I716*H716,2)</f>
        <v>0</v>
      </c>
      <c r="BL716" s="16" t="s">
        <v>154</v>
      </c>
      <c r="BM716" s="213" t="s">
        <v>1137</v>
      </c>
    </row>
    <row r="717" spans="1:65" s="2" customFormat="1" ht="19.5">
      <c r="A717" s="33"/>
      <c r="B717" s="34"/>
      <c r="C717" s="35"/>
      <c r="D717" s="215" t="s">
        <v>156</v>
      </c>
      <c r="E717" s="35"/>
      <c r="F717" s="216" t="s">
        <v>1138</v>
      </c>
      <c r="G717" s="35"/>
      <c r="H717" s="35"/>
      <c r="I717" s="114"/>
      <c r="J717" s="35"/>
      <c r="K717" s="35"/>
      <c r="L717" s="38"/>
      <c r="M717" s="217"/>
      <c r="N717" s="218"/>
      <c r="O717" s="70"/>
      <c r="P717" s="70"/>
      <c r="Q717" s="70"/>
      <c r="R717" s="70"/>
      <c r="S717" s="70"/>
      <c r="T717" s="71"/>
      <c r="U717" s="33"/>
      <c r="V717" s="33"/>
      <c r="W717" s="33"/>
      <c r="X717" s="33"/>
      <c r="Y717" s="33"/>
      <c r="Z717" s="33"/>
      <c r="AA717" s="33"/>
      <c r="AB717" s="33"/>
      <c r="AC717" s="33"/>
      <c r="AD717" s="33"/>
      <c r="AE717" s="33"/>
      <c r="AT717" s="16" t="s">
        <v>156</v>
      </c>
      <c r="AU717" s="16" t="s">
        <v>86</v>
      </c>
    </row>
    <row r="718" spans="1:65" s="2" customFormat="1" ht="19.5">
      <c r="A718" s="33"/>
      <c r="B718" s="34"/>
      <c r="C718" s="35"/>
      <c r="D718" s="215" t="s">
        <v>191</v>
      </c>
      <c r="E718" s="35"/>
      <c r="F718" s="219" t="s">
        <v>1139</v>
      </c>
      <c r="G718" s="35"/>
      <c r="H718" s="35"/>
      <c r="I718" s="114"/>
      <c r="J718" s="35"/>
      <c r="K718" s="35"/>
      <c r="L718" s="38"/>
      <c r="M718" s="217"/>
      <c r="N718" s="218"/>
      <c r="O718" s="70"/>
      <c r="P718" s="70"/>
      <c r="Q718" s="70"/>
      <c r="R718" s="70"/>
      <c r="S718" s="70"/>
      <c r="T718" s="71"/>
      <c r="U718" s="33"/>
      <c r="V718" s="33"/>
      <c r="W718" s="33"/>
      <c r="X718" s="33"/>
      <c r="Y718" s="33"/>
      <c r="Z718" s="33"/>
      <c r="AA718" s="33"/>
      <c r="AB718" s="33"/>
      <c r="AC718" s="33"/>
      <c r="AD718" s="33"/>
      <c r="AE718" s="33"/>
      <c r="AT718" s="16" t="s">
        <v>191</v>
      </c>
      <c r="AU718" s="16" t="s">
        <v>86</v>
      </c>
    </row>
    <row r="719" spans="1:65" s="2" customFormat="1" ht="21.75" customHeight="1">
      <c r="A719" s="33"/>
      <c r="B719" s="34"/>
      <c r="C719" s="202" t="s">
        <v>1140</v>
      </c>
      <c r="D719" s="202" t="s">
        <v>149</v>
      </c>
      <c r="E719" s="203" t="s">
        <v>1141</v>
      </c>
      <c r="F719" s="204" t="s">
        <v>1142</v>
      </c>
      <c r="G719" s="205" t="s">
        <v>285</v>
      </c>
      <c r="H719" s="206">
        <v>1</v>
      </c>
      <c r="I719" s="207"/>
      <c r="J719" s="208">
        <f>ROUND(I719*H719,2)</f>
        <v>0</v>
      </c>
      <c r="K719" s="204" t="s">
        <v>153</v>
      </c>
      <c r="L719" s="38"/>
      <c r="M719" s="209" t="s">
        <v>1</v>
      </c>
      <c r="N719" s="210" t="s">
        <v>42</v>
      </c>
      <c r="O719" s="70"/>
      <c r="P719" s="211">
        <f>O719*H719</f>
        <v>0</v>
      </c>
      <c r="Q719" s="211">
        <v>1.0213E-4</v>
      </c>
      <c r="R719" s="211">
        <f>Q719*H719</f>
        <v>1.0213E-4</v>
      </c>
      <c r="S719" s="211">
        <v>0</v>
      </c>
      <c r="T719" s="212">
        <f>S719*H719</f>
        <v>0</v>
      </c>
      <c r="U719" s="33"/>
      <c r="V719" s="33"/>
      <c r="W719" s="33"/>
      <c r="X719" s="33"/>
      <c r="Y719" s="33"/>
      <c r="Z719" s="33"/>
      <c r="AA719" s="33"/>
      <c r="AB719" s="33"/>
      <c r="AC719" s="33"/>
      <c r="AD719" s="33"/>
      <c r="AE719" s="33"/>
      <c r="AR719" s="213" t="s">
        <v>154</v>
      </c>
      <c r="AT719" s="213" t="s">
        <v>149</v>
      </c>
      <c r="AU719" s="213" t="s">
        <v>86</v>
      </c>
      <c r="AY719" s="16" t="s">
        <v>147</v>
      </c>
      <c r="BE719" s="214">
        <f>IF(N719="základní",J719,0)</f>
        <v>0</v>
      </c>
      <c r="BF719" s="214">
        <f>IF(N719="snížená",J719,0)</f>
        <v>0</v>
      </c>
      <c r="BG719" s="214">
        <f>IF(N719="zákl. přenesená",J719,0)</f>
        <v>0</v>
      </c>
      <c r="BH719" s="214">
        <f>IF(N719="sníž. přenesená",J719,0)</f>
        <v>0</v>
      </c>
      <c r="BI719" s="214">
        <f>IF(N719="nulová",J719,0)</f>
        <v>0</v>
      </c>
      <c r="BJ719" s="16" t="s">
        <v>21</v>
      </c>
      <c r="BK719" s="214">
        <f>ROUND(I719*H719,2)</f>
        <v>0</v>
      </c>
      <c r="BL719" s="16" t="s">
        <v>154</v>
      </c>
      <c r="BM719" s="213" t="s">
        <v>1143</v>
      </c>
    </row>
    <row r="720" spans="1:65" s="2" customFormat="1" ht="29.25">
      <c r="A720" s="33"/>
      <c r="B720" s="34"/>
      <c r="C720" s="35"/>
      <c r="D720" s="215" t="s">
        <v>156</v>
      </c>
      <c r="E720" s="35"/>
      <c r="F720" s="216" t="s">
        <v>1144</v>
      </c>
      <c r="G720" s="35"/>
      <c r="H720" s="35"/>
      <c r="I720" s="114"/>
      <c r="J720" s="35"/>
      <c r="K720" s="35"/>
      <c r="L720" s="38"/>
      <c r="M720" s="217"/>
      <c r="N720" s="218"/>
      <c r="O720" s="70"/>
      <c r="P720" s="70"/>
      <c r="Q720" s="70"/>
      <c r="R720" s="70"/>
      <c r="S720" s="70"/>
      <c r="T720" s="71"/>
      <c r="U720" s="33"/>
      <c r="V720" s="33"/>
      <c r="W720" s="33"/>
      <c r="X720" s="33"/>
      <c r="Y720" s="33"/>
      <c r="Z720" s="33"/>
      <c r="AA720" s="33"/>
      <c r="AB720" s="33"/>
      <c r="AC720" s="33"/>
      <c r="AD720" s="33"/>
      <c r="AE720" s="33"/>
      <c r="AT720" s="16" t="s">
        <v>156</v>
      </c>
      <c r="AU720" s="16" t="s">
        <v>86</v>
      </c>
    </row>
    <row r="721" spans="1:65" s="2" customFormat="1" ht="19.5">
      <c r="A721" s="33"/>
      <c r="B721" s="34"/>
      <c r="C721" s="35"/>
      <c r="D721" s="215" t="s">
        <v>191</v>
      </c>
      <c r="E721" s="35"/>
      <c r="F721" s="219" t="s">
        <v>1145</v>
      </c>
      <c r="G721" s="35"/>
      <c r="H721" s="35"/>
      <c r="I721" s="114"/>
      <c r="J721" s="35"/>
      <c r="K721" s="35"/>
      <c r="L721" s="38"/>
      <c r="M721" s="217"/>
      <c r="N721" s="218"/>
      <c r="O721" s="70"/>
      <c r="P721" s="70"/>
      <c r="Q721" s="70"/>
      <c r="R721" s="70"/>
      <c r="S721" s="70"/>
      <c r="T721" s="71"/>
      <c r="U721" s="33"/>
      <c r="V721" s="33"/>
      <c r="W721" s="33"/>
      <c r="X721" s="33"/>
      <c r="Y721" s="33"/>
      <c r="Z721" s="33"/>
      <c r="AA721" s="33"/>
      <c r="AB721" s="33"/>
      <c r="AC721" s="33"/>
      <c r="AD721" s="33"/>
      <c r="AE721" s="33"/>
      <c r="AT721" s="16" t="s">
        <v>191</v>
      </c>
      <c r="AU721" s="16" t="s">
        <v>86</v>
      </c>
    </row>
    <row r="722" spans="1:65" s="2" customFormat="1" ht="21.75" customHeight="1">
      <c r="A722" s="33"/>
      <c r="B722" s="34"/>
      <c r="C722" s="202" t="s">
        <v>1146</v>
      </c>
      <c r="D722" s="202" t="s">
        <v>149</v>
      </c>
      <c r="E722" s="203" t="s">
        <v>1147</v>
      </c>
      <c r="F722" s="204" t="s">
        <v>1148</v>
      </c>
      <c r="G722" s="205" t="s">
        <v>187</v>
      </c>
      <c r="H722" s="206">
        <v>1</v>
      </c>
      <c r="I722" s="207"/>
      <c r="J722" s="208">
        <f>ROUND(I722*H722,2)</f>
        <v>0</v>
      </c>
      <c r="K722" s="204" t="s">
        <v>153</v>
      </c>
      <c r="L722" s="38"/>
      <c r="M722" s="209" t="s">
        <v>1</v>
      </c>
      <c r="N722" s="210" t="s">
        <v>42</v>
      </c>
      <c r="O722" s="70"/>
      <c r="P722" s="211">
        <f>O722*H722</f>
        <v>0</v>
      </c>
      <c r="Q722" s="211">
        <v>2.16</v>
      </c>
      <c r="R722" s="211">
        <f>Q722*H722</f>
        <v>2.16</v>
      </c>
      <c r="S722" s="211">
        <v>0</v>
      </c>
      <c r="T722" s="212">
        <f>S722*H722</f>
        <v>0</v>
      </c>
      <c r="U722" s="33"/>
      <c r="V722" s="33"/>
      <c r="W722" s="33"/>
      <c r="X722" s="33"/>
      <c r="Y722" s="33"/>
      <c r="Z722" s="33"/>
      <c r="AA722" s="33"/>
      <c r="AB722" s="33"/>
      <c r="AC722" s="33"/>
      <c r="AD722" s="33"/>
      <c r="AE722" s="33"/>
      <c r="AR722" s="213" t="s">
        <v>154</v>
      </c>
      <c r="AT722" s="213" t="s">
        <v>149</v>
      </c>
      <c r="AU722" s="213" t="s">
        <v>86</v>
      </c>
      <c r="AY722" s="16" t="s">
        <v>147</v>
      </c>
      <c r="BE722" s="214">
        <f>IF(N722="základní",J722,0)</f>
        <v>0</v>
      </c>
      <c r="BF722" s="214">
        <f>IF(N722="snížená",J722,0)</f>
        <v>0</v>
      </c>
      <c r="BG722" s="214">
        <f>IF(N722="zákl. přenesená",J722,0)</f>
        <v>0</v>
      </c>
      <c r="BH722" s="214">
        <f>IF(N722="sníž. přenesená",J722,0)</f>
        <v>0</v>
      </c>
      <c r="BI722" s="214">
        <f>IF(N722="nulová",J722,0)</f>
        <v>0</v>
      </c>
      <c r="BJ722" s="16" t="s">
        <v>21</v>
      </c>
      <c r="BK722" s="214">
        <f>ROUND(I722*H722,2)</f>
        <v>0</v>
      </c>
      <c r="BL722" s="16" t="s">
        <v>154</v>
      </c>
      <c r="BM722" s="213" t="s">
        <v>1149</v>
      </c>
    </row>
    <row r="723" spans="1:65" s="2" customFormat="1" ht="19.5">
      <c r="A723" s="33"/>
      <c r="B723" s="34"/>
      <c r="C723" s="35"/>
      <c r="D723" s="215" t="s">
        <v>156</v>
      </c>
      <c r="E723" s="35"/>
      <c r="F723" s="216" t="s">
        <v>1150</v>
      </c>
      <c r="G723" s="35"/>
      <c r="H723" s="35"/>
      <c r="I723" s="114"/>
      <c r="J723" s="35"/>
      <c r="K723" s="35"/>
      <c r="L723" s="38"/>
      <c r="M723" s="217"/>
      <c r="N723" s="218"/>
      <c r="O723" s="70"/>
      <c r="P723" s="70"/>
      <c r="Q723" s="70"/>
      <c r="R723" s="70"/>
      <c r="S723" s="70"/>
      <c r="T723" s="71"/>
      <c r="U723" s="33"/>
      <c r="V723" s="33"/>
      <c r="W723" s="33"/>
      <c r="X723" s="33"/>
      <c r="Y723" s="33"/>
      <c r="Z723" s="33"/>
      <c r="AA723" s="33"/>
      <c r="AB723" s="33"/>
      <c r="AC723" s="33"/>
      <c r="AD723" s="33"/>
      <c r="AE723" s="33"/>
      <c r="AT723" s="16" t="s">
        <v>156</v>
      </c>
      <c r="AU723" s="16" t="s">
        <v>86</v>
      </c>
    </row>
    <row r="724" spans="1:65" s="2" customFormat="1" ht="48.75">
      <c r="A724" s="33"/>
      <c r="B724" s="34"/>
      <c r="C724" s="35"/>
      <c r="D724" s="215" t="s">
        <v>158</v>
      </c>
      <c r="E724" s="35"/>
      <c r="F724" s="219" t="s">
        <v>1151</v>
      </c>
      <c r="G724" s="35"/>
      <c r="H724" s="35"/>
      <c r="I724" s="114"/>
      <c r="J724" s="35"/>
      <c r="K724" s="35"/>
      <c r="L724" s="38"/>
      <c r="M724" s="217"/>
      <c r="N724" s="218"/>
      <c r="O724" s="70"/>
      <c r="P724" s="70"/>
      <c r="Q724" s="70"/>
      <c r="R724" s="70"/>
      <c r="S724" s="70"/>
      <c r="T724" s="71"/>
      <c r="U724" s="33"/>
      <c r="V724" s="33"/>
      <c r="W724" s="33"/>
      <c r="X724" s="33"/>
      <c r="Y724" s="33"/>
      <c r="Z724" s="33"/>
      <c r="AA724" s="33"/>
      <c r="AB724" s="33"/>
      <c r="AC724" s="33"/>
      <c r="AD724" s="33"/>
      <c r="AE724" s="33"/>
      <c r="AT724" s="16" t="s">
        <v>158</v>
      </c>
      <c r="AU724" s="16" t="s">
        <v>86</v>
      </c>
    </row>
    <row r="725" spans="1:65" s="2" customFormat="1" ht="21.75" customHeight="1">
      <c r="A725" s="33"/>
      <c r="B725" s="34"/>
      <c r="C725" s="202" t="s">
        <v>1152</v>
      </c>
      <c r="D725" s="202" t="s">
        <v>149</v>
      </c>
      <c r="E725" s="203" t="s">
        <v>1153</v>
      </c>
      <c r="F725" s="204" t="s">
        <v>1154</v>
      </c>
      <c r="G725" s="205" t="s">
        <v>187</v>
      </c>
      <c r="H725" s="206">
        <v>1</v>
      </c>
      <c r="I725" s="207"/>
      <c r="J725" s="208">
        <f>ROUND(I725*H725,2)</f>
        <v>0</v>
      </c>
      <c r="K725" s="204" t="s">
        <v>153</v>
      </c>
      <c r="L725" s="38"/>
      <c r="M725" s="209" t="s">
        <v>1</v>
      </c>
      <c r="N725" s="210" t="s">
        <v>42</v>
      </c>
      <c r="O725" s="70"/>
      <c r="P725" s="211">
        <f>O725*H725</f>
        <v>0</v>
      </c>
      <c r="Q725" s="211">
        <v>1.98</v>
      </c>
      <c r="R725" s="211">
        <f>Q725*H725</f>
        <v>1.98</v>
      </c>
      <c r="S725" s="211">
        <v>0</v>
      </c>
      <c r="T725" s="212">
        <f>S725*H725</f>
        <v>0</v>
      </c>
      <c r="U725" s="33"/>
      <c r="V725" s="33"/>
      <c r="W725" s="33"/>
      <c r="X725" s="33"/>
      <c r="Y725" s="33"/>
      <c r="Z725" s="33"/>
      <c r="AA725" s="33"/>
      <c r="AB725" s="33"/>
      <c r="AC725" s="33"/>
      <c r="AD725" s="33"/>
      <c r="AE725" s="33"/>
      <c r="AR725" s="213" t="s">
        <v>154</v>
      </c>
      <c r="AT725" s="213" t="s">
        <v>149</v>
      </c>
      <c r="AU725" s="213" t="s">
        <v>86</v>
      </c>
      <c r="AY725" s="16" t="s">
        <v>147</v>
      </c>
      <c r="BE725" s="214">
        <f>IF(N725="základní",J725,0)</f>
        <v>0</v>
      </c>
      <c r="BF725" s="214">
        <f>IF(N725="snížená",J725,0)</f>
        <v>0</v>
      </c>
      <c r="BG725" s="214">
        <f>IF(N725="zákl. přenesená",J725,0)</f>
        <v>0</v>
      </c>
      <c r="BH725" s="214">
        <f>IF(N725="sníž. přenesená",J725,0)</f>
        <v>0</v>
      </c>
      <c r="BI725" s="214">
        <f>IF(N725="nulová",J725,0)</f>
        <v>0</v>
      </c>
      <c r="BJ725" s="16" t="s">
        <v>21</v>
      </c>
      <c r="BK725" s="214">
        <f>ROUND(I725*H725,2)</f>
        <v>0</v>
      </c>
      <c r="BL725" s="16" t="s">
        <v>154</v>
      </c>
      <c r="BM725" s="213" t="s">
        <v>1155</v>
      </c>
    </row>
    <row r="726" spans="1:65" s="2" customFormat="1" ht="19.5">
      <c r="A726" s="33"/>
      <c r="B726" s="34"/>
      <c r="C726" s="35"/>
      <c r="D726" s="215" t="s">
        <v>156</v>
      </c>
      <c r="E726" s="35"/>
      <c r="F726" s="216" t="s">
        <v>1156</v>
      </c>
      <c r="G726" s="35"/>
      <c r="H726" s="35"/>
      <c r="I726" s="114"/>
      <c r="J726" s="35"/>
      <c r="K726" s="35"/>
      <c r="L726" s="38"/>
      <c r="M726" s="217"/>
      <c r="N726" s="218"/>
      <c r="O726" s="70"/>
      <c r="P726" s="70"/>
      <c r="Q726" s="70"/>
      <c r="R726" s="70"/>
      <c r="S726" s="70"/>
      <c r="T726" s="71"/>
      <c r="U726" s="33"/>
      <c r="V726" s="33"/>
      <c r="W726" s="33"/>
      <c r="X726" s="33"/>
      <c r="Y726" s="33"/>
      <c r="Z726" s="33"/>
      <c r="AA726" s="33"/>
      <c r="AB726" s="33"/>
      <c r="AC726" s="33"/>
      <c r="AD726" s="33"/>
      <c r="AE726" s="33"/>
      <c r="AT726" s="16" t="s">
        <v>156</v>
      </c>
      <c r="AU726" s="16" t="s">
        <v>86</v>
      </c>
    </row>
    <row r="727" spans="1:65" s="2" customFormat="1" ht="48.75">
      <c r="A727" s="33"/>
      <c r="B727" s="34"/>
      <c r="C727" s="35"/>
      <c r="D727" s="215" t="s">
        <v>158</v>
      </c>
      <c r="E727" s="35"/>
      <c r="F727" s="219" t="s">
        <v>1151</v>
      </c>
      <c r="G727" s="35"/>
      <c r="H727" s="35"/>
      <c r="I727" s="114"/>
      <c r="J727" s="35"/>
      <c r="K727" s="35"/>
      <c r="L727" s="38"/>
      <c r="M727" s="217"/>
      <c r="N727" s="218"/>
      <c r="O727" s="70"/>
      <c r="P727" s="70"/>
      <c r="Q727" s="70"/>
      <c r="R727" s="70"/>
      <c r="S727" s="70"/>
      <c r="T727" s="71"/>
      <c r="U727" s="33"/>
      <c r="V727" s="33"/>
      <c r="W727" s="33"/>
      <c r="X727" s="33"/>
      <c r="Y727" s="33"/>
      <c r="Z727" s="33"/>
      <c r="AA727" s="33"/>
      <c r="AB727" s="33"/>
      <c r="AC727" s="33"/>
      <c r="AD727" s="33"/>
      <c r="AE727" s="33"/>
      <c r="AT727" s="16" t="s">
        <v>158</v>
      </c>
      <c r="AU727" s="16" t="s">
        <v>86</v>
      </c>
    </row>
    <row r="728" spans="1:65" s="2" customFormat="1" ht="19.5">
      <c r="A728" s="33"/>
      <c r="B728" s="34"/>
      <c r="C728" s="35"/>
      <c r="D728" s="215" t="s">
        <v>191</v>
      </c>
      <c r="E728" s="35"/>
      <c r="F728" s="219" t="s">
        <v>1099</v>
      </c>
      <c r="G728" s="35"/>
      <c r="H728" s="35"/>
      <c r="I728" s="114"/>
      <c r="J728" s="35"/>
      <c r="K728" s="35"/>
      <c r="L728" s="38"/>
      <c r="M728" s="217"/>
      <c r="N728" s="218"/>
      <c r="O728" s="70"/>
      <c r="P728" s="70"/>
      <c r="Q728" s="70"/>
      <c r="R728" s="70"/>
      <c r="S728" s="70"/>
      <c r="T728" s="71"/>
      <c r="U728" s="33"/>
      <c r="V728" s="33"/>
      <c r="W728" s="33"/>
      <c r="X728" s="33"/>
      <c r="Y728" s="33"/>
      <c r="Z728" s="33"/>
      <c r="AA728" s="33"/>
      <c r="AB728" s="33"/>
      <c r="AC728" s="33"/>
      <c r="AD728" s="33"/>
      <c r="AE728" s="33"/>
      <c r="AT728" s="16" t="s">
        <v>191</v>
      </c>
      <c r="AU728" s="16" t="s">
        <v>86</v>
      </c>
    </row>
    <row r="729" spans="1:65" s="2" customFormat="1" ht="16.5" customHeight="1">
      <c r="A729" s="33"/>
      <c r="B729" s="34"/>
      <c r="C729" s="202" t="s">
        <v>1157</v>
      </c>
      <c r="D729" s="202" t="s">
        <v>149</v>
      </c>
      <c r="E729" s="203" t="s">
        <v>1158</v>
      </c>
      <c r="F729" s="204" t="s">
        <v>1159</v>
      </c>
      <c r="G729" s="205" t="s">
        <v>187</v>
      </c>
      <c r="H729" s="206">
        <v>1</v>
      </c>
      <c r="I729" s="207"/>
      <c r="J729" s="208">
        <f>ROUND(I729*H729,2)</f>
        <v>0</v>
      </c>
      <c r="K729" s="204" t="s">
        <v>153</v>
      </c>
      <c r="L729" s="38"/>
      <c r="M729" s="209" t="s">
        <v>1</v>
      </c>
      <c r="N729" s="210" t="s">
        <v>42</v>
      </c>
      <c r="O729" s="70"/>
      <c r="P729" s="211">
        <f>O729*H729</f>
        <v>0</v>
      </c>
      <c r="Q729" s="211">
        <v>2.3323839999999998</v>
      </c>
      <c r="R729" s="211">
        <f>Q729*H729</f>
        <v>2.3323839999999998</v>
      </c>
      <c r="S729" s="211">
        <v>0</v>
      </c>
      <c r="T729" s="212">
        <f>S729*H729</f>
        <v>0</v>
      </c>
      <c r="U729" s="33"/>
      <c r="V729" s="33"/>
      <c r="W729" s="33"/>
      <c r="X729" s="33"/>
      <c r="Y729" s="33"/>
      <c r="Z729" s="33"/>
      <c r="AA729" s="33"/>
      <c r="AB729" s="33"/>
      <c r="AC729" s="33"/>
      <c r="AD729" s="33"/>
      <c r="AE729" s="33"/>
      <c r="AR729" s="213" t="s">
        <v>154</v>
      </c>
      <c r="AT729" s="213" t="s">
        <v>149</v>
      </c>
      <c r="AU729" s="213" t="s">
        <v>86</v>
      </c>
      <c r="AY729" s="16" t="s">
        <v>147</v>
      </c>
      <c r="BE729" s="214">
        <f>IF(N729="základní",J729,0)</f>
        <v>0</v>
      </c>
      <c r="BF729" s="214">
        <f>IF(N729="snížená",J729,0)</f>
        <v>0</v>
      </c>
      <c r="BG729" s="214">
        <f>IF(N729="zákl. přenesená",J729,0)</f>
        <v>0</v>
      </c>
      <c r="BH729" s="214">
        <f>IF(N729="sníž. přenesená",J729,0)</f>
        <v>0</v>
      </c>
      <c r="BI729" s="214">
        <f>IF(N729="nulová",J729,0)</f>
        <v>0</v>
      </c>
      <c r="BJ729" s="16" t="s">
        <v>21</v>
      </c>
      <c r="BK729" s="214">
        <f>ROUND(I729*H729,2)</f>
        <v>0</v>
      </c>
      <c r="BL729" s="16" t="s">
        <v>154</v>
      </c>
      <c r="BM729" s="213" t="s">
        <v>1160</v>
      </c>
    </row>
    <row r="730" spans="1:65" s="2" customFormat="1" ht="19.5">
      <c r="A730" s="33"/>
      <c r="B730" s="34"/>
      <c r="C730" s="35"/>
      <c r="D730" s="215" t="s">
        <v>156</v>
      </c>
      <c r="E730" s="35"/>
      <c r="F730" s="216" t="s">
        <v>1161</v>
      </c>
      <c r="G730" s="35"/>
      <c r="H730" s="35"/>
      <c r="I730" s="114"/>
      <c r="J730" s="35"/>
      <c r="K730" s="35"/>
      <c r="L730" s="38"/>
      <c r="M730" s="217"/>
      <c r="N730" s="218"/>
      <c r="O730" s="70"/>
      <c r="P730" s="70"/>
      <c r="Q730" s="70"/>
      <c r="R730" s="70"/>
      <c r="S730" s="70"/>
      <c r="T730" s="71"/>
      <c r="U730" s="33"/>
      <c r="V730" s="33"/>
      <c r="W730" s="33"/>
      <c r="X730" s="33"/>
      <c r="Y730" s="33"/>
      <c r="Z730" s="33"/>
      <c r="AA730" s="33"/>
      <c r="AB730" s="33"/>
      <c r="AC730" s="33"/>
      <c r="AD730" s="33"/>
      <c r="AE730" s="33"/>
      <c r="AT730" s="16" t="s">
        <v>156</v>
      </c>
      <c r="AU730" s="16" t="s">
        <v>86</v>
      </c>
    </row>
    <row r="731" spans="1:65" s="2" customFormat="1" ht="97.5">
      <c r="A731" s="33"/>
      <c r="B731" s="34"/>
      <c r="C731" s="35"/>
      <c r="D731" s="215" t="s">
        <v>158</v>
      </c>
      <c r="E731" s="35"/>
      <c r="F731" s="219" t="s">
        <v>1162</v>
      </c>
      <c r="G731" s="35"/>
      <c r="H731" s="35"/>
      <c r="I731" s="114"/>
      <c r="J731" s="35"/>
      <c r="K731" s="35"/>
      <c r="L731" s="38"/>
      <c r="M731" s="217"/>
      <c r="N731" s="218"/>
      <c r="O731" s="70"/>
      <c r="P731" s="70"/>
      <c r="Q731" s="70"/>
      <c r="R731" s="70"/>
      <c r="S731" s="70"/>
      <c r="T731" s="71"/>
      <c r="U731" s="33"/>
      <c r="V731" s="33"/>
      <c r="W731" s="33"/>
      <c r="X731" s="33"/>
      <c r="Y731" s="33"/>
      <c r="Z731" s="33"/>
      <c r="AA731" s="33"/>
      <c r="AB731" s="33"/>
      <c r="AC731" s="33"/>
      <c r="AD731" s="33"/>
      <c r="AE731" s="33"/>
      <c r="AT731" s="16" t="s">
        <v>158</v>
      </c>
      <c r="AU731" s="16" t="s">
        <v>86</v>
      </c>
    </row>
    <row r="732" spans="1:65" s="2" customFormat="1" ht="16.5" customHeight="1">
      <c r="A732" s="33"/>
      <c r="B732" s="34"/>
      <c r="C732" s="202" t="s">
        <v>1163</v>
      </c>
      <c r="D732" s="202" t="s">
        <v>149</v>
      </c>
      <c r="E732" s="203" t="s">
        <v>1164</v>
      </c>
      <c r="F732" s="204" t="s">
        <v>1165</v>
      </c>
      <c r="G732" s="205" t="s">
        <v>187</v>
      </c>
      <c r="H732" s="206">
        <v>1</v>
      </c>
      <c r="I732" s="207"/>
      <c r="J732" s="208">
        <f>ROUND(I732*H732,2)</f>
        <v>0</v>
      </c>
      <c r="K732" s="204" t="s">
        <v>153</v>
      </c>
      <c r="L732" s="38"/>
      <c r="M732" s="209" t="s">
        <v>1</v>
      </c>
      <c r="N732" s="210" t="s">
        <v>42</v>
      </c>
      <c r="O732" s="70"/>
      <c r="P732" s="211">
        <f>O732*H732</f>
        <v>0</v>
      </c>
      <c r="Q732" s="211">
        <v>0</v>
      </c>
      <c r="R732" s="211">
        <f>Q732*H732</f>
        <v>0</v>
      </c>
      <c r="S732" s="211">
        <v>0</v>
      </c>
      <c r="T732" s="212">
        <f>S732*H732</f>
        <v>0</v>
      </c>
      <c r="U732" s="33"/>
      <c r="V732" s="33"/>
      <c r="W732" s="33"/>
      <c r="X732" s="33"/>
      <c r="Y732" s="33"/>
      <c r="Z732" s="33"/>
      <c r="AA732" s="33"/>
      <c r="AB732" s="33"/>
      <c r="AC732" s="33"/>
      <c r="AD732" s="33"/>
      <c r="AE732" s="33"/>
      <c r="AR732" s="213" t="s">
        <v>154</v>
      </c>
      <c r="AT732" s="213" t="s">
        <v>149</v>
      </c>
      <c r="AU732" s="213" t="s">
        <v>86</v>
      </c>
      <c r="AY732" s="16" t="s">
        <v>147</v>
      </c>
      <c r="BE732" s="214">
        <f>IF(N732="základní",J732,0)</f>
        <v>0</v>
      </c>
      <c r="BF732" s="214">
        <f>IF(N732="snížená",J732,0)</f>
        <v>0</v>
      </c>
      <c r="BG732" s="214">
        <f>IF(N732="zákl. přenesená",J732,0)</f>
        <v>0</v>
      </c>
      <c r="BH732" s="214">
        <f>IF(N732="sníž. přenesená",J732,0)</f>
        <v>0</v>
      </c>
      <c r="BI732" s="214">
        <f>IF(N732="nulová",J732,0)</f>
        <v>0</v>
      </c>
      <c r="BJ732" s="16" t="s">
        <v>21</v>
      </c>
      <c r="BK732" s="214">
        <f>ROUND(I732*H732,2)</f>
        <v>0</v>
      </c>
      <c r="BL732" s="16" t="s">
        <v>154</v>
      </c>
      <c r="BM732" s="213" t="s">
        <v>1166</v>
      </c>
    </row>
    <row r="733" spans="1:65" s="2" customFormat="1" ht="19.5">
      <c r="A733" s="33"/>
      <c r="B733" s="34"/>
      <c r="C733" s="35"/>
      <c r="D733" s="215" t="s">
        <v>156</v>
      </c>
      <c r="E733" s="35"/>
      <c r="F733" s="216" t="s">
        <v>1167</v>
      </c>
      <c r="G733" s="35"/>
      <c r="H733" s="35"/>
      <c r="I733" s="114"/>
      <c r="J733" s="35"/>
      <c r="K733" s="35"/>
      <c r="L733" s="38"/>
      <c r="M733" s="217"/>
      <c r="N733" s="218"/>
      <c r="O733" s="70"/>
      <c r="P733" s="70"/>
      <c r="Q733" s="70"/>
      <c r="R733" s="70"/>
      <c r="S733" s="70"/>
      <c r="T733" s="71"/>
      <c r="U733" s="33"/>
      <c r="V733" s="33"/>
      <c r="W733" s="33"/>
      <c r="X733" s="33"/>
      <c r="Y733" s="33"/>
      <c r="Z733" s="33"/>
      <c r="AA733" s="33"/>
      <c r="AB733" s="33"/>
      <c r="AC733" s="33"/>
      <c r="AD733" s="33"/>
      <c r="AE733" s="33"/>
      <c r="AT733" s="16" t="s">
        <v>156</v>
      </c>
      <c r="AU733" s="16" t="s">
        <v>86</v>
      </c>
    </row>
    <row r="734" spans="1:65" s="2" customFormat="1" ht="97.5">
      <c r="A734" s="33"/>
      <c r="B734" s="34"/>
      <c r="C734" s="35"/>
      <c r="D734" s="215" t="s">
        <v>158</v>
      </c>
      <c r="E734" s="35"/>
      <c r="F734" s="219" t="s">
        <v>1162</v>
      </c>
      <c r="G734" s="35"/>
      <c r="H734" s="35"/>
      <c r="I734" s="114"/>
      <c r="J734" s="35"/>
      <c r="K734" s="35"/>
      <c r="L734" s="38"/>
      <c r="M734" s="217"/>
      <c r="N734" s="218"/>
      <c r="O734" s="70"/>
      <c r="P734" s="70"/>
      <c r="Q734" s="70"/>
      <c r="R734" s="70"/>
      <c r="S734" s="70"/>
      <c r="T734" s="71"/>
      <c r="U734" s="33"/>
      <c r="V734" s="33"/>
      <c r="W734" s="33"/>
      <c r="X734" s="33"/>
      <c r="Y734" s="33"/>
      <c r="Z734" s="33"/>
      <c r="AA734" s="33"/>
      <c r="AB734" s="33"/>
      <c r="AC734" s="33"/>
      <c r="AD734" s="33"/>
      <c r="AE734" s="33"/>
      <c r="AT734" s="16" t="s">
        <v>158</v>
      </c>
      <c r="AU734" s="16" t="s">
        <v>86</v>
      </c>
    </row>
    <row r="735" spans="1:65" s="2" customFormat="1" ht="19.5">
      <c r="A735" s="33"/>
      <c r="B735" s="34"/>
      <c r="C735" s="35"/>
      <c r="D735" s="215" t="s">
        <v>191</v>
      </c>
      <c r="E735" s="35"/>
      <c r="F735" s="219" t="s">
        <v>1168</v>
      </c>
      <c r="G735" s="35"/>
      <c r="H735" s="35"/>
      <c r="I735" s="114"/>
      <c r="J735" s="35"/>
      <c r="K735" s="35"/>
      <c r="L735" s="38"/>
      <c r="M735" s="217"/>
      <c r="N735" s="218"/>
      <c r="O735" s="70"/>
      <c r="P735" s="70"/>
      <c r="Q735" s="70"/>
      <c r="R735" s="70"/>
      <c r="S735" s="70"/>
      <c r="T735" s="71"/>
      <c r="U735" s="33"/>
      <c r="V735" s="33"/>
      <c r="W735" s="33"/>
      <c r="X735" s="33"/>
      <c r="Y735" s="33"/>
      <c r="Z735" s="33"/>
      <c r="AA735" s="33"/>
      <c r="AB735" s="33"/>
      <c r="AC735" s="33"/>
      <c r="AD735" s="33"/>
      <c r="AE735" s="33"/>
      <c r="AT735" s="16" t="s">
        <v>191</v>
      </c>
      <c r="AU735" s="16" t="s">
        <v>86</v>
      </c>
    </row>
    <row r="736" spans="1:65" s="2" customFormat="1" ht="16.5" customHeight="1">
      <c r="A736" s="33"/>
      <c r="B736" s="34"/>
      <c r="C736" s="202" t="s">
        <v>1169</v>
      </c>
      <c r="D736" s="202" t="s">
        <v>149</v>
      </c>
      <c r="E736" s="203" t="s">
        <v>1170</v>
      </c>
      <c r="F736" s="204" t="s">
        <v>1171</v>
      </c>
      <c r="G736" s="205" t="s">
        <v>187</v>
      </c>
      <c r="H736" s="206">
        <v>1</v>
      </c>
      <c r="I736" s="207"/>
      <c r="J736" s="208">
        <f>ROUND(I736*H736,2)</f>
        <v>0</v>
      </c>
      <c r="K736" s="204" t="s">
        <v>153</v>
      </c>
      <c r="L736" s="38"/>
      <c r="M736" s="209" t="s">
        <v>1</v>
      </c>
      <c r="N736" s="210" t="s">
        <v>42</v>
      </c>
      <c r="O736" s="70"/>
      <c r="P736" s="211">
        <f>O736*H736</f>
        <v>0</v>
      </c>
      <c r="Q736" s="211">
        <v>0</v>
      </c>
      <c r="R736" s="211">
        <f>Q736*H736</f>
        <v>0</v>
      </c>
      <c r="S736" s="211">
        <v>0</v>
      </c>
      <c r="T736" s="212">
        <f>S736*H736</f>
        <v>0</v>
      </c>
      <c r="U736" s="33"/>
      <c r="V736" s="33"/>
      <c r="W736" s="33"/>
      <c r="X736" s="33"/>
      <c r="Y736" s="33"/>
      <c r="Z736" s="33"/>
      <c r="AA736" s="33"/>
      <c r="AB736" s="33"/>
      <c r="AC736" s="33"/>
      <c r="AD736" s="33"/>
      <c r="AE736" s="33"/>
      <c r="AR736" s="213" t="s">
        <v>154</v>
      </c>
      <c r="AT736" s="213" t="s">
        <v>149</v>
      </c>
      <c r="AU736" s="213" t="s">
        <v>86</v>
      </c>
      <c r="AY736" s="16" t="s">
        <v>147</v>
      </c>
      <c r="BE736" s="214">
        <f>IF(N736="základní",J736,0)</f>
        <v>0</v>
      </c>
      <c r="BF736" s="214">
        <f>IF(N736="snížená",J736,0)</f>
        <v>0</v>
      </c>
      <c r="BG736" s="214">
        <f>IF(N736="zákl. přenesená",J736,0)</f>
        <v>0</v>
      </c>
      <c r="BH736" s="214">
        <f>IF(N736="sníž. přenesená",J736,0)</f>
        <v>0</v>
      </c>
      <c r="BI736" s="214">
        <f>IF(N736="nulová",J736,0)</f>
        <v>0</v>
      </c>
      <c r="BJ736" s="16" t="s">
        <v>21</v>
      </c>
      <c r="BK736" s="214">
        <f>ROUND(I736*H736,2)</f>
        <v>0</v>
      </c>
      <c r="BL736" s="16" t="s">
        <v>154</v>
      </c>
      <c r="BM736" s="213" t="s">
        <v>1172</v>
      </c>
    </row>
    <row r="737" spans="1:65" s="2" customFormat="1" ht="19.5">
      <c r="A737" s="33"/>
      <c r="B737" s="34"/>
      <c r="C737" s="35"/>
      <c r="D737" s="215" t="s">
        <v>156</v>
      </c>
      <c r="E737" s="35"/>
      <c r="F737" s="216" t="s">
        <v>1173</v>
      </c>
      <c r="G737" s="35"/>
      <c r="H737" s="35"/>
      <c r="I737" s="114"/>
      <c r="J737" s="35"/>
      <c r="K737" s="35"/>
      <c r="L737" s="38"/>
      <c r="M737" s="217"/>
      <c r="N737" s="218"/>
      <c r="O737" s="70"/>
      <c r="P737" s="70"/>
      <c r="Q737" s="70"/>
      <c r="R737" s="70"/>
      <c r="S737" s="70"/>
      <c r="T737" s="71"/>
      <c r="U737" s="33"/>
      <c r="V737" s="33"/>
      <c r="W737" s="33"/>
      <c r="X737" s="33"/>
      <c r="Y737" s="33"/>
      <c r="Z737" s="33"/>
      <c r="AA737" s="33"/>
      <c r="AB737" s="33"/>
      <c r="AC737" s="33"/>
      <c r="AD737" s="33"/>
      <c r="AE737" s="33"/>
      <c r="AT737" s="16" t="s">
        <v>156</v>
      </c>
      <c r="AU737" s="16" t="s">
        <v>86</v>
      </c>
    </row>
    <row r="738" spans="1:65" s="2" customFormat="1" ht="107.25">
      <c r="A738" s="33"/>
      <c r="B738" s="34"/>
      <c r="C738" s="35"/>
      <c r="D738" s="215" t="s">
        <v>158</v>
      </c>
      <c r="E738" s="35"/>
      <c r="F738" s="219" t="s">
        <v>1174</v>
      </c>
      <c r="G738" s="35"/>
      <c r="H738" s="35"/>
      <c r="I738" s="114"/>
      <c r="J738" s="35"/>
      <c r="K738" s="35"/>
      <c r="L738" s="38"/>
      <c r="M738" s="217"/>
      <c r="N738" s="218"/>
      <c r="O738" s="70"/>
      <c r="P738" s="70"/>
      <c r="Q738" s="70"/>
      <c r="R738" s="70"/>
      <c r="S738" s="70"/>
      <c r="T738" s="71"/>
      <c r="U738" s="33"/>
      <c r="V738" s="33"/>
      <c r="W738" s="33"/>
      <c r="X738" s="33"/>
      <c r="Y738" s="33"/>
      <c r="Z738" s="33"/>
      <c r="AA738" s="33"/>
      <c r="AB738" s="33"/>
      <c r="AC738" s="33"/>
      <c r="AD738" s="33"/>
      <c r="AE738" s="33"/>
      <c r="AT738" s="16" t="s">
        <v>158</v>
      </c>
      <c r="AU738" s="16" t="s">
        <v>86</v>
      </c>
    </row>
    <row r="739" spans="1:65" s="2" customFormat="1" ht="16.5" customHeight="1">
      <c r="A739" s="33"/>
      <c r="B739" s="34"/>
      <c r="C739" s="202" t="s">
        <v>1175</v>
      </c>
      <c r="D739" s="202" t="s">
        <v>149</v>
      </c>
      <c r="E739" s="203" t="s">
        <v>1176</v>
      </c>
      <c r="F739" s="204" t="s">
        <v>1177</v>
      </c>
      <c r="G739" s="205" t="s">
        <v>152</v>
      </c>
      <c r="H739" s="206">
        <v>1</v>
      </c>
      <c r="I739" s="207"/>
      <c r="J739" s="208">
        <f>ROUND(I739*H739,2)</f>
        <v>0</v>
      </c>
      <c r="K739" s="204" t="s">
        <v>153</v>
      </c>
      <c r="L739" s="38"/>
      <c r="M739" s="209" t="s">
        <v>1</v>
      </c>
      <c r="N739" s="210" t="s">
        <v>42</v>
      </c>
      <c r="O739" s="70"/>
      <c r="P739" s="211">
        <f>O739*H739</f>
        <v>0</v>
      </c>
      <c r="Q739" s="211">
        <v>1.4357E-3</v>
      </c>
      <c r="R739" s="211">
        <f>Q739*H739</f>
        <v>1.4357E-3</v>
      </c>
      <c r="S739" s="211">
        <v>0</v>
      </c>
      <c r="T739" s="212">
        <f>S739*H739</f>
        <v>0</v>
      </c>
      <c r="U739" s="33"/>
      <c r="V739" s="33"/>
      <c r="W739" s="33"/>
      <c r="X739" s="33"/>
      <c r="Y739" s="33"/>
      <c r="Z739" s="33"/>
      <c r="AA739" s="33"/>
      <c r="AB739" s="33"/>
      <c r="AC739" s="33"/>
      <c r="AD739" s="33"/>
      <c r="AE739" s="33"/>
      <c r="AR739" s="213" t="s">
        <v>154</v>
      </c>
      <c r="AT739" s="213" t="s">
        <v>149</v>
      </c>
      <c r="AU739" s="213" t="s">
        <v>86</v>
      </c>
      <c r="AY739" s="16" t="s">
        <v>147</v>
      </c>
      <c r="BE739" s="214">
        <f>IF(N739="základní",J739,0)</f>
        <v>0</v>
      </c>
      <c r="BF739" s="214">
        <f>IF(N739="snížená",J739,0)</f>
        <v>0</v>
      </c>
      <c r="BG739" s="214">
        <f>IF(N739="zákl. přenesená",J739,0)</f>
        <v>0</v>
      </c>
      <c r="BH739" s="214">
        <f>IF(N739="sníž. přenesená",J739,0)</f>
        <v>0</v>
      </c>
      <c r="BI739" s="214">
        <f>IF(N739="nulová",J739,0)</f>
        <v>0</v>
      </c>
      <c r="BJ739" s="16" t="s">
        <v>21</v>
      </c>
      <c r="BK739" s="214">
        <f>ROUND(I739*H739,2)</f>
        <v>0</v>
      </c>
      <c r="BL739" s="16" t="s">
        <v>154</v>
      </c>
      <c r="BM739" s="213" t="s">
        <v>1178</v>
      </c>
    </row>
    <row r="740" spans="1:65" s="2" customFormat="1" ht="11.25">
      <c r="A740" s="33"/>
      <c r="B740" s="34"/>
      <c r="C740" s="35"/>
      <c r="D740" s="215" t="s">
        <v>156</v>
      </c>
      <c r="E740" s="35"/>
      <c r="F740" s="216" t="s">
        <v>1179</v>
      </c>
      <c r="G740" s="35"/>
      <c r="H740" s="35"/>
      <c r="I740" s="114"/>
      <c r="J740" s="35"/>
      <c r="K740" s="35"/>
      <c r="L740" s="38"/>
      <c r="M740" s="217"/>
      <c r="N740" s="218"/>
      <c r="O740" s="70"/>
      <c r="P740" s="70"/>
      <c r="Q740" s="70"/>
      <c r="R740" s="70"/>
      <c r="S740" s="70"/>
      <c r="T740" s="71"/>
      <c r="U740" s="33"/>
      <c r="V740" s="33"/>
      <c r="W740" s="33"/>
      <c r="X740" s="33"/>
      <c r="Y740" s="33"/>
      <c r="Z740" s="33"/>
      <c r="AA740" s="33"/>
      <c r="AB740" s="33"/>
      <c r="AC740" s="33"/>
      <c r="AD740" s="33"/>
      <c r="AE740" s="33"/>
      <c r="AT740" s="16" t="s">
        <v>156</v>
      </c>
      <c r="AU740" s="16" t="s">
        <v>86</v>
      </c>
    </row>
    <row r="741" spans="1:65" s="2" customFormat="1" ht="117">
      <c r="A741" s="33"/>
      <c r="B741" s="34"/>
      <c r="C741" s="35"/>
      <c r="D741" s="215" t="s">
        <v>158</v>
      </c>
      <c r="E741" s="35"/>
      <c r="F741" s="219" t="s">
        <v>1180</v>
      </c>
      <c r="G741" s="35"/>
      <c r="H741" s="35"/>
      <c r="I741" s="114"/>
      <c r="J741" s="35"/>
      <c r="K741" s="35"/>
      <c r="L741" s="38"/>
      <c r="M741" s="217"/>
      <c r="N741" s="218"/>
      <c r="O741" s="70"/>
      <c r="P741" s="70"/>
      <c r="Q741" s="70"/>
      <c r="R741" s="70"/>
      <c r="S741" s="70"/>
      <c r="T741" s="71"/>
      <c r="U741" s="33"/>
      <c r="V741" s="33"/>
      <c r="W741" s="33"/>
      <c r="X741" s="33"/>
      <c r="Y741" s="33"/>
      <c r="Z741" s="33"/>
      <c r="AA741" s="33"/>
      <c r="AB741" s="33"/>
      <c r="AC741" s="33"/>
      <c r="AD741" s="33"/>
      <c r="AE741" s="33"/>
      <c r="AT741" s="16" t="s">
        <v>158</v>
      </c>
      <c r="AU741" s="16" t="s">
        <v>86</v>
      </c>
    </row>
    <row r="742" spans="1:65" s="2" customFormat="1" ht="19.5">
      <c r="A742" s="33"/>
      <c r="B742" s="34"/>
      <c r="C742" s="35"/>
      <c r="D742" s="215" t="s">
        <v>191</v>
      </c>
      <c r="E742" s="35"/>
      <c r="F742" s="219" t="s">
        <v>1181</v>
      </c>
      <c r="G742" s="35"/>
      <c r="H742" s="35"/>
      <c r="I742" s="114"/>
      <c r="J742" s="35"/>
      <c r="K742" s="35"/>
      <c r="L742" s="38"/>
      <c r="M742" s="217"/>
      <c r="N742" s="218"/>
      <c r="O742" s="70"/>
      <c r="P742" s="70"/>
      <c r="Q742" s="70"/>
      <c r="R742" s="70"/>
      <c r="S742" s="70"/>
      <c r="T742" s="71"/>
      <c r="U742" s="33"/>
      <c r="V742" s="33"/>
      <c r="W742" s="33"/>
      <c r="X742" s="33"/>
      <c r="Y742" s="33"/>
      <c r="Z742" s="33"/>
      <c r="AA742" s="33"/>
      <c r="AB742" s="33"/>
      <c r="AC742" s="33"/>
      <c r="AD742" s="33"/>
      <c r="AE742" s="33"/>
      <c r="AT742" s="16" t="s">
        <v>191</v>
      </c>
      <c r="AU742" s="16" t="s">
        <v>86</v>
      </c>
    </row>
    <row r="743" spans="1:65" s="2" customFormat="1" ht="16.5" customHeight="1">
      <c r="A743" s="33"/>
      <c r="B743" s="34"/>
      <c r="C743" s="202" t="s">
        <v>1182</v>
      </c>
      <c r="D743" s="202" t="s">
        <v>149</v>
      </c>
      <c r="E743" s="203" t="s">
        <v>1183</v>
      </c>
      <c r="F743" s="204" t="s">
        <v>1184</v>
      </c>
      <c r="G743" s="205" t="s">
        <v>152</v>
      </c>
      <c r="H743" s="206">
        <v>1</v>
      </c>
      <c r="I743" s="207"/>
      <c r="J743" s="208">
        <f>ROUND(I743*H743,2)</f>
        <v>0</v>
      </c>
      <c r="K743" s="204" t="s">
        <v>153</v>
      </c>
      <c r="L743" s="38"/>
      <c r="M743" s="209" t="s">
        <v>1</v>
      </c>
      <c r="N743" s="210" t="s">
        <v>42</v>
      </c>
      <c r="O743" s="70"/>
      <c r="P743" s="211">
        <f>O743*H743</f>
        <v>0</v>
      </c>
      <c r="Q743" s="211">
        <v>3.6000000000000001E-5</v>
      </c>
      <c r="R743" s="211">
        <f>Q743*H743</f>
        <v>3.6000000000000001E-5</v>
      </c>
      <c r="S743" s="211">
        <v>0</v>
      </c>
      <c r="T743" s="212">
        <f>S743*H743</f>
        <v>0</v>
      </c>
      <c r="U743" s="33"/>
      <c r="V743" s="33"/>
      <c r="W743" s="33"/>
      <c r="X743" s="33"/>
      <c r="Y743" s="33"/>
      <c r="Z743" s="33"/>
      <c r="AA743" s="33"/>
      <c r="AB743" s="33"/>
      <c r="AC743" s="33"/>
      <c r="AD743" s="33"/>
      <c r="AE743" s="33"/>
      <c r="AR743" s="213" t="s">
        <v>154</v>
      </c>
      <c r="AT743" s="213" t="s">
        <v>149</v>
      </c>
      <c r="AU743" s="213" t="s">
        <v>86</v>
      </c>
      <c r="AY743" s="16" t="s">
        <v>147</v>
      </c>
      <c r="BE743" s="214">
        <f>IF(N743="základní",J743,0)</f>
        <v>0</v>
      </c>
      <c r="BF743" s="214">
        <f>IF(N743="snížená",J743,0)</f>
        <v>0</v>
      </c>
      <c r="BG743" s="214">
        <f>IF(N743="zákl. přenesená",J743,0)</f>
        <v>0</v>
      </c>
      <c r="BH743" s="214">
        <f>IF(N743="sníž. přenesená",J743,0)</f>
        <v>0</v>
      </c>
      <c r="BI743" s="214">
        <f>IF(N743="nulová",J743,0)</f>
        <v>0</v>
      </c>
      <c r="BJ743" s="16" t="s">
        <v>21</v>
      </c>
      <c r="BK743" s="214">
        <f>ROUND(I743*H743,2)</f>
        <v>0</v>
      </c>
      <c r="BL743" s="16" t="s">
        <v>154</v>
      </c>
      <c r="BM743" s="213" t="s">
        <v>1185</v>
      </c>
    </row>
    <row r="744" spans="1:65" s="2" customFormat="1" ht="11.25">
      <c r="A744" s="33"/>
      <c r="B744" s="34"/>
      <c r="C744" s="35"/>
      <c r="D744" s="215" t="s">
        <v>156</v>
      </c>
      <c r="E744" s="35"/>
      <c r="F744" s="216" t="s">
        <v>1186</v>
      </c>
      <c r="G744" s="35"/>
      <c r="H744" s="35"/>
      <c r="I744" s="114"/>
      <c r="J744" s="35"/>
      <c r="K744" s="35"/>
      <c r="L744" s="38"/>
      <c r="M744" s="217"/>
      <c r="N744" s="218"/>
      <c r="O744" s="70"/>
      <c r="P744" s="70"/>
      <c r="Q744" s="70"/>
      <c r="R744" s="70"/>
      <c r="S744" s="70"/>
      <c r="T744" s="71"/>
      <c r="U744" s="33"/>
      <c r="V744" s="33"/>
      <c r="W744" s="33"/>
      <c r="X744" s="33"/>
      <c r="Y744" s="33"/>
      <c r="Z744" s="33"/>
      <c r="AA744" s="33"/>
      <c r="AB744" s="33"/>
      <c r="AC744" s="33"/>
      <c r="AD744" s="33"/>
      <c r="AE744" s="33"/>
      <c r="AT744" s="16" t="s">
        <v>156</v>
      </c>
      <c r="AU744" s="16" t="s">
        <v>86</v>
      </c>
    </row>
    <row r="745" spans="1:65" s="2" customFormat="1" ht="117">
      <c r="A745" s="33"/>
      <c r="B745" s="34"/>
      <c r="C745" s="35"/>
      <c r="D745" s="215" t="s">
        <v>158</v>
      </c>
      <c r="E745" s="35"/>
      <c r="F745" s="219" t="s">
        <v>1180</v>
      </c>
      <c r="G745" s="35"/>
      <c r="H745" s="35"/>
      <c r="I745" s="114"/>
      <c r="J745" s="35"/>
      <c r="K745" s="35"/>
      <c r="L745" s="38"/>
      <c r="M745" s="217"/>
      <c r="N745" s="218"/>
      <c r="O745" s="70"/>
      <c r="P745" s="70"/>
      <c r="Q745" s="70"/>
      <c r="R745" s="70"/>
      <c r="S745" s="70"/>
      <c r="T745" s="71"/>
      <c r="U745" s="33"/>
      <c r="V745" s="33"/>
      <c r="W745" s="33"/>
      <c r="X745" s="33"/>
      <c r="Y745" s="33"/>
      <c r="Z745" s="33"/>
      <c r="AA745" s="33"/>
      <c r="AB745" s="33"/>
      <c r="AC745" s="33"/>
      <c r="AD745" s="33"/>
      <c r="AE745" s="33"/>
      <c r="AT745" s="16" t="s">
        <v>158</v>
      </c>
      <c r="AU745" s="16" t="s">
        <v>86</v>
      </c>
    </row>
    <row r="746" spans="1:65" s="2" customFormat="1" ht="19.5">
      <c r="A746" s="33"/>
      <c r="B746" s="34"/>
      <c r="C746" s="35"/>
      <c r="D746" s="215" t="s">
        <v>191</v>
      </c>
      <c r="E746" s="35"/>
      <c r="F746" s="219" t="s">
        <v>1187</v>
      </c>
      <c r="G746" s="35"/>
      <c r="H746" s="35"/>
      <c r="I746" s="114"/>
      <c r="J746" s="35"/>
      <c r="K746" s="35"/>
      <c r="L746" s="38"/>
      <c r="M746" s="217"/>
      <c r="N746" s="218"/>
      <c r="O746" s="70"/>
      <c r="P746" s="70"/>
      <c r="Q746" s="70"/>
      <c r="R746" s="70"/>
      <c r="S746" s="70"/>
      <c r="T746" s="71"/>
      <c r="U746" s="33"/>
      <c r="V746" s="33"/>
      <c r="W746" s="33"/>
      <c r="X746" s="33"/>
      <c r="Y746" s="33"/>
      <c r="Z746" s="33"/>
      <c r="AA746" s="33"/>
      <c r="AB746" s="33"/>
      <c r="AC746" s="33"/>
      <c r="AD746" s="33"/>
      <c r="AE746" s="33"/>
      <c r="AT746" s="16" t="s">
        <v>191</v>
      </c>
      <c r="AU746" s="16" t="s">
        <v>86</v>
      </c>
    </row>
    <row r="747" spans="1:65" s="2" customFormat="1" ht="16.5" customHeight="1">
      <c r="A747" s="33"/>
      <c r="B747" s="34"/>
      <c r="C747" s="202" t="s">
        <v>1188</v>
      </c>
      <c r="D747" s="202" t="s">
        <v>149</v>
      </c>
      <c r="E747" s="203" t="s">
        <v>1189</v>
      </c>
      <c r="F747" s="204" t="s">
        <v>1190</v>
      </c>
      <c r="G747" s="205" t="s">
        <v>580</v>
      </c>
      <c r="H747" s="206">
        <v>1</v>
      </c>
      <c r="I747" s="207"/>
      <c r="J747" s="208">
        <f>ROUND(I747*H747,2)</f>
        <v>0</v>
      </c>
      <c r="K747" s="204" t="s">
        <v>153</v>
      </c>
      <c r="L747" s="38"/>
      <c r="M747" s="209" t="s">
        <v>1</v>
      </c>
      <c r="N747" s="210" t="s">
        <v>42</v>
      </c>
      <c r="O747" s="70"/>
      <c r="P747" s="211">
        <f>O747*H747</f>
        <v>0</v>
      </c>
      <c r="Q747" s="211">
        <v>1.0382169999999999</v>
      </c>
      <c r="R747" s="211">
        <f>Q747*H747</f>
        <v>1.0382169999999999</v>
      </c>
      <c r="S747" s="211">
        <v>0</v>
      </c>
      <c r="T747" s="212">
        <f>S747*H747</f>
        <v>0</v>
      </c>
      <c r="U747" s="33"/>
      <c r="V747" s="33"/>
      <c r="W747" s="33"/>
      <c r="X747" s="33"/>
      <c r="Y747" s="33"/>
      <c r="Z747" s="33"/>
      <c r="AA747" s="33"/>
      <c r="AB747" s="33"/>
      <c r="AC747" s="33"/>
      <c r="AD747" s="33"/>
      <c r="AE747" s="33"/>
      <c r="AR747" s="213" t="s">
        <v>154</v>
      </c>
      <c r="AT747" s="213" t="s">
        <v>149</v>
      </c>
      <c r="AU747" s="213" t="s">
        <v>86</v>
      </c>
      <c r="AY747" s="16" t="s">
        <v>147</v>
      </c>
      <c r="BE747" s="214">
        <f>IF(N747="základní",J747,0)</f>
        <v>0</v>
      </c>
      <c r="BF747" s="214">
        <f>IF(N747="snížená",J747,0)</f>
        <v>0</v>
      </c>
      <c r="BG747" s="214">
        <f>IF(N747="zákl. přenesená",J747,0)</f>
        <v>0</v>
      </c>
      <c r="BH747" s="214">
        <f>IF(N747="sníž. přenesená",J747,0)</f>
        <v>0</v>
      </c>
      <c r="BI747" s="214">
        <f>IF(N747="nulová",J747,0)</f>
        <v>0</v>
      </c>
      <c r="BJ747" s="16" t="s">
        <v>21</v>
      </c>
      <c r="BK747" s="214">
        <f>ROUND(I747*H747,2)</f>
        <v>0</v>
      </c>
      <c r="BL747" s="16" t="s">
        <v>154</v>
      </c>
      <c r="BM747" s="213" t="s">
        <v>1191</v>
      </c>
    </row>
    <row r="748" spans="1:65" s="2" customFormat="1" ht="19.5">
      <c r="A748" s="33"/>
      <c r="B748" s="34"/>
      <c r="C748" s="35"/>
      <c r="D748" s="215" t="s">
        <v>156</v>
      </c>
      <c r="E748" s="35"/>
      <c r="F748" s="216" t="s">
        <v>1192</v>
      </c>
      <c r="G748" s="35"/>
      <c r="H748" s="35"/>
      <c r="I748" s="114"/>
      <c r="J748" s="35"/>
      <c r="K748" s="35"/>
      <c r="L748" s="38"/>
      <c r="M748" s="217"/>
      <c r="N748" s="218"/>
      <c r="O748" s="70"/>
      <c r="P748" s="70"/>
      <c r="Q748" s="70"/>
      <c r="R748" s="70"/>
      <c r="S748" s="70"/>
      <c r="T748" s="71"/>
      <c r="U748" s="33"/>
      <c r="V748" s="33"/>
      <c r="W748" s="33"/>
      <c r="X748" s="33"/>
      <c r="Y748" s="33"/>
      <c r="Z748" s="33"/>
      <c r="AA748" s="33"/>
      <c r="AB748" s="33"/>
      <c r="AC748" s="33"/>
      <c r="AD748" s="33"/>
      <c r="AE748" s="33"/>
      <c r="AT748" s="16" t="s">
        <v>156</v>
      </c>
      <c r="AU748" s="16" t="s">
        <v>86</v>
      </c>
    </row>
    <row r="749" spans="1:65" s="2" customFormat="1" ht="87.75">
      <c r="A749" s="33"/>
      <c r="B749" s="34"/>
      <c r="C749" s="35"/>
      <c r="D749" s="215" t="s">
        <v>158</v>
      </c>
      <c r="E749" s="35"/>
      <c r="F749" s="219" t="s">
        <v>1193</v>
      </c>
      <c r="G749" s="35"/>
      <c r="H749" s="35"/>
      <c r="I749" s="114"/>
      <c r="J749" s="35"/>
      <c r="K749" s="35"/>
      <c r="L749" s="38"/>
      <c r="M749" s="217"/>
      <c r="N749" s="218"/>
      <c r="O749" s="70"/>
      <c r="P749" s="70"/>
      <c r="Q749" s="70"/>
      <c r="R749" s="70"/>
      <c r="S749" s="70"/>
      <c r="T749" s="71"/>
      <c r="U749" s="33"/>
      <c r="V749" s="33"/>
      <c r="W749" s="33"/>
      <c r="X749" s="33"/>
      <c r="Y749" s="33"/>
      <c r="Z749" s="33"/>
      <c r="AA749" s="33"/>
      <c r="AB749" s="33"/>
      <c r="AC749" s="33"/>
      <c r="AD749" s="33"/>
      <c r="AE749" s="33"/>
      <c r="AT749" s="16" t="s">
        <v>158</v>
      </c>
      <c r="AU749" s="16" t="s">
        <v>86</v>
      </c>
    </row>
    <row r="750" spans="1:65" s="2" customFormat="1" ht="21.75" customHeight="1">
      <c r="A750" s="33"/>
      <c r="B750" s="34"/>
      <c r="C750" s="202" t="s">
        <v>1194</v>
      </c>
      <c r="D750" s="202" t="s">
        <v>149</v>
      </c>
      <c r="E750" s="203" t="s">
        <v>1195</v>
      </c>
      <c r="F750" s="204" t="s">
        <v>1196</v>
      </c>
      <c r="G750" s="205" t="s">
        <v>580</v>
      </c>
      <c r="H750" s="206">
        <v>1</v>
      </c>
      <c r="I750" s="207"/>
      <c r="J750" s="208">
        <f>ROUND(I750*H750,2)</f>
        <v>0</v>
      </c>
      <c r="K750" s="204" t="s">
        <v>153</v>
      </c>
      <c r="L750" s="38"/>
      <c r="M750" s="209" t="s">
        <v>1</v>
      </c>
      <c r="N750" s="210" t="s">
        <v>42</v>
      </c>
      <c r="O750" s="70"/>
      <c r="P750" s="211">
        <f>O750*H750</f>
        <v>0</v>
      </c>
      <c r="Q750" s="211">
        <v>1.0606640000000001</v>
      </c>
      <c r="R750" s="211">
        <f>Q750*H750</f>
        <v>1.0606640000000001</v>
      </c>
      <c r="S750" s="211">
        <v>0</v>
      </c>
      <c r="T750" s="212">
        <f>S750*H750</f>
        <v>0</v>
      </c>
      <c r="U750" s="33"/>
      <c r="V750" s="33"/>
      <c r="W750" s="33"/>
      <c r="X750" s="33"/>
      <c r="Y750" s="33"/>
      <c r="Z750" s="33"/>
      <c r="AA750" s="33"/>
      <c r="AB750" s="33"/>
      <c r="AC750" s="33"/>
      <c r="AD750" s="33"/>
      <c r="AE750" s="33"/>
      <c r="AR750" s="213" t="s">
        <v>154</v>
      </c>
      <c r="AT750" s="213" t="s">
        <v>149</v>
      </c>
      <c r="AU750" s="213" t="s">
        <v>86</v>
      </c>
      <c r="AY750" s="16" t="s">
        <v>147</v>
      </c>
      <c r="BE750" s="214">
        <f>IF(N750="základní",J750,0)</f>
        <v>0</v>
      </c>
      <c r="BF750" s="214">
        <f>IF(N750="snížená",J750,0)</f>
        <v>0</v>
      </c>
      <c r="BG750" s="214">
        <f>IF(N750="zákl. přenesená",J750,0)</f>
        <v>0</v>
      </c>
      <c r="BH750" s="214">
        <f>IF(N750="sníž. přenesená",J750,0)</f>
        <v>0</v>
      </c>
      <c r="BI750" s="214">
        <f>IF(N750="nulová",J750,0)</f>
        <v>0</v>
      </c>
      <c r="BJ750" s="16" t="s">
        <v>21</v>
      </c>
      <c r="BK750" s="214">
        <f>ROUND(I750*H750,2)</f>
        <v>0</v>
      </c>
      <c r="BL750" s="16" t="s">
        <v>154</v>
      </c>
      <c r="BM750" s="213" t="s">
        <v>1197</v>
      </c>
    </row>
    <row r="751" spans="1:65" s="2" customFormat="1" ht="19.5">
      <c r="A751" s="33"/>
      <c r="B751" s="34"/>
      <c r="C751" s="35"/>
      <c r="D751" s="215" t="s">
        <v>156</v>
      </c>
      <c r="E751" s="35"/>
      <c r="F751" s="216" t="s">
        <v>1198</v>
      </c>
      <c r="G751" s="35"/>
      <c r="H751" s="35"/>
      <c r="I751" s="114"/>
      <c r="J751" s="35"/>
      <c r="K751" s="35"/>
      <c r="L751" s="38"/>
      <c r="M751" s="217"/>
      <c r="N751" s="218"/>
      <c r="O751" s="70"/>
      <c r="P751" s="70"/>
      <c r="Q751" s="70"/>
      <c r="R751" s="70"/>
      <c r="S751" s="70"/>
      <c r="T751" s="71"/>
      <c r="U751" s="33"/>
      <c r="V751" s="33"/>
      <c r="W751" s="33"/>
      <c r="X751" s="33"/>
      <c r="Y751" s="33"/>
      <c r="Z751" s="33"/>
      <c r="AA751" s="33"/>
      <c r="AB751" s="33"/>
      <c r="AC751" s="33"/>
      <c r="AD751" s="33"/>
      <c r="AE751" s="33"/>
      <c r="AT751" s="16" t="s">
        <v>156</v>
      </c>
      <c r="AU751" s="16" t="s">
        <v>86</v>
      </c>
    </row>
    <row r="752" spans="1:65" s="2" customFormat="1" ht="87.75">
      <c r="A752" s="33"/>
      <c r="B752" s="34"/>
      <c r="C752" s="35"/>
      <c r="D752" s="215" t="s">
        <v>158</v>
      </c>
      <c r="E752" s="35"/>
      <c r="F752" s="219" t="s">
        <v>1193</v>
      </c>
      <c r="G752" s="35"/>
      <c r="H752" s="35"/>
      <c r="I752" s="114"/>
      <c r="J752" s="35"/>
      <c r="K752" s="35"/>
      <c r="L752" s="38"/>
      <c r="M752" s="217"/>
      <c r="N752" s="218"/>
      <c r="O752" s="70"/>
      <c r="P752" s="70"/>
      <c r="Q752" s="70"/>
      <c r="R752" s="70"/>
      <c r="S752" s="70"/>
      <c r="T752" s="71"/>
      <c r="U752" s="33"/>
      <c r="V752" s="33"/>
      <c r="W752" s="33"/>
      <c r="X752" s="33"/>
      <c r="Y752" s="33"/>
      <c r="Z752" s="33"/>
      <c r="AA752" s="33"/>
      <c r="AB752" s="33"/>
      <c r="AC752" s="33"/>
      <c r="AD752" s="33"/>
      <c r="AE752" s="33"/>
      <c r="AT752" s="16" t="s">
        <v>158</v>
      </c>
      <c r="AU752" s="16" t="s">
        <v>86</v>
      </c>
    </row>
    <row r="753" spans="1:65" s="2" customFormat="1" ht="21.75" customHeight="1">
      <c r="A753" s="33"/>
      <c r="B753" s="34"/>
      <c r="C753" s="202" t="s">
        <v>1199</v>
      </c>
      <c r="D753" s="202" t="s">
        <v>149</v>
      </c>
      <c r="E753" s="203" t="s">
        <v>1200</v>
      </c>
      <c r="F753" s="204" t="s">
        <v>1201</v>
      </c>
      <c r="G753" s="205" t="s">
        <v>580</v>
      </c>
      <c r="H753" s="206">
        <v>1</v>
      </c>
      <c r="I753" s="207"/>
      <c r="J753" s="208">
        <f>ROUND(I753*H753,2)</f>
        <v>0</v>
      </c>
      <c r="K753" s="204" t="s">
        <v>153</v>
      </c>
      <c r="L753" s="38"/>
      <c r="M753" s="209" t="s">
        <v>1</v>
      </c>
      <c r="N753" s="210" t="s">
        <v>42</v>
      </c>
      <c r="O753" s="70"/>
      <c r="P753" s="211">
        <f>O753*H753</f>
        <v>0</v>
      </c>
      <c r="Q753" s="211">
        <v>1.0597380000000001</v>
      </c>
      <c r="R753" s="211">
        <f>Q753*H753</f>
        <v>1.0597380000000001</v>
      </c>
      <c r="S753" s="211">
        <v>0</v>
      </c>
      <c r="T753" s="212">
        <f>S753*H753</f>
        <v>0</v>
      </c>
      <c r="U753" s="33"/>
      <c r="V753" s="33"/>
      <c r="W753" s="33"/>
      <c r="X753" s="33"/>
      <c r="Y753" s="33"/>
      <c r="Z753" s="33"/>
      <c r="AA753" s="33"/>
      <c r="AB753" s="33"/>
      <c r="AC753" s="33"/>
      <c r="AD753" s="33"/>
      <c r="AE753" s="33"/>
      <c r="AR753" s="213" t="s">
        <v>154</v>
      </c>
      <c r="AT753" s="213" t="s">
        <v>149</v>
      </c>
      <c r="AU753" s="213" t="s">
        <v>86</v>
      </c>
      <c r="AY753" s="16" t="s">
        <v>147</v>
      </c>
      <c r="BE753" s="214">
        <f>IF(N753="základní",J753,0)</f>
        <v>0</v>
      </c>
      <c r="BF753" s="214">
        <f>IF(N753="snížená",J753,0)</f>
        <v>0</v>
      </c>
      <c r="BG753" s="214">
        <f>IF(N753="zákl. přenesená",J753,0)</f>
        <v>0</v>
      </c>
      <c r="BH753" s="214">
        <f>IF(N753="sníž. přenesená",J753,0)</f>
        <v>0</v>
      </c>
      <c r="BI753" s="214">
        <f>IF(N753="nulová",J753,0)</f>
        <v>0</v>
      </c>
      <c r="BJ753" s="16" t="s">
        <v>21</v>
      </c>
      <c r="BK753" s="214">
        <f>ROUND(I753*H753,2)</f>
        <v>0</v>
      </c>
      <c r="BL753" s="16" t="s">
        <v>154</v>
      </c>
      <c r="BM753" s="213" t="s">
        <v>1202</v>
      </c>
    </row>
    <row r="754" spans="1:65" s="2" customFormat="1" ht="19.5">
      <c r="A754" s="33"/>
      <c r="B754" s="34"/>
      <c r="C754" s="35"/>
      <c r="D754" s="215" t="s">
        <v>156</v>
      </c>
      <c r="E754" s="35"/>
      <c r="F754" s="216" t="s">
        <v>1203</v>
      </c>
      <c r="G754" s="35"/>
      <c r="H754" s="35"/>
      <c r="I754" s="114"/>
      <c r="J754" s="35"/>
      <c r="K754" s="35"/>
      <c r="L754" s="38"/>
      <c r="M754" s="217"/>
      <c r="N754" s="218"/>
      <c r="O754" s="70"/>
      <c r="P754" s="70"/>
      <c r="Q754" s="70"/>
      <c r="R754" s="70"/>
      <c r="S754" s="70"/>
      <c r="T754" s="71"/>
      <c r="U754" s="33"/>
      <c r="V754" s="33"/>
      <c r="W754" s="33"/>
      <c r="X754" s="33"/>
      <c r="Y754" s="33"/>
      <c r="Z754" s="33"/>
      <c r="AA754" s="33"/>
      <c r="AB754" s="33"/>
      <c r="AC754" s="33"/>
      <c r="AD754" s="33"/>
      <c r="AE754" s="33"/>
      <c r="AT754" s="16" t="s">
        <v>156</v>
      </c>
      <c r="AU754" s="16" t="s">
        <v>86</v>
      </c>
    </row>
    <row r="755" spans="1:65" s="2" customFormat="1" ht="87.75">
      <c r="A755" s="33"/>
      <c r="B755" s="34"/>
      <c r="C755" s="35"/>
      <c r="D755" s="215" t="s">
        <v>158</v>
      </c>
      <c r="E755" s="35"/>
      <c r="F755" s="219" t="s">
        <v>1193</v>
      </c>
      <c r="G755" s="35"/>
      <c r="H755" s="35"/>
      <c r="I755" s="114"/>
      <c r="J755" s="35"/>
      <c r="K755" s="35"/>
      <c r="L755" s="38"/>
      <c r="M755" s="217"/>
      <c r="N755" s="218"/>
      <c r="O755" s="70"/>
      <c r="P755" s="70"/>
      <c r="Q755" s="70"/>
      <c r="R755" s="70"/>
      <c r="S755" s="70"/>
      <c r="T755" s="71"/>
      <c r="U755" s="33"/>
      <c r="V755" s="33"/>
      <c r="W755" s="33"/>
      <c r="X755" s="33"/>
      <c r="Y755" s="33"/>
      <c r="Z755" s="33"/>
      <c r="AA755" s="33"/>
      <c r="AB755" s="33"/>
      <c r="AC755" s="33"/>
      <c r="AD755" s="33"/>
      <c r="AE755" s="33"/>
      <c r="AT755" s="16" t="s">
        <v>158</v>
      </c>
      <c r="AU755" s="16" t="s">
        <v>86</v>
      </c>
    </row>
    <row r="756" spans="1:65" s="2" customFormat="1" ht="19.5">
      <c r="A756" s="33"/>
      <c r="B756" s="34"/>
      <c r="C756" s="35"/>
      <c r="D756" s="215" t="s">
        <v>191</v>
      </c>
      <c r="E756" s="35"/>
      <c r="F756" s="219" t="s">
        <v>1204</v>
      </c>
      <c r="G756" s="35"/>
      <c r="H756" s="35"/>
      <c r="I756" s="114"/>
      <c r="J756" s="35"/>
      <c r="K756" s="35"/>
      <c r="L756" s="38"/>
      <c r="M756" s="217"/>
      <c r="N756" s="218"/>
      <c r="O756" s="70"/>
      <c r="P756" s="70"/>
      <c r="Q756" s="70"/>
      <c r="R756" s="70"/>
      <c r="S756" s="70"/>
      <c r="T756" s="71"/>
      <c r="U756" s="33"/>
      <c r="V756" s="33"/>
      <c r="W756" s="33"/>
      <c r="X756" s="33"/>
      <c r="Y756" s="33"/>
      <c r="Z756" s="33"/>
      <c r="AA756" s="33"/>
      <c r="AB756" s="33"/>
      <c r="AC756" s="33"/>
      <c r="AD756" s="33"/>
      <c r="AE756" s="33"/>
      <c r="AT756" s="16" t="s">
        <v>191</v>
      </c>
      <c r="AU756" s="16" t="s">
        <v>86</v>
      </c>
    </row>
    <row r="757" spans="1:65" s="2" customFormat="1" ht="21.75" customHeight="1">
      <c r="A757" s="33"/>
      <c r="B757" s="34"/>
      <c r="C757" s="202" t="s">
        <v>1205</v>
      </c>
      <c r="D757" s="202" t="s">
        <v>149</v>
      </c>
      <c r="E757" s="203" t="s">
        <v>1206</v>
      </c>
      <c r="F757" s="204" t="s">
        <v>1207</v>
      </c>
      <c r="G757" s="205" t="s">
        <v>187</v>
      </c>
      <c r="H757" s="206">
        <v>1</v>
      </c>
      <c r="I757" s="207"/>
      <c r="J757" s="208">
        <f>ROUND(I757*H757,2)</f>
        <v>0</v>
      </c>
      <c r="K757" s="204" t="s">
        <v>153</v>
      </c>
      <c r="L757" s="38"/>
      <c r="M757" s="209" t="s">
        <v>1</v>
      </c>
      <c r="N757" s="210" t="s">
        <v>42</v>
      </c>
      <c r="O757" s="70"/>
      <c r="P757" s="211">
        <f>O757*H757</f>
        <v>0</v>
      </c>
      <c r="Q757" s="211">
        <v>0</v>
      </c>
      <c r="R757" s="211">
        <f>Q757*H757</f>
        <v>0</v>
      </c>
      <c r="S757" s="211">
        <v>0</v>
      </c>
      <c r="T757" s="212">
        <f>S757*H757</f>
        <v>0</v>
      </c>
      <c r="U757" s="33"/>
      <c r="V757" s="33"/>
      <c r="W757" s="33"/>
      <c r="X757" s="33"/>
      <c r="Y757" s="33"/>
      <c r="Z757" s="33"/>
      <c r="AA757" s="33"/>
      <c r="AB757" s="33"/>
      <c r="AC757" s="33"/>
      <c r="AD757" s="33"/>
      <c r="AE757" s="33"/>
      <c r="AR757" s="213" t="s">
        <v>154</v>
      </c>
      <c r="AT757" s="213" t="s">
        <v>149</v>
      </c>
      <c r="AU757" s="213" t="s">
        <v>86</v>
      </c>
      <c r="AY757" s="16" t="s">
        <v>147</v>
      </c>
      <c r="BE757" s="214">
        <f>IF(N757="základní",J757,0)</f>
        <v>0</v>
      </c>
      <c r="BF757" s="214">
        <f>IF(N757="snížená",J757,0)</f>
        <v>0</v>
      </c>
      <c r="BG757" s="214">
        <f>IF(N757="zákl. přenesená",J757,0)</f>
        <v>0</v>
      </c>
      <c r="BH757" s="214">
        <f>IF(N757="sníž. přenesená",J757,0)</f>
        <v>0</v>
      </c>
      <c r="BI757" s="214">
        <f>IF(N757="nulová",J757,0)</f>
        <v>0</v>
      </c>
      <c r="BJ757" s="16" t="s">
        <v>21</v>
      </c>
      <c r="BK757" s="214">
        <f>ROUND(I757*H757,2)</f>
        <v>0</v>
      </c>
      <c r="BL757" s="16" t="s">
        <v>154</v>
      </c>
      <c r="BM757" s="213" t="s">
        <v>1208</v>
      </c>
    </row>
    <row r="758" spans="1:65" s="2" customFormat="1" ht="19.5">
      <c r="A758" s="33"/>
      <c r="B758" s="34"/>
      <c r="C758" s="35"/>
      <c r="D758" s="215" t="s">
        <v>156</v>
      </c>
      <c r="E758" s="35"/>
      <c r="F758" s="216" t="s">
        <v>1209</v>
      </c>
      <c r="G758" s="35"/>
      <c r="H758" s="35"/>
      <c r="I758" s="114"/>
      <c r="J758" s="35"/>
      <c r="K758" s="35"/>
      <c r="L758" s="38"/>
      <c r="M758" s="217"/>
      <c r="N758" s="218"/>
      <c r="O758" s="70"/>
      <c r="P758" s="70"/>
      <c r="Q758" s="70"/>
      <c r="R758" s="70"/>
      <c r="S758" s="70"/>
      <c r="T758" s="71"/>
      <c r="U758" s="33"/>
      <c r="V758" s="33"/>
      <c r="W758" s="33"/>
      <c r="X758" s="33"/>
      <c r="Y758" s="33"/>
      <c r="Z758" s="33"/>
      <c r="AA758" s="33"/>
      <c r="AB758" s="33"/>
      <c r="AC758" s="33"/>
      <c r="AD758" s="33"/>
      <c r="AE758" s="33"/>
      <c r="AT758" s="16" t="s">
        <v>156</v>
      </c>
      <c r="AU758" s="16" t="s">
        <v>86</v>
      </c>
    </row>
    <row r="759" spans="1:65" s="2" customFormat="1" ht="97.5">
      <c r="A759" s="33"/>
      <c r="B759" s="34"/>
      <c r="C759" s="35"/>
      <c r="D759" s="215" t="s">
        <v>158</v>
      </c>
      <c r="E759" s="35"/>
      <c r="F759" s="219" t="s">
        <v>1162</v>
      </c>
      <c r="G759" s="35"/>
      <c r="H759" s="35"/>
      <c r="I759" s="114"/>
      <c r="J759" s="35"/>
      <c r="K759" s="35"/>
      <c r="L759" s="38"/>
      <c r="M759" s="217"/>
      <c r="N759" s="218"/>
      <c r="O759" s="70"/>
      <c r="P759" s="70"/>
      <c r="Q759" s="70"/>
      <c r="R759" s="70"/>
      <c r="S759" s="70"/>
      <c r="T759" s="71"/>
      <c r="U759" s="33"/>
      <c r="V759" s="33"/>
      <c r="W759" s="33"/>
      <c r="X759" s="33"/>
      <c r="Y759" s="33"/>
      <c r="Z759" s="33"/>
      <c r="AA759" s="33"/>
      <c r="AB759" s="33"/>
      <c r="AC759" s="33"/>
      <c r="AD759" s="33"/>
      <c r="AE759" s="33"/>
      <c r="AT759" s="16" t="s">
        <v>158</v>
      </c>
      <c r="AU759" s="16" t="s">
        <v>86</v>
      </c>
    </row>
    <row r="760" spans="1:65" s="2" customFormat="1" ht="21.75" customHeight="1">
      <c r="A760" s="33"/>
      <c r="B760" s="34"/>
      <c r="C760" s="202" t="s">
        <v>1210</v>
      </c>
      <c r="D760" s="202" t="s">
        <v>149</v>
      </c>
      <c r="E760" s="203" t="s">
        <v>1211</v>
      </c>
      <c r="F760" s="204" t="s">
        <v>1212</v>
      </c>
      <c r="G760" s="205" t="s">
        <v>187</v>
      </c>
      <c r="H760" s="206">
        <v>1</v>
      </c>
      <c r="I760" s="207"/>
      <c r="J760" s="208">
        <f>ROUND(I760*H760,2)</f>
        <v>0</v>
      </c>
      <c r="K760" s="204" t="s">
        <v>153</v>
      </c>
      <c r="L760" s="38"/>
      <c r="M760" s="209" t="s">
        <v>1</v>
      </c>
      <c r="N760" s="210" t="s">
        <v>42</v>
      </c>
      <c r="O760" s="70"/>
      <c r="P760" s="211">
        <f>O760*H760</f>
        <v>0</v>
      </c>
      <c r="Q760" s="211">
        <v>0</v>
      </c>
      <c r="R760" s="211">
        <f>Q760*H760</f>
        <v>0</v>
      </c>
      <c r="S760" s="211">
        <v>0</v>
      </c>
      <c r="T760" s="212">
        <f>S760*H760</f>
        <v>0</v>
      </c>
      <c r="U760" s="33"/>
      <c r="V760" s="33"/>
      <c r="W760" s="33"/>
      <c r="X760" s="33"/>
      <c r="Y760" s="33"/>
      <c r="Z760" s="33"/>
      <c r="AA760" s="33"/>
      <c r="AB760" s="33"/>
      <c r="AC760" s="33"/>
      <c r="AD760" s="33"/>
      <c r="AE760" s="33"/>
      <c r="AR760" s="213" t="s">
        <v>154</v>
      </c>
      <c r="AT760" s="213" t="s">
        <v>149</v>
      </c>
      <c r="AU760" s="213" t="s">
        <v>86</v>
      </c>
      <c r="AY760" s="16" t="s">
        <v>147</v>
      </c>
      <c r="BE760" s="214">
        <f>IF(N760="základní",J760,0)</f>
        <v>0</v>
      </c>
      <c r="BF760" s="214">
        <f>IF(N760="snížená",J760,0)</f>
        <v>0</v>
      </c>
      <c r="BG760" s="214">
        <f>IF(N760="zákl. přenesená",J760,0)</f>
        <v>0</v>
      </c>
      <c r="BH760" s="214">
        <f>IF(N760="sníž. přenesená",J760,0)</f>
        <v>0</v>
      </c>
      <c r="BI760" s="214">
        <f>IF(N760="nulová",J760,0)</f>
        <v>0</v>
      </c>
      <c r="BJ760" s="16" t="s">
        <v>21</v>
      </c>
      <c r="BK760" s="214">
        <f>ROUND(I760*H760,2)</f>
        <v>0</v>
      </c>
      <c r="BL760" s="16" t="s">
        <v>154</v>
      </c>
      <c r="BM760" s="213" t="s">
        <v>1213</v>
      </c>
    </row>
    <row r="761" spans="1:65" s="2" customFormat="1" ht="19.5">
      <c r="A761" s="33"/>
      <c r="B761" s="34"/>
      <c r="C761" s="35"/>
      <c r="D761" s="215" t="s">
        <v>156</v>
      </c>
      <c r="E761" s="35"/>
      <c r="F761" s="216" t="s">
        <v>1214</v>
      </c>
      <c r="G761" s="35"/>
      <c r="H761" s="35"/>
      <c r="I761" s="114"/>
      <c r="J761" s="35"/>
      <c r="K761" s="35"/>
      <c r="L761" s="38"/>
      <c r="M761" s="217"/>
      <c r="N761" s="218"/>
      <c r="O761" s="70"/>
      <c r="P761" s="70"/>
      <c r="Q761" s="70"/>
      <c r="R761" s="70"/>
      <c r="S761" s="70"/>
      <c r="T761" s="71"/>
      <c r="U761" s="33"/>
      <c r="V761" s="33"/>
      <c r="W761" s="33"/>
      <c r="X761" s="33"/>
      <c r="Y761" s="33"/>
      <c r="Z761" s="33"/>
      <c r="AA761" s="33"/>
      <c r="AB761" s="33"/>
      <c r="AC761" s="33"/>
      <c r="AD761" s="33"/>
      <c r="AE761" s="33"/>
      <c r="AT761" s="16" t="s">
        <v>156</v>
      </c>
      <c r="AU761" s="16" t="s">
        <v>86</v>
      </c>
    </row>
    <row r="762" spans="1:65" s="2" customFormat="1" ht="97.5">
      <c r="A762" s="33"/>
      <c r="B762" s="34"/>
      <c r="C762" s="35"/>
      <c r="D762" s="215" t="s">
        <v>158</v>
      </c>
      <c r="E762" s="35"/>
      <c r="F762" s="219" t="s">
        <v>1162</v>
      </c>
      <c r="G762" s="35"/>
      <c r="H762" s="35"/>
      <c r="I762" s="114"/>
      <c r="J762" s="35"/>
      <c r="K762" s="35"/>
      <c r="L762" s="38"/>
      <c r="M762" s="217"/>
      <c r="N762" s="218"/>
      <c r="O762" s="70"/>
      <c r="P762" s="70"/>
      <c r="Q762" s="70"/>
      <c r="R762" s="70"/>
      <c r="S762" s="70"/>
      <c r="T762" s="71"/>
      <c r="U762" s="33"/>
      <c r="V762" s="33"/>
      <c r="W762" s="33"/>
      <c r="X762" s="33"/>
      <c r="Y762" s="33"/>
      <c r="Z762" s="33"/>
      <c r="AA762" s="33"/>
      <c r="AB762" s="33"/>
      <c r="AC762" s="33"/>
      <c r="AD762" s="33"/>
      <c r="AE762" s="33"/>
      <c r="AT762" s="16" t="s">
        <v>158</v>
      </c>
      <c r="AU762" s="16" t="s">
        <v>86</v>
      </c>
    </row>
    <row r="763" spans="1:65" s="2" customFormat="1" ht="21.75" customHeight="1">
      <c r="A763" s="33"/>
      <c r="B763" s="34"/>
      <c r="C763" s="202" t="s">
        <v>1215</v>
      </c>
      <c r="D763" s="202" t="s">
        <v>149</v>
      </c>
      <c r="E763" s="203" t="s">
        <v>1216</v>
      </c>
      <c r="F763" s="204" t="s">
        <v>1217</v>
      </c>
      <c r="G763" s="205" t="s">
        <v>187</v>
      </c>
      <c r="H763" s="206">
        <v>1</v>
      </c>
      <c r="I763" s="207"/>
      <c r="J763" s="208">
        <f>ROUND(I763*H763,2)</f>
        <v>0</v>
      </c>
      <c r="K763" s="204" t="s">
        <v>153</v>
      </c>
      <c r="L763" s="38"/>
      <c r="M763" s="209" t="s">
        <v>1</v>
      </c>
      <c r="N763" s="210" t="s">
        <v>42</v>
      </c>
      <c r="O763" s="70"/>
      <c r="P763" s="211">
        <f>O763*H763</f>
        <v>0</v>
      </c>
      <c r="Q763" s="211">
        <v>0</v>
      </c>
      <c r="R763" s="211">
        <f>Q763*H763</f>
        <v>0</v>
      </c>
      <c r="S763" s="211">
        <v>0</v>
      </c>
      <c r="T763" s="212">
        <f>S763*H763</f>
        <v>0</v>
      </c>
      <c r="U763" s="33"/>
      <c r="V763" s="33"/>
      <c r="W763" s="33"/>
      <c r="X763" s="33"/>
      <c r="Y763" s="33"/>
      <c r="Z763" s="33"/>
      <c r="AA763" s="33"/>
      <c r="AB763" s="33"/>
      <c r="AC763" s="33"/>
      <c r="AD763" s="33"/>
      <c r="AE763" s="33"/>
      <c r="AR763" s="213" t="s">
        <v>154</v>
      </c>
      <c r="AT763" s="213" t="s">
        <v>149</v>
      </c>
      <c r="AU763" s="213" t="s">
        <v>86</v>
      </c>
      <c r="AY763" s="16" t="s">
        <v>147</v>
      </c>
      <c r="BE763" s="214">
        <f>IF(N763="základní",J763,0)</f>
        <v>0</v>
      </c>
      <c r="BF763" s="214">
        <f>IF(N763="snížená",J763,0)</f>
        <v>0</v>
      </c>
      <c r="BG763" s="214">
        <f>IF(N763="zákl. přenesená",J763,0)</f>
        <v>0</v>
      </c>
      <c r="BH763" s="214">
        <f>IF(N763="sníž. přenesená",J763,0)</f>
        <v>0</v>
      </c>
      <c r="BI763" s="214">
        <f>IF(N763="nulová",J763,0)</f>
        <v>0</v>
      </c>
      <c r="BJ763" s="16" t="s">
        <v>21</v>
      </c>
      <c r="BK763" s="214">
        <f>ROUND(I763*H763,2)</f>
        <v>0</v>
      </c>
      <c r="BL763" s="16" t="s">
        <v>154</v>
      </c>
      <c r="BM763" s="213" t="s">
        <v>1218</v>
      </c>
    </row>
    <row r="764" spans="1:65" s="2" customFormat="1" ht="19.5">
      <c r="A764" s="33"/>
      <c r="B764" s="34"/>
      <c r="C764" s="35"/>
      <c r="D764" s="215" t="s">
        <v>156</v>
      </c>
      <c r="E764" s="35"/>
      <c r="F764" s="216" t="s">
        <v>1219</v>
      </c>
      <c r="G764" s="35"/>
      <c r="H764" s="35"/>
      <c r="I764" s="114"/>
      <c r="J764" s="35"/>
      <c r="K764" s="35"/>
      <c r="L764" s="38"/>
      <c r="M764" s="217"/>
      <c r="N764" s="218"/>
      <c r="O764" s="70"/>
      <c r="P764" s="70"/>
      <c r="Q764" s="70"/>
      <c r="R764" s="70"/>
      <c r="S764" s="70"/>
      <c r="T764" s="71"/>
      <c r="U764" s="33"/>
      <c r="V764" s="33"/>
      <c r="W764" s="33"/>
      <c r="X764" s="33"/>
      <c r="Y764" s="33"/>
      <c r="Z764" s="33"/>
      <c r="AA764" s="33"/>
      <c r="AB764" s="33"/>
      <c r="AC764" s="33"/>
      <c r="AD764" s="33"/>
      <c r="AE764" s="33"/>
      <c r="AT764" s="16" t="s">
        <v>156</v>
      </c>
      <c r="AU764" s="16" t="s">
        <v>86</v>
      </c>
    </row>
    <row r="765" spans="1:65" s="2" customFormat="1" ht="107.25">
      <c r="A765" s="33"/>
      <c r="B765" s="34"/>
      <c r="C765" s="35"/>
      <c r="D765" s="215" t="s">
        <v>158</v>
      </c>
      <c r="E765" s="35"/>
      <c r="F765" s="219" t="s">
        <v>1174</v>
      </c>
      <c r="G765" s="35"/>
      <c r="H765" s="35"/>
      <c r="I765" s="114"/>
      <c r="J765" s="35"/>
      <c r="K765" s="35"/>
      <c r="L765" s="38"/>
      <c r="M765" s="217"/>
      <c r="N765" s="218"/>
      <c r="O765" s="70"/>
      <c r="P765" s="70"/>
      <c r="Q765" s="70"/>
      <c r="R765" s="70"/>
      <c r="S765" s="70"/>
      <c r="T765" s="71"/>
      <c r="U765" s="33"/>
      <c r="V765" s="33"/>
      <c r="W765" s="33"/>
      <c r="X765" s="33"/>
      <c r="Y765" s="33"/>
      <c r="Z765" s="33"/>
      <c r="AA765" s="33"/>
      <c r="AB765" s="33"/>
      <c r="AC765" s="33"/>
      <c r="AD765" s="33"/>
      <c r="AE765" s="33"/>
      <c r="AT765" s="16" t="s">
        <v>158</v>
      </c>
      <c r="AU765" s="16" t="s">
        <v>86</v>
      </c>
    </row>
    <row r="766" spans="1:65" s="2" customFormat="1" ht="16.5" customHeight="1">
      <c r="A766" s="33"/>
      <c r="B766" s="34"/>
      <c r="C766" s="202" t="s">
        <v>1220</v>
      </c>
      <c r="D766" s="202" t="s">
        <v>149</v>
      </c>
      <c r="E766" s="203" t="s">
        <v>1221</v>
      </c>
      <c r="F766" s="204" t="s">
        <v>1222</v>
      </c>
      <c r="G766" s="205" t="s">
        <v>152</v>
      </c>
      <c r="H766" s="206">
        <v>1</v>
      </c>
      <c r="I766" s="207"/>
      <c r="J766" s="208">
        <f>ROUND(I766*H766,2)</f>
        <v>0</v>
      </c>
      <c r="K766" s="204" t="s">
        <v>153</v>
      </c>
      <c r="L766" s="38"/>
      <c r="M766" s="209" t="s">
        <v>1</v>
      </c>
      <c r="N766" s="210" t="s">
        <v>42</v>
      </c>
      <c r="O766" s="70"/>
      <c r="P766" s="211">
        <f>O766*H766</f>
        <v>0</v>
      </c>
      <c r="Q766" s="211">
        <v>1.4357E-3</v>
      </c>
      <c r="R766" s="211">
        <f>Q766*H766</f>
        <v>1.4357E-3</v>
      </c>
      <c r="S766" s="211">
        <v>0</v>
      </c>
      <c r="T766" s="212">
        <f>S766*H766</f>
        <v>0</v>
      </c>
      <c r="U766" s="33"/>
      <c r="V766" s="33"/>
      <c r="W766" s="33"/>
      <c r="X766" s="33"/>
      <c r="Y766" s="33"/>
      <c r="Z766" s="33"/>
      <c r="AA766" s="33"/>
      <c r="AB766" s="33"/>
      <c r="AC766" s="33"/>
      <c r="AD766" s="33"/>
      <c r="AE766" s="33"/>
      <c r="AR766" s="213" t="s">
        <v>154</v>
      </c>
      <c r="AT766" s="213" t="s">
        <v>149</v>
      </c>
      <c r="AU766" s="213" t="s">
        <v>86</v>
      </c>
      <c r="AY766" s="16" t="s">
        <v>147</v>
      </c>
      <c r="BE766" s="214">
        <f>IF(N766="základní",J766,0)</f>
        <v>0</v>
      </c>
      <c r="BF766" s="214">
        <f>IF(N766="snížená",J766,0)</f>
        <v>0</v>
      </c>
      <c r="BG766" s="214">
        <f>IF(N766="zákl. přenesená",J766,0)</f>
        <v>0</v>
      </c>
      <c r="BH766" s="214">
        <f>IF(N766="sníž. přenesená",J766,0)</f>
        <v>0</v>
      </c>
      <c r="BI766" s="214">
        <f>IF(N766="nulová",J766,0)</f>
        <v>0</v>
      </c>
      <c r="BJ766" s="16" t="s">
        <v>21</v>
      </c>
      <c r="BK766" s="214">
        <f>ROUND(I766*H766,2)</f>
        <v>0</v>
      </c>
      <c r="BL766" s="16" t="s">
        <v>154</v>
      </c>
      <c r="BM766" s="213" t="s">
        <v>1223</v>
      </c>
    </row>
    <row r="767" spans="1:65" s="2" customFormat="1" ht="11.25">
      <c r="A767" s="33"/>
      <c r="B767" s="34"/>
      <c r="C767" s="35"/>
      <c r="D767" s="215" t="s">
        <v>156</v>
      </c>
      <c r="E767" s="35"/>
      <c r="F767" s="216" t="s">
        <v>1224</v>
      </c>
      <c r="G767" s="35"/>
      <c r="H767" s="35"/>
      <c r="I767" s="114"/>
      <c r="J767" s="35"/>
      <c r="K767" s="35"/>
      <c r="L767" s="38"/>
      <c r="M767" s="217"/>
      <c r="N767" s="218"/>
      <c r="O767" s="70"/>
      <c r="P767" s="70"/>
      <c r="Q767" s="70"/>
      <c r="R767" s="70"/>
      <c r="S767" s="70"/>
      <c r="T767" s="71"/>
      <c r="U767" s="33"/>
      <c r="V767" s="33"/>
      <c r="W767" s="33"/>
      <c r="X767" s="33"/>
      <c r="Y767" s="33"/>
      <c r="Z767" s="33"/>
      <c r="AA767" s="33"/>
      <c r="AB767" s="33"/>
      <c r="AC767" s="33"/>
      <c r="AD767" s="33"/>
      <c r="AE767" s="33"/>
      <c r="AT767" s="16" t="s">
        <v>156</v>
      </c>
      <c r="AU767" s="16" t="s">
        <v>86</v>
      </c>
    </row>
    <row r="768" spans="1:65" s="2" customFormat="1" ht="117">
      <c r="A768" s="33"/>
      <c r="B768" s="34"/>
      <c r="C768" s="35"/>
      <c r="D768" s="215" t="s">
        <v>158</v>
      </c>
      <c r="E768" s="35"/>
      <c r="F768" s="219" t="s">
        <v>1180</v>
      </c>
      <c r="G768" s="35"/>
      <c r="H768" s="35"/>
      <c r="I768" s="114"/>
      <c r="J768" s="35"/>
      <c r="K768" s="35"/>
      <c r="L768" s="38"/>
      <c r="M768" s="217"/>
      <c r="N768" s="218"/>
      <c r="O768" s="70"/>
      <c r="P768" s="70"/>
      <c r="Q768" s="70"/>
      <c r="R768" s="70"/>
      <c r="S768" s="70"/>
      <c r="T768" s="71"/>
      <c r="U768" s="33"/>
      <c r="V768" s="33"/>
      <c r="W768" s="33"/>
      <c r="X768" s="33"/>
      <c r="Y768" s="33"/>
      <c r="Z768" s="33"/>
      <c r="AA768" s="33"/>
      <c r="AB768" s="33"/>
      <c r="AC768" s="33"/>
      <c r="AD768" s="33"/>
      <c r="AE768" s="33"/>
      <c r="AT768" s="16" t="s">
        <v>158</v>
      </c>
      <c r="AU768" s="16" t="s">
        <v>86</v>
      </c>
    </row>
    <row r="769" spans="1:65" s="2" customFormat="1" ht="16.5" customHeight="1">
      <c r="A769" s="33"/>
      <c r="B769" s="34"/>
      <c r="C769" s="202" t="s">
        <v>1225</v>
      </c>
      <c r="D769" s="202" t="s">
        <v>149</v>
      </c>
      <c r="E769" s="203" t="s">
        <v>1226</v>
      </c>
      <c r="F769" s="204" t="s">
        <v>1227</v>
      </c>
      <c r="G769" s="205" t="s">
        <v>152</v>
      </c>
      <c r="H769" s="206">
        <v>1</v>
      </c>
      <c r="I769" s="207"/>
      <c r="J769" s="208">
        <f>ROUND(I769*H769,2)</f>
        <v>0</v>
      </c>
      <c r="K769" s="204" t="s">
        <v>153</v>
      </c>
      <c r="L769" s="38"/>
      <c r="M769" s="209" t="s">
        <v>1</v>
      </c>
      <c r="N769" s="210" t="s">
        <v>42</v>
      </c>
      <c r="O769" s="70"/>
      <c r="P769" s="211">
        <f>O769*H769</f>
        <v>0</v>
      </c>
      <c r="Q769" s="211">
        <v>3.6000000000000001E-5</v>
      </c>
      <c r="R769" s="211">
        <f>Q769*H769</f>
        <v>3.6000000000000001E-5</v>
      </c>
      <c r="S769" s="211">
        <v>0</v>
      </c>
      <c r="T769" s="212">
        <f>S769*H769</f>
        <v>0</v>
      </c>
      <c r="U769" s="33"/>
      <c r="V769" s="33"/>
      <c r="W769" s="33"/>
      <c r="X769" s="33"/>
      <c r="Y769" s="33"/>
      <c r="Z769" s="33"/>
      <c r="AA769" s="33"/>
      <c r="AB769" s="33"/>
      <c r="AC769" s="33"/>
      <c r="AD769" s="33"/>
      <c r="AE769" s="33"/>
      <c r="AR769" s="213" t="s">
        <v>154</v>
      </c>
      <c r="AT769" s="213" t="s">
        <v>149</v>
      </c>
      <c r="AU769" s="213" t="s">
        <v>86</v>
      </c>
      <c r="AY769" s="16" t="s">
        <v>147</v>
      </c>
      <c r="BE769" s="214">
        <f>IF(N769="základní",J769,0)</f>
        <v>0</v>
      </c>
      <c r="BF769" s="214">
        <f>IF(N769="snížená",J769,0)</f>
        <v>0</v>
      </c>
      <c r="BG769" s="214">
        <f>IF(N769="zákl. přenesená",J769,0)</f>
        <v>0</v>
      </c>
      <c r="BH769" s="214">
        <f>IF(N769="sníž. přenesená",J769,0)</f>
        <v>0</v>
      </c>
      <c r="BI769" s="214">
        <f>IF(N769="nulová",J769,0)</f>
        <v>0</v>
      </c>
      <c r="BJ769" s="16" t="s">
        <v>21</v>
      </c>
      <c r="BK769" s="214">
        <f>ROUND(I769*H769,2)</f>
        <v>0</v>
      </c>
      <c r="BL769" s="16" t="s">
        <v>154</v>
      </c>
      <c r="BM769" s="213" t="s">
        <v>1228</v>
      </c>
    </row>
    <row r="770" spans="1:65" s="2" customFormat="1" ht="19.5">
      <c r="A770" s="33"/>
      <c r="B770" s="34"/>
      <c r="C770" s="35"/>
      <c r="D770" s="215" t="s">
        <v>156</v>
      </c>
      <c r="E770" s="35"/>
      <c r="F770" s="216" t="s">
        <v>1229</v>
      </c>
      <c r="G770" s="35"/>
      <c r="H770" s="35"/>
      <c r="I770" s="114"/>
      <c r="J770" s="35"/>
      <c r="K770" s="35"/>
      <c r="L770" s="38"/>
      <c r="M770" s="217"/>
      <c r="N770" s="218"/>
      <c r="O770" s="70"/>
      <c r="P770" s="70"/>
      <c r="Q770" s="70"/>
      <c r="R770" s="70"/>
      <c r="S770" s="70"/>
      <c r="T770" s="71"/>
      <c r="U770" s="33"/>
      <c r="V770" s="33"/>
      <c r="W770" s="33"/>
      <c r="X770" s="33"/>
      <c r="Y770" s="33"/>
      <c r="Z770" s="33"/>
      <c r="AA770" s="33"/>
      <c r="AB770" s="33"/>
      <c r="AC770" s="33"/>
      <c r="AD770" s="33"/>
      <c r="AE770" s="33"/>
      <c r="AT770" s="16" t="s">
        <v>156</v>
      </c>
      <c r="AU770" s="16" t="s">
        <v>86</v>
      </c>
    </row>
    <row r="771" spans="1:65" s="2" customFormat="1" ht="117">
      <c r="A771" s="33"/>
      <c r="B771" s="34"/>
      <c r="C771" s="35"/>
      <c r="D771" s="215" t="s">
        <v>158</v>
      </c>
      <c r="E771" s="35"/>
      <c r="F771" s="219" t="s">
        <v>1180</v>
      </c>
      <c r="G771" s="35"/>
      <c r="H771" s="35"/>
      <c r="I771" s="114"/>
      <c r="J771" s="35"/>
      <c r="K771" s="35"/>
      <c r="L771" s="38"/>
      <c r="M771" s="217"/>
      <c r="N771" s="218"/>
      <c r="O771" s="70"/>
      <c r="P771" s="70"/>
      <c r="Q771" s="70"/>
      <c r="R771" s="70"/>
      <c r="S771" s="70"/>
      <c r="T771" s="71"/>
      <c r="U771" s="33"/>
      <c r="V771" s="33"/>
      <c r="W771" s="33"/>
      <c r="X771" s="33"/>
      <c r="Y771" s="33"/>
      <c r="Z771" s="33"/>
      <c r="AA771" s="33"/>
      <c r="AB771" s="33"/>
      <c r="AC771" s="33"/>
      <c r="AD771" s="33"/>
      <c r="AE771" s="33"/>
      <c r="AT771" s="16" t="s">
        <v>158</v>
      </c>
      <c r="AU771" s="16" t="s">
        <v>86</v>
      </c>
    </row>
    <row r="772" spans="1:65" s="2" customFormat="1" ht="21.75" customHeight="1">
      <c r="A772" s="33"/>
      <c r="B772" s="34"/>
      <c r="C772" s="202" t="s">
        <v>1230</v>
      </c>
      <c r="D772" s="202" t="s">
        <v>149</v>
      </c>
      <c r="E772" s="203" t="s">
        <v>1231</v>
      </c>
      <c r="F772" s="204" t="s">
        <v>1232</v>
      </c>
      <c r="G772" s="205" t="s">
        <v>580</v>
      </c>
      <c r="H772" s="206">
        <v>1</v>
      </c>
      <c r="I772" s="207"/>
      <c r="J772" s="208">
        <f>ROUND(I772*H772,2)</f>
        <v>0</v>
      </c>
      <c r="K772" s="204" t="s">
        <v>153</v>
      </c>
      <c r="L772" s="38"/>
      <c r="M772" s="209" t="s">
        <v>1</v>
      </c>
      <c r="N772" s="210" t="s">
        <v>42</v>
      </c>
      <c r="O772" s="70"/>
      <c r="P772" s="211">
        <f>O772*H772</f>
        <v>0</v>
      </c>
      <c r="Q772" s="211">
        <v>1.0382169999999999</v>
      </c>
      <c r="R772" s="211">
        <f>Q772*H772</f>
        <v>1.0382169999999999</v>
      </c>
      <c r="S772" s="211">
        <v>0</v>
      </c>
      <c r="T772" s="212">
        <f>S772*H772</f>
        <v>0</v>
      </c>
      <c r="U772" s="33"/>
      <c r="V772" s="33"/>
      <c r="W772" s="33"/>
      <c r="X772" s="33"/>
      <c r="Y772" s="33"/>
      <c r="Z772" s="33"/>
      <c r="AA772" s="33"/>
      <c r="AB772" s="33"/>
      <c r="AC772" s="33"/>
      <c r="AD772" s="33"/>
      <c r="AE772" s="33"/>
      <c r="AR772" s="213" t="s">
        <v>154</v>
      </c>
      <c r="AT772" s="213" t="s">
        <v>149</v>
      </c>
      <c r="AU772" s="213" t="s">
        <v>86</v>
      </c>
      <c r="AY772" s="16" t="s">
        <v>147</v>
      </c>
      <c r="BE772" s="214">
        <f>IF(N772="základní",J772,0)</f>
        <v>0</v>
      </c>
      <c r="BF772" s="214">
        <f>IF(N772="snížená",J772,0)</f>
        <v>0</v>
      </c>
      <c r="BG772" s="214">
        <f>IF(N772="zákl. přenesená",J772,0)</f>
        <v>0</v>
      </c>
      <c r="BH772" s="214">
        <f>IF(N772="sníž. přenesená",J772,0)</f>
        <v>0</v>
      </c>
      <c r="BI772" s="214">
        <f>IF(N772="nulová",J772,0)</f>
        <v>0</v>
      </c>
      <c r="BJ772" s="16" t="s">
        <v>21</v>
      </c>
      <c r="BK772" s="214">
        <f>ROUND(I772*H772,2)</f>
        <v>0</v>
      </c>
      <c r="BL772" s="16" t="s">
        <v>154</v>
      </c>
      <c r="BM772" s="213" t="s">
        <v>1233</v>
      </c>
    </row>
    <row r="773" spans="1:65" s="2" customFormat="1" ht="19.5">
      <c r="A773" s="33"/>
      <c r="B773" s="34"/>
      <c r="C773" s="35"/>
      <c r="D773" s="215" t="s">
        <v>156</v>
      </c>
      <c r="E773" s="35"/>
      <c r="F773" s="216" t="s">
        <v>1234</v>
      </c>
      <c r="G773" s="35"/>
      <c r="H773" s="35"/>
      <c r="I773" s="114"/>
      <c r="J773" s="35"/>
      <c r="K773" s="35"/>
      <c r="L773" s="38"/>
      <c r="M773" s="217"/>
      <c r="N773" s="218"/>
      <c r="O773" s="70"/>
      <c r="P773" s="70"/>
      <c r="Q773" s="70"/>
      <c r="R773" s="70"/>
      <c r="S773" s="70"/>
      <c r="T773" s="71"/>
      <c r="U773" s="33"/>
      <c r="V773" s="33"/>
      <c r="W773" s="33"/>
      <c r="X773" s="33"/>
      <c r="Y773" s="33"/>
      <c r="Z773" s="33"/>
      <c r="AA773" s="33"/>
      <c r="AB773" s="33"/>
      <c r="AC773" s="33"/>
      <c r="AD773" s="33"/>
      <c r="AE773" s="33"/>
      <c r="AT773" s="16" t="s">
        <v>156</v>
      </c>
      <c r="AU773" s="16" t="s">
        <v>86</v>
      </c>
    </row>
    <row r="774" spans="1:65" s="2" customFormat="1" ht="87.75">
      <c r="A774" s="33"/>
      <c r="B774" s="34"/>
      <c r="C774" s="35"/>
      <c r="D774" s="215" t="s">
        <v>158</v>
      </c>
      <c r="E774" s="35"/>
      <c r="F774" s="219" t="s">
        <v>1193</v>
      </c>
      <c r="G774" s="35"/>
      <c r="H774" s="35"/>
      <c r="I774" s="114"/>
      <c r="J774" s="35"/>
      <c r="K774" s="35"/>
      <c r="L774" s="38"/>
      <c r="M774" s="217"/>
      <c r="N774" s="218"/>
      <c r="O774" s="70"/>
      <c r="P774" s="70"/>
      <c r="Q774" s="70"/>
      <c r="R774" s="70"/>
      <c r="S774" s="70"/>
      <c r="T774" s="71"/>
      <c r="U774" s="33"/>
      <c r="V774" s="33"/>
      <c r="W774" s="33"/>
      <c r="X774" s="33"/>
      <c r="Y774" s="33"/>
      <c r="Z774" s="33"/>
      <c r="AA774" s="33"/>
      <c r="AB774" s="33"/>
      <c r="AC774" s="33"/>
      <c r="AD774" s="33"/>
      <c r="AE774" s="33"/>
      <c r="AT774" s="16" t="s">
        <v>158</v>
      </c>
      <c r="AU774" s="16" t="s">
        <v>86</v>
      </c>
    </row>
    <row r="775" spans="1:65" s="2" customFormat="1" ht="21.75" customHeight="1">
      <c r="A775" s="33"/>
      <c r="B775" s="34"/>
      <c r="C775" s="202" t="s">
        <v>1235</v>
      </c>
      <c r="D775" s="202" t="s">
        <v>149</v>
      </c>
      <c r="E775" s="203" t="s">
        <v>1236</v>
      </c>
      <c r="F775" s="204" t="s">
        <v>1237</v>
      </c>
      <c r="G775" s="205" t="s">
        <v>580</v>
      </c>
      <c r="H775" s="206">
        <v>1</v>
      </c>
      <c r="I775" s="207"/>
      <c r="J775" s="208">
        <f>ROUND(I775*H775,2)</f>
        <v>0</v>
      </c>
      <c r="K775" s="204" t="s">
        <v>153</v>
      </c>
      <c r="L775" s="38"/>
      <c r="M775" s="209" t="s">
        <v>1</v>
      </c>
      <c r="N775" s="210" t="s">
        <v>42</v>
      </c>
      <c r="O775" s="70"/>
      <c r="P775" s="211">
        <f>O775*H775</f>
        <v>0</v>
      </c>
      <c r="Q775" s="211">
        <v>1.0597399999999999</v>
      </c>
      <c r="R775" s="211">
        <f>Q775*H775</f>
        <v>1.0597399999999999</v>
      </c>
      <c r="S775" s="211">
        <v>0</v>
      </c>
      <c r="T775" s="212">
        <f>S775*H775</f>
        <v>0</v>
      </c>
      <c r="U775" s="33"/>
      <c r="V775" s="33"/>
      <c r="W775" s="33"/>
      <c r="X775" s="33"/>
      <c r="Y775" s="33"/>
      <c r="Z775" s="33"/>
      <c r="AA775" s="33"/>
      <c r="AB775" s="33"/>
      <c r="AC775" s="33"/>
      <c r="AD775" s="33"/>
      <c r="AE775" s="33"/>
      <c r="AR775" s="213" t="s">
        <v>154</v>
      </c>
      <c r="AT775" s="213" t="s">
        <v>149</v>
      </c>
      <c r="AU775" s="213" t="s">
        <v>86</v>
      </c>
      <c r="AY775" s="16" t="s">
        <v>147</v>
      </c>
      <c r="BE775" s="214">
        <f>IF(N775="základní",J775,0)</f>
        <v>0</v>
      </c>
      <c r="BF775" s="214">
        <f>IF(N775="snížená",J775,0)</f>
        <v>0</v>
      </c>
      <c r="BG775" s="214">
        <f>IF(N775="zákl. přenesená",J775,0)</f>
        <v>0</v>
      </c>
      <c r="BH775" s="214">
        <f>IF(N775="sníž. přenesená",J775,0)</f>
        <v>0</v>
      </c>
      <c r="BI775" s="214">
        <f>IF(N775="nulová",J775,0)</f>
        <v>0</v>
      </c>
      <c r="BJ775" s="16" t="s">
        <v>21</v>
      </c>
      <c r="BK775" s="214">
        <f>ROUND(I775*H775,2)</f>
        <v>0</v>
      </c>
      <c r="BL775" s="16" t="s">
        <v>154</v>
      </c>
      <c r="BM775" s="213" t="s">
        <v>1238</v>
      </c>
    </row>
    <row r="776" spans="1:65" s="2" customFormat="1" ht="19.5">
      <c r="A776" s="33"/>
      <c r="B776" s="34"/>
      <c r="C776" s="35"/>
      <c r="D776" s="215" t="s">
        <v>156</v>
      </c>
      <c r="E776" s="35"/>
      <c r="F776" s="216" t="s">
        <v>1239</v>
      </c>
      <c r="G776" s="35"/>
      <c r="H776" s="35"/>
      <c r="I776" s="114"/>
      <c r="J776" s="35"/>
      <c r="K776" s="35"/>
      <c r="L776" s="38"/>
      <c r="M776" s="217"/>
      <c r="N776" s="218"/>
      <c r="O776" s="70"/>
      <c r="P776" s="70"/>
      <c r="Q776" s="70"/>
      <c r="R776" s="70"/>
      <c r="S776" s="70"/>
      <c r="T776" s="71"/>
      <c r="U776" s="33"/>
      <c r="V776" s="33"/>
      <c r="W776" s="33"/>
      <c r="X776" s="33"/>
      <c r="Y776" s="33"/>
      <c r="Z776" s="33"/>
      <c r="AA776" s="33"/>
      <c r="AB776" s="33"/>
      <c r="AC776" s="33"/>
      <c r="AD776" s="33"/>
      <c r="AE776" s="33"/>
      <c r="AT776" s="16" t="s">
        <v>156</v>
      </c>
      <c r="AU776" s="16" t="s">
        <v>86</v>
      </c>
    </row>
    <row r="777" spans="1:65" s="2" customFormat="1" ht="87.75">
      <c r="A777" s="33"/>
      <c r="B777" s="34"/>
      <c r="C777" s="35"/>
      <c r="D777" s="215" t="s">
        <v>158</v>
      </c>
      <c r="E777" s="35"/>
      <c r="F777" s="219" t="s">
        <v>1193</v>
      </c>
      <c r="G777" s="35"/>
      <c r="H777" s="35"/>
      <c r="I777" s="114"/>
      <c r="J777" s="35"/>
      <c r="K777" s="35"/>
      <c r="L777" s="38"/>
      <c r="M777" s="217"/>
      <c r="N777" s="218"/>
      <c r="O777" s="70"/>
      <c r="P777" s="70"/>
      <c r="Q777" s="70"/>
      <c r="R777" s="70"/>
      <c r="S777" s="70"/>
      <c r="T777" s="71"/>
      <c r="U777" s="33"/>
      <c r="V777" s="33"/>
      <c r="W777" s="33"/>
      <c r="X777" s="33"/>
      <c r="Y777" s="33"/>
      <c r="Z777" s="33"/>
      <c r="AA777" s="33"/>
      <c r="AB777" s="33"/>
      <c r="AC777" s="33"/>
      <c r="AD777" s="33"/>
      <c r="AE777" s="33"/>
      <c r="AT777" s="16" t="s">
        <v>158</v>
      </c>
      <c r="AU777" s="16" t="s">
        <v>86</v>
      </c>
    </row>
    <row r="778" spans="1:65" s="2" customFormat="1" ht="19.5">
      <c r="A778" s="33"/>
      <c r="B778" s="34"/>
      <c r="C778" s="35"/>
      <c r="D778" s="215" t="s">
        <v>191</v>
      </c>
      <c r="E778" s="35"/>
      <c r="F778" s="219" t="s">
        <v>1240</v>
      </c>
      <c r="G778" s="35"/>
      <c r="H778" s="35"/>
      <c r="I778" s="114"/>
      <c r="J778" s="35"/>
      <c r="K778" s="35"/>
      <c r="L778" s="38"/>
      <c r="M778" s="217"/>
      <c r="N778" s="218"/>
      <c r="O778" s="70"/>
      <c r="P778" s="70"/>
      <c r="Q778" s="70"/>
      <c r="R778" s="70"/>
      <c r="S778" s="70"/>
      <c r="T778" s="71"/>
      <c r="U778" s="33"/>
      <c r="V778" s="33"/>
      <c r="W778" s="33"/>
      <c r="X778" s="33"/>
      <c r="Y778" s="33"/>
      <c r="Z778" s="33"/>
      <c r="AA778" s="33"/>
      <c r="AB778" s="33"/>
      <c r="AC778" s="33"/>
      <c r="AD778" s="33"/>
      <c r="AE778" s="33"/>
      <c r="AT778" s="16" t="s">
        <v>191</v>
      </c>
      <c r="AU778" s="16" t="s">
        <v>86</v>
      </c>
    </row>
    <row r="779" spans="1:65" s="2" customFormat="1" ht="21.75" customHeight="1">
      <c r="A779" s="33"/>
      <c r="B779" s="34"/>
      <c r="C779" s="202" t="s">
        <v>1241</v>
      </c>
      <c r="D779" s="202" t="s">
        <v>149</v>
      </c>
      <c r="E779" s="203" t="s">
        <v>1242</v>
      </c>
      <c r="F779" s="204" t="s">
        <v>1243</v>
      </c>
      <c r="G779" s="205" t="s">
        <v>210</v>
      </c>
      <c r="H779" s="206">
        <v>1</v>
      </c>
      <c r="I779" s="207"/>
      <c r="J779" s="208">
        <f>ROUND(I779*H779,2)</f>
        <v>0</v>
      </c>
      <c r="K779" s="204" t="s">
        <v>153</v>
      </c>
      <c r="L779" s="38"/>
      <c r="M779" s="209" t="s">
        <v>1</v>
      </c>
      <c r="N779" s="210" t="s">
        <v>42</v>
      </c>
      <c r="O779" s="70"/>
      <c r="P779" s="211">
        <f>O779*H779</f>
        <v>0</v>
      </c>
      <c r="Q779" s="211">
        <v>8.9359999999999995E-2</v>
      </c>
      <c r="R779" s="211">
        <f>Q779*H779</f>
        <v>8.9359999999999995E-2</v>
      </c>
      <c r="S779" s="211">
        <v>0</v>
      </c>
      <c r="T779" s="212">
        <f>S779*H779</f>
        <v>0</v>
      </c>
      <c r="U779" s="33"/>
      <c r="V779" s="33"/>
      <c r="W779" s="33"/>
      <c r="X779" s="33"/>
      <c r="Y779" s="33"/>
      <c r="Z779" s="33"/>
      <c r="AA779" s="33"/>
      <c r="AB779" s="33"/>
      <c r="AC779" s="33"/>
      <c r="AD779" s="33"/>
      <c r="AE779" s="33"/>
      <c r="AR779" s="213" t="s">
        <v>154</v>
      </c>
      <c r="AT779" s="213" t="s">
        <v>149</v>
      </c>
      <c r="AU779" s="213" t="s">
        <v>86</v>
      </c>
      <c r="AY779" s="16" t="s">
        <v>147</v>
      </c>
      <c r="BE779" s="214">
        <f>IF(N779="základní",J779,0)</f>
        <v>0</v>
      </c>
      <c r="BF779" s="214">
        <f>IF(N779="snížená",J779,0)</f>
        <v>0</v>
      </c>
      <c r="BG779" s="214">
        <f>IF(N779="zákl. přenesená",J779,0)</f>
        <v>0</v>
      </c>
      <c r="BH779" s="214">
        <f>IF(N779="sníž. přenesená",J779,0)</f>
        <v>0</v>
      </c>
      <c r="BI779" s="214">
        <f>IF(N779="nulová",J779,0)</f>
        <v>0</v>
      </c>
      <c r="BJ779" s="16" t="s">
        <v>21</v>
      </c>
      <c r="BK779" s="214">
        <f>ROUND(I779*H779,2)</f>
        <v>0</v>
      </c>
      <c r="BL779" s="16" t="s">
        <v>154</v>
      </c>
      <c r="BM779" s="213" t="s">
        <v>1244</v>
      </c>
    </row>
    <row r="780" spans="1:65" s="2" customFormat="1" ht="19.5">
      <c r="A780" s="33"/>
      <c r="B780" s="34"/>
      <c r="C780" s="35"/>
      <c r="D780" s="215" t="s">
        <v>156</v>
      </c>
      <c r="E780" s="35"/>
      <c r="F780" s="216" t="s">
        <v>1245</v>
      </c>
      <c r="G780" s="35"/>
      <c r="H780" s="35"/>
      <c r="I780" s="114"/>
      <c r="J780" s="35"/>
      <c r="K780" s="35"/>
      <c r="L780" s="38"/>
      <c r="M780" s="217"/>
      <c r="N780" s="218"/>
      <c r="O780" s="70"/>
      <c r="P780" s="70"/>
      <c r="Q780" s="70"/>
      <c r="R780" s="70"/>
      <c r="S780" s="70"/>
      <c r="T780" s="71"/>
      <c r="U780" s="33"/>
      <c r="V780" s="33"/>
      <c r="W780" s="33"/>
      <c r="X780" s="33"/>
      <c r="Y780" s="33"/>
      <c r="Z780" s="33"/>
      <c r="AA780" s="33"/>
      <c r="AB780" s="33"/>
      <c r="AC780" s="33"/>
      <c r="AD780" s="33"/>
      <c r="AE780" s="33"/>
      <c r="AT780" s="16" t="s">
        <v>156</v>
      </c>
      <c r="AU780" s="16" t="s">
        <v>86</v>
      </c>
    </row>
    <row r="781" spans="1:65" s="2" customFormat="1" ht="117">
      <c r="A781" s="33"/>
      <c r="B781" s="34"/>
      <c r="C781" s="35"/>
      <c r="D781" s="215" t="s">
        <v>158</v>
      </c>
      <c r="E781" s="35"/>
      <c r="F781" s="219" t="s">
        <v>1246</v>
      </c>
      <c r="G781" s="35"/>
      <c r="H781" s="35"/>
      <c r="I781" s="114"/>
      <c r="J781" s="35"/>
      <c r="K781" s="35"/>
      <c r="L781" s="38"/>
      <c r="M781" s="217"/>
      <c r="N781" s="218"/>
      <c r="O781" s="70"/>
      <c r="P781" s="70"/>
      <c r="Q781" s="70"/>
      <c r="R781" s="70"/>
      <c r="S781" s="70"/>
      <c r="T781" s="71"/>
      <c r="U781" s="33"/>
      <c r="V781" s="33"/>
      <c r="W781" s="33"/>
      <c r="X781" s="33"/>
      <c r="Y781" s="33"/>
      <c r="Z781" s="33"/>
      <c r="AA781" s="33"/>
      <c r="AB781" s="33"/>
      <c r="AC781" s="33"/>
      <c r="AD781" s="33"/>
      <c r="AE781" s="33"/>
      <c r="AT781" s="16" t="s">
        <v>158</v>
      </c>
      <c r="AU781" s="16" t="s">
        <v>86</v>
      </c>
    </row>
    <row r="782" spans="1:65" s="2" customFormat="1" ht="29.25">
      <c r="A782" s="33"/>
      <c r="B782" s="34"/>
      <c r="C782" s="35"/>
      <c r="D782" s="215" t="s">
        <v>191</v>
      </c>
      <c r="E782" s="35"/>
      <c r="F782" s="219" t="s">
        <v>1247</v>
      </c>
      <c r="G782" s="35"/>
      <c r="H782" s="35"/>
      <c r="I782" s="114"/>
      <c r="J782" s="35"/>
      <c r="K782" s="35"/>
      <c r="L782" s="38"/>
      <c r="M782" s="217"/>
      <c r="N782" s="218"/>
      <c r="O782" s="70"/>
      <c r="P782" s="70"/>
      <c r="Q782" s="70"/>
      <c r="R782" s="70"/>
      <c r="S782" s="70"/>
      <c r="T782" s="71"/>
      <c r="U782" s="33"/>
      <c r="V782" s="33"/>
      <c r="W782" s="33"/>
      <c r="X782" s="33"/>
      <c r="Y782" s="33"/>
      <c r="Z782" s="33"/>
      <c r="AA782" s="33"/>
      <c r="AB782" s="33"/>
      <c r="AC782" s="33"/>
      <c r="AD782" s="33"/>
      <c r="AE782" s="33"/>
      <c r="AT782" s="16" t="s">
        <v>191</v>
      </c>
      <c r="AU782" s="16" t="s">
        <v>86</v>
      </c>
    </row>
    <row r="783" spans="1:65" s="2" customFormat="1" ht="16.5" customHeight="1">
      <c r="A783" s="33"/>
      <c r="B783" s="34"/>
      <c r="C783" s="220" t="s">
        <v>1248</v>
      </c>
      <c r="D783" s="220" t="s">
        <v>290</v>
      </c>
      <c r="E783" s="221" t="s">
        <v>1249</v>
      </c>
      <c r="F783" s="222" t="s">
        <v>1250</v>
      </c>
      <c r="G783" s="223" t="s">
        <v>210</v>
      </c>
      <c r="H783" s="224">
        <v>1</v>
      </c>
      <c r="I783" s="225"/>
      <c r="J783" s="226">
        <f>ROUND(I783*H783,2)</f>
        <v>0</v>
      </c>
      <c r="K783" s="222" t="s">
        <v>1</v>
      </c>
      <c r="L783" s="227"/>
      <c r="M783" s="228" t="s">
        <v>1</v>
      </c>
      <c r="N783" s="229" t="s">
        <v>42</v>
      </c>
      <c r="O783" s="70"/>
      <c r="P783" s="211">
        <f>O783*H783</f>
        <v>0</v>
      </c>
      <c r="Q783" s="211">
        <v>3.15</v>
      </c>
      <c r="R783" s="211">
        <f>Q783*H783</f>
        <v>3.15</v>
      </c>
      <c r="S783" s="211">
        <v>0</v>
      </c>
      <c r="T783" s="212">
        <f>S783*H783</f>
        <v>0</v>
      </c>
      <c r="U783" s="33"/>
      <c r="V783" s="33"/>
      <c r="W783" s="33"/>
      <c r="X783" s="33"/>
      <c r="Y783" s="33"/>
      <c r="Z783" s="33"/>
      <c r="AA783" s="33"/>
      <c r="AB783" s="33"/>
      <c r="AC783" s="33"/>
      <c r="AD783" s="33"/>
      <c r="AE783" s="33"/>
      <c r="AR783" s="213" t="s">
        <v>193</v>
      </c>
      <c r="AT783" s="213" t="s">
        <v>290</v>
      </c>
      <c r="AU783" s="213" t="s">
        <v>86</v>
      </c>
      <c r="AY783" s="16" t="s">
        <v>147</v>
      </c>
      <c r="BE783" s="214">
        <f>IF(N783="základní",J783,0)</f>
        <v>0</v>
      </c>
      <c r="BF783" s="214">
        <f>IF(N783="snížená",J783,0)</f>
        <v>0</v>
      </c>
      <c r="BG783" s="214">
        <f>IF(N783="zákl. přenesená",J783,0)</f>
        <v>0</v>
      </c>
      <c r="BH783" s="214">
        <f>IF(N783="sníž. přenesená",J783,0)</f>
        <v>0</v>
      </c>
      <c r="BI783" s="214">
        <f>IF(N783="nulová",J783,0)</f>
        <v>0</v>
      </c>
      <c r="BJ783" s="16" t="s">
        <v>21</v>
      </c>
      <c r="BK783" s="214">
        <f>ROUND(I783*H783,2)</f>
        <v>0</v>
      </c>
      <c r="BL783" s="16" t="s">
        <v>154</v>
      </c>
      <c r="BM783" s="213" t="s">
        <v>1251</v>
      </c>
    </row>
    <row r="784" spans="1:65" s="2" customFormat="1" ht="19.5">
      <c r="A784" s="33"/>
      <c r="B784" s="34"/>
      <c r="C784" s="35"/>
      <c r="D784" s="215" t="s">
        <v>156</v>
      </c>
      <c r="E784" s="35"/>
      <c r="F784" s="216" t="s">
        <v>1252</v>
      </c>
      <c r="G784" s="35"/>
      <c r="H784" s="35"/>
      <c r="I784" s="114"/>
      <c r="J784" s="35"/>
      <c r="K784" s="35"/>
      <c r="L784" s="38"/>
      <c r="M784" s="217"/>
      <c r="N784" s="218"/>
      <c r="O784" s="70"/>
      <c r="P784" s="70"/>
      <c r="Q784" s="70"/>
      <c r="R784" s="70"/>
      <c r="S784" s="70"/>
      <c r="T784" s="71"/>
      <c r="U784" s="33"/>
      <c r="V784" s="33"/>
      <c r="W784" s="33"/>
      <c r="X784" s="33"/>
      <c r="Y784" s="33"/>
      <c r="Z784" s="33"/>
      <c r="AA784" s="33"/>
      <c r="AB784" s="33"/>
      <c r="AC784" s="33"/>
      <c r="AD784" s="33"/>
      <c r="AE784" s="33"/>
      <c r="AT784" s="16" t="s">
        <v>156</v>
      </c>
      <c r="AU784" s="16" t="s">
        <v>86</v>
      </c>
    </row>
    <row r="785" spans="1:65" s="2" customFormat="1" ht="19.5">
      <c r="A785" s="33"/>
      <c r="B785" s="34"/>
      <c r="C785" s="35"/>
      <c r="D785" s="215" t="s">
        <v>191</v>
      </c>
      <c r="E785" s="35"/>
      <c r="F785" s="219" t="s">
        <v>1253</v>
      </c>
      <c r="G785" s="35"/>
      <c r="H785" s="35"/>
      <c r="I785" s="114"/>
      <c r="J785" s="35"/>
      <c r="K785" s="35"/>
      <c r="L785" s="38"/>
      <c r="M785" s="217"/>
      <c r="N785" s="218"/>
      <c r="O785" s="70"/>
      <c r="P785" s="70"/>
      <c r="Q785" s="70"/>
      <c r="R785" s="70"/>
      <c r="S785" s="70"/>
      <c r="T785" s="71"/>
      <c r="U785" s="33"/>
      <c r="V785" s="33"/>
      <c r="W785" s="33"/>
      <c r="X785" s="33"/>
      <c r="Y785" s="33"/>
      <c r="Z785" s="33"/>
      <c r="AA785" s="33"/>
      <c r="AB785" s="33"/>
      <c r="AC785" s="33"/>
      <c r="AD785" s="33"/>
      <c r="AE785" s="33"/>
      <c r="AT785" s="16" t="s">
        <v>191</v>
      </c>
      <c r="AU785" s="16" t="s">
        <v>86</v>
      </c>
    </row>
    <row r="786" spans="1:65" s="2" customFormat="1" ht="16.5" customHeight="1">
      <c r="A786" s="33"/>
      <c r="B786" s="34"/>
      <c r="C786" s="220" t="s">
        <v>1254</v>
      </c>
      <c r="D786" s="220" t="s">
        <v>290</v>
      </c>
      <c r="E786" s="221" t="s">
        <v>1255</v>
      </c>
      <c r="F786" s="222" t="s">
        <v>1256</v>
      </c>
      <c r="G786" s="223" t="s">
        <v>210</v>
      </c>
      <c r="H786" s="224">
        <v>1</v>
      </c>
      <c r="I786" s="225"/>
      <c r="J786" s="226">
        <f>ROUND(I786*H786,2)</f>
        <v>0</v>
      </c>
      <c r="K786" s="222" t="s">
        <v>1</v>
      </c>
      <c r="L786" s="227"/>
      <c r="M786" s="228" t="s">
        <v>1</v>
      </c>
      <c r="N786" s="229" t="s">
        <v>42</v>
      </c>
      <c r="O786" s="70"/>
      <c r="P786" s="211">
        <f>O786*H786</f>
        <v>0</v>
      </c>
      <c r="Q786" s="211">
        <v>2.46</v>
      </c>
      <c r="R786" s="211">
        <f>Q786*H786</f>
        <v>2.46</v>
      </c>
      <c r="S786" s="211">
        <v>0</v>
      </c>
      <c r="T786" s="212">
        <f>S786*H786</f>
        <v>0</v>
      </c>
      <c r="U786" s="33"/>
      <c r="V786" s="33"/>
      <c r="W786" s="33"/>
      <c r="X786" s="33"/>
      <c r="Y786" s="33"/>
      <c r="Z786" s="33"/>
      <c r="AA786" s="33"/>
      <c r="AB786" s="33"/>
      <c r="AC786" s="33"/>
      <c r="AD786" s="33"/>
      <c r="AE786" s="33"/>
      <c r="AR786" s="213" t="s">
        <v>193</v>
      </c>
      <c r="AT786" s="213" t="s">
        <v>290</v>
      </c>
      <c r="AU786" s="213" t="s">
        <v>86</v>
      </c>
      <c r="AY786" s="16" t="s">
        <v>147</v>
      </c>
      <c r="BE786" s="214">
        <f>IF(N786="základní",J786,0)</f>
        <v>0</v>
      </c>
      <c r="BF786" s="214">
        <f>IF(N786="snížená",J786,0)</f>
        <v>0</v>
      </c>
      <c r="BG786" s="214">
        <f>IF(N786="zákl. přenesená",J786,0)</f>
        <v>0</v>
      </c>
      <c r="BH786" s="214">
        <f>IF(N786="sníž. přenesená",J786,0)</f>
        <v>0</v>
      </c>
      <c r="BI786" s="214">
        <f>IF(N786="nulová",J786,0)</f>
        <v>0</v>
      </c>
      <c r="BJ786" s="16" t="s">
        <v>21</v>
      </c>
      <c r="BK786" s="214">
        <f>ROUND(I786*H786,2)</f>
        <v>0</v>
      </c>
      <c r="BL786" s="16" t="s">
        <v>154</v>
      </c>
      <c r="BM786" s="213" t="s">
        <v>1257</v>
      </c>
    </row>
    <row r="787" spans="1:65" s="2" customFormat="1" ht="19.5">
      <c r="A787" s="33"/>
      <c r="B787" s="34"/>
      <c r="C787" s="35"/>
      <c r="D787" s="215" t="s">
        <v>156</v>
      </c>
      <c r="E787" s="35"/>
      <c r="F787" s="216" t="s">
        <v>1252</v>
      </c>
      <c r="G787" s="35"/>
      <c r="H787" s="35"/>
      <c r="I787" s="114"/>
      <c r="J787" s="35"/>
      <c r="K787" s="35"/>
      <c r="L787" s="38"/>
      <c r="M787" s="217"/>
      <c r="N787" s="218"/>
      <c r="O787" s="70"/>
      <c r="P787" s="70"/>
      <c r="Q787" s="70"/>
      <c r="R787" s="70"/>
      <c r="S787" s="70"/>
      <c r="T787" s="71"/>
      <c r="U787" s="33"/>
      <c r="V787" s="33"/>
      <c r="W787" s="33"/>
      <c r="X787" s="33"/>
      <c r="Y787" s="33"/>
      <c r="Z787" s="33"/>
      <c r="AA787" s="33"/>
      <c r="AB787" s="33"/>
      <c r="AC787" s="33"/>
      <c r="AD787" s="33"/>
      <c r="AE787" s="33"/>
      <c r="AT787" s="16" t="s">
        <v>156</v>
      </c>
      <c r="AU787" s="16" t="s">
        <v>86</v>
      </c>
    </row>
    <row r="788" spans="1:65" s="2" customFormat="1" ht="29.25">
      <c r="A788" s="33"/>
      <c r="B788" s="34"/>
      <c r="C788" s="35"/>
      <c r="D788" s="215" t="s">
        <v>191</v>
      </c>
      <c r="E788" s="35"/>
      <c r="F788" s="219" t="s">
        <v>1258</v>
      </c>
      <c r="G788" s="35"/>
      <c r="H788" s="35"/>
      <c r="I788" s="114"/>
      <c r="J788" s="35"/>
      <c r="K788" s="35"/>
      <c r="L788" s="38"/>
      <c r="M788" s="217"/>
      <c r="N788" s="218"/>
      <c r="O788" s="70"/>
      <c r="P788" s="70"/>
      <c r="Q788" s="70"/>
      <c r="R788" s="70"/>
      <c r="S788" s="70"/>
      <c r="T788" s="71"/>
      <c r="U788" s="33"/>
      <c r="V788" s="33"/>
      <c r="W788" s="33"/>
      <c r="X788" s="33"/>
      <c r="Y788" s="33"/>
      <c r="Z788" s="33"/>
      <c r="AA788" s="33"/>
      <c r="AB788" s="33"/>
      <c r="AC788" s="33"/>
      <c r="AD788" s="33"/>
      <c r="AE788" s="33"/>
      <c r="AT788" s="16" t="s">
        <v>191</v>
      </c>
      <c r="AU788" s="16" t="s">
        <v>86</v>
      </c>
    </row>
    <row r="789" spans="1:65" s="2" customFormat="1" ht="16.5" customHeight="1">
      <c r="A789" s="33"/>
      <c r="B789" s="34"/>
      <c r="C789" s="202" t="s">
        <v>1259</v>
      </c>
      <c r="D789" s="202" t="s">
        <v>149</v>
      </c>
      <c r="E789" s="203" t="s">
        <v>1260</v>
      </c>
      <c r="F789" s="204" t="s">
        <v>1261</v>
      </c>
      <c r="G789" s="205" t="s">
        <v>187</v>
      </c>
      <c r="H789" s="206">
        <v>1</v>
      </c>
      <c r="I789" s="207"/>
      <c r="J789" s="208">
        <f>ROUND(I789*H789,2)</f>
        <v>0</v>
      </c>
      <c r="K789" s="204" t="s">
        <v>153</v>
      </c>
      <c r="L789" s="38"/>
      <c r="M789" s="209" t="s">
        <v>1</v>
      </c>
      <c r="N789" s="210" t="s">
        <v>42</v>
      </c>
      <c r="O789" s="70"/>
      <c r="P789" s="211">
        <f>O789*H789</f>
        <v>0</v>
      </c>
      <c r="Q789" s="211">
        <v>0</v>
      </c>
      <c r="R789" s="211">
        <f>Q789*H789</f>
        <v>0</v>
      </c>
      <c r="S789" s="211">
        <v>0</v>
      </c>
      <c r="T789" s="212">
        <f>S789*H789</f>
        <v>0</v>
      </c>
      <c r="U789" s="33"/>
      <c r="V789" s="33"/>
      <c r="W789" s="33"/>
      <c r="X789" s="33"/>
      <c r="Y789" s="33"/>
      <c r="Z789" s="33"/>
      <c r="AA789" s="33"/>
      <c r="AB789" s="33"/>
      <c r="AC789" s="33"/>
      <c r="AD789" s="33"/>
      <c r="AE789" s="33"/>
      <c r="AR789" s="213" t="s">
        <v>154</v>
      </c>
      <c r="AT789" s="213" t="s">
        <v>149</v>
      </c>
      <c r="AU789" s="213" t="s">
        <v>86</v>
      </c>
      <c r="AY789" s="16" t="s">
        <v>147</v>
      </c>
      <c r="BE789" s="214">
        <f>IF(N789="základní",J789,0)</f>
        <v>0</v>
      </c>
      <c r="BF789" s="214">
        <f>IF(N789="snížená",J789,0)</f>
        <v>0</v>
      </c>
      <c r="BG789" s="214">
        <f>IF(N789="zákl. přenesená",J789,0)</f>
        <v>0</v>
      </c>
      <c r="BH789" s="214">
        <f>IF(N789="sníž. přenesená",J789,0)</f>
        <v>0</v>
      </c>
      <c r="BI789" s="214">
        <f>IF(N789="nulová",J789,0)</f>
        <v>0</v>
      </c>
      <c r="BJ789" s="16" t="s">
        <v>21</v>
      </c>
      <c r="BK789" s="214">
        <f>ROUND(I789*H789,2)</f>
        <v>0</v>
      </c>
      <c r="BL789" s="16" t="s">
        <v>154</v>
      </c>
      <c r="BM789" s="213" t="s">
        <v>1262</v>
      </c>
    </row>
    <row r="790" spans="1:65" s="2" customFormat="1" ht="19.5">
      <c r="A790" s="33"/>
      <c r="B790" s="34"/>
      <c r="C790" s="35"/>
      <c r="D790" s="215" t="s">
        <v>156</v>
      </c>
      <c r="E790" s="35"/>
      <c r="F790" s="216" t="s">
        <v>1263</v>
      </c>
      <c r="G790" s="35"/>
      <c r="H790" s="35"/>
      <c r="I790" s="114"/>
      <c r="J790" s="35"/>
      <c r="K790" s="35"/>
      <c r="L790" s="38"/>
      <c r="M790" s="217"/>
      <c r="N790" s="218"/>
      <c r="O790" s="70"/>
      <c r="P790" s="70"/>
      <c r="Q790" s="70"/>
      <c r="R790" s="70"/>
      <c r="S790" s="70"/>
      <c r="T790" s="71"/>
      <c r="U790" s="33"/>
      <c r="V790" s="33"/>
      <c r="W790" s="33"/>
      <c r="X790" s="33"/>
      <c r="Y790" s="33"/>
      <c r="Z790" s="33"/>
      <c r="AA790" s="33"/>
      <c r="AB790" s="33"/>
      <c r="AC790" s="33"/>
      <c r="AD790" s="33"/>
      <c r="AE790" s="33"/>
      <c r="AT790" s="16" t="s">
        <v>156</v>
      </c>
      <c r="AU790" s="16" t="s">
        <v>86</v>
      </c>
    </row>
    <row r="791" spans="1:65" s="2" customFormat="1" ht="97.5">
      <c r="A791" s="33"/>
      <c r="B791" s="34"/>
      <c r="C791" s="35"/>
      <c r="D791" s="215" t="s">
        <v>158</v>
      </c>
      <c r="E791" s="35"/>
      <c r="F791" s="219" t="s">
        <v>1162</v>
      </c>
      <c r="G791" s="35"/>
      <c r="H791" s="35"/>
      <c r="I791" s="114"/>
      <c r="J791" s="35"/>
      <c r="K791" s="35"/>
      <c r="L791" s="38"/>
      <c r="M791" s="217"/>
      <c r="N791" s="218"/>
      <c r="O791" s="70"/>
      <c r="P791" s="70"/>
      <c r="Q791" s="70"/>
      <c r="R791" s="70"/>
      <c r="S791" s="70"/>
      <c r="T791" s="71"/>
      <c r="U791" s="33"/>
      <c r="V791" s="33"/>
      <c r="W791" s="33"/>
      <c r="X791" s="33"/>
      <c r="Y791" s="33"/>
      <c r="Z791" s="33"/>
      <c r="AA791" s="33"/>
      <c r="AB791" s="33"/>
      <c r="AC791" s="33"/>
      <c r="AD791" s="33"/>
      <c r="AE791" s="33"/>
      <c r="AT791" s="16" t="s">
        <v>158</v>
      </c>
      <c r="AU791" s="16" t="s">
        <v>86</v>
      </c>
    </row>
    <row r="792" spans="1:65" s="2" customFormat="1" ht="16.5" customHeight="1">
      <c r="A792" s="33"/>
      <c r="B792" s="34"/>
      <c r="C792" s="202" t="s">
        <v>1264</v>
      </c>
      <c r="D792" s="202" t="s">
        <v>149</v>
      </c>
      <c r="E792" s="203" t="s">
        <v>1265</v>
      </c>
      <c r="F792" s="204" t="s">
        <v>1266</v>
      </c>
      <c r="G792" s="205" t="s">
        <v>187</v>
      </c>
      <c r="H792" s="206">
        <v>1</v>
      </c>
      <c r="I792" s="207"/>
      <c r="J792" s="208">
        <f>ROUND(I792*H792,2)</f>
        <v>0</v>
      </c>
      <c r="K792" s="204" t="s">
        <v>153</v>
      </c>
      <c r="L792" s="38"/>
      <c r="M792" s="209" t="s">
        <v>1</v>
      </c>
      <c r="N792" s="210" t="s">
        <v>42</v>
      </c>
      <c r="O792" s="70"/>
      <c r="P792" s="211">
        <f>O792*H792</f>
        <v>0</v>
      </c>
      <c r="Q792" s="211">
        <v>2.4532922039999998</v>
      </c>
      <c r="R792" s="211">
        <f>Q792*H792</f>
        <v>2.4532922039999998</v>
      </c>
      <c r="S792" s="211">
        <v>0</v>
      </c>
      <c r="T792" s="212">
        <f>S792*H792</f>
        <v>0</v>
      </c>
      <c r="U792" s="33"/>
      <c r="V792" s="33"/>
      <c r="W792" s="33"/>
      <c r="X792" s="33"/>
      <c r="Y792" s="33"/>
      <c r="Z792" s="33"/>
      <c r="AA792" s="33"/>
      <c r="AB792" s="33"/>
      <c r="AC792" s="33"/>
      <c r="AD792" s="33"/>
      <c r="AE792" s="33"/>
      <c r="AR792" s="213" t="s">
        <v>154</v>
      </c>
      <c r="AT792" s="213" t="s">
        <v>149</v>
      </c>
      <c r="AU792" s="213" t="s">
        <v>86</v>
      </c>
      <c r="AY792" s="16" t="s">
        <v>147</v>
      </c>
      <c r="BE792" s="214">
        <f>IF(N792="základní",J792,0)</f>
        <v>0</v>
      </c>
      <c r="BF792" s="214">
        <f>IF(N792="snížená",J792,0)</f>
        <v>0</v>
      </c>
      <c r="BG792" s="214">
        <f>IF(N792="zákl. přenesená",J792,0)</f>
        <v>0</v>
      </c>
      <c r="BH792" s="214">
        <f>IF(N792="sníž. přenesená",J792,0)</f>
        <v>0</v>
      </c>
      <c r="BI792" s="214">
        <f>IF(N792="nulová",J792,0)</f>
        <v>0</v>
      </c>
      <c r="BJ792" s="16" t="s">
        <v>21</v>
      </c>
      <c r="BK792" s="214">
        <f>ROUND(I792*H792,2)</f>
        <v>0</v>
      </c>
      <c r="BL792" s="16" t="s">
        <v>154</v>
      </c>
      <c r="BM792" s="213" t="s">
        <v>1267</v>
      </c>
    </row>
    <row r="793" spans="1:65" s="2" customFormat="1" ht="19.5">
      <c r="A793" s="33"/>
      <c r="B793" s="34"/>
      <c r="C793" s="35"/>
      <c r="D793" s="215" t="s">
        <v>156</v>
      </c>
      <c r="E793" s="35"/>
      <c r="F793" s="216" t="s">
        <v>1268</v>
      </c>
      <c r="G793" s="35"/>
      <c r="H793" s="35"/>
      <c r="I793" s="114"/>
      <c r="J793" s="35"/>
      <c r="K793" s="35"/>
      <c r="L793" s="38"/>
      <c r="M793" s="217"/>
      <c r="N793" s="218"/>
      <c r="O793" s="70"/>
      <c r="P793" s="70"/>
      <c r="Q793" s="70"/>
      <c r="R793" s="70"/>
      <c r="S793" s="70"/>
      <c r="T793" s="71"/>
      <c r="U793" s="33"/>
      <c r="V793" s="33"/>
      <c r="W793" s="33"/>
      <c r="X793" s="33"/>
      <c r="Y793" s="33"/>
      <c r="Z793" s="33"/>
      <c r="AA793" s="33"/>
      <c r="AB793" s="33"/>
      <c r="AC793" s="33"/>
      <c r="AD793" s="33"/>
      <c r="AE793" s="33"/>
      <c r="AT793" s="16" t="s">
        <v>156</v>
      </c>
      <c r="AU793" s="16" t="s">
        <v>86</v>
      </c>
    </row>
    <row r="794" spans="1:65" s="2" customFormat="1" ht="78">
      <c r="A794" s="33"/>
      <c r="B794" s="34"/>
      <c r="C794" s="35"/>
      <c r="D794" s="215" t="s">
        <v>158</v>
      </c>
      <c r="E794" s="35"/>
      <c r="F794" s="219" t="s">
        <v>1269</v>
      </c>
      <c r="G794" s="35"/>
      <c r="H794" s="35"/>
      <c r="I794" s="114"/>
      <c r="J794" s="35"/>
      <c r="K794" s="35"/>
      <c r="L794" s="38"/>
      <c r="M794" s="217"/>
      <c r="N794" s="218"/>
      <c r="O794" s="70"/>
      <c r="P794" s="70"/>
      <c r="Q794" s="70"/>
      <c r="R794" s="70"/>
      <c r="S794" s="70"/>
      <c r="T794" s="71"/>
      <c r="U794" s="33"/>
      <c r="V794" s="33"/>
      <c r="W794" s="33"/>
      <c r="X794" s="33"/>
      <c r="Y794" s="33"/>
      <c r="Z794" s="33"/>
      <c r="AA794" s="33"/>
      <c r="AB794" s="33"/>
      <c r="AC794" s="33"/>
      <c r="AD794" s="33"/>
      <c r="AE794" s="33"/>
      <c r="AT794" s="16" t="s">
        <v>158</v>
      </c>
      <c r="AU794" s="16" t="s">
        <v>86</v>
      </c>
    </row>
    <row r="795" spans="1:65" s="2" customFormat="1" ht="19.5">
      <c r="A795" s="33"/>
      <c r="B795" s="34"/>
      <c r="C795" s="35"/>
      <c r="D795" s="215" t="s">
        <v>191</v>
      </c>
      <c r="E795" s="35"/>
      <c r="F795" s="219" t="s">
        <v>1270</v>
      </c>
      <c r="G795" s="35"/>
      <c r="H795" s="35"/>
      <c r="I795" s="114"/>
      <c r="J795" s="35"/>
      <c r="K795" s="35"/>
      <c r="L795" s="38"/>
      <c r="M795" s="217"/>
      <c r="N795" s="218"/>
      <c r="O795" s="70"/>
      <c r="P795" s="70"/>
      <c r="Q795" s="70"/>
      <c r="R795" s="70"/>
      <c r="S795" s="70"/>
      <c r="T795" s="71"/>
      <c r="U795" s="33"/>
      <c r="V795" s="33"/>
      <c r="W795" s="33"/>
      <c r="X795" s="33"/>
      <c r="Y795" s="33"/>
      <c r="Z795" s="33"/>
      <c r="AA795" s="33"/>
      <c r="AB795" s="33"/>
      <c r="AC795" s="33"/>
      <c r="AD795" s="33"/>
      <c r="AE795" s="33"/>
      <c r="AT795" s="16" t="s">
        <v>191</v>
      </c>
      <c r="AU795" s="16" t="s">
        <v>86</v>
      </c>
    </row>
    <row r="796" spans="1:65" s="2" customFormat="1" ht="16.5" customHeight="1">
      <c r="A796" s="33"/>
      <c r="B796" s="34"/>
      <c r="C796" s="202" t="s">
        <v>1271</v>
      </c>
      <c r="D796" s="202" t="s">
        <v>149</v>
      </c>
      <c r="E796" s="203" t="s">
        <v>1272</v>
      </c>
      <c r="F796" s="204" t="s">
        <v>1273</v>
      </c>
      <c r="G796" s="205" t="s">
        <v>152</v>
      </c>
      <c r="H796" s="206">
        <v>1</v>
      </c>
      <c r="I796" s="207"/>
      <c r="J796" s="208">
        <f>ROUND(I796*H796,2)</f>
        <v>0</v>
      </c>
      <c r="K796" s="204" t="s">
        <v>153</v>
      </c>
      <c r="L796" s="38"/>
      <c r="M796" s="209" t="s">
        <v>1</v>
      </c>
      <c r="N796" s="210" t="s">
        <v>42</v>
      </c>
      <c r="O796" s="70"/>
      <c r="P796" s="211">
        <f>O796*H796</f>
        <v>0</v>
      </c>
      <c r="Q796" s="211">
        <v>1.4400000000000001E-3</v>
      </c>
      <c r="R796" s="211">
        <f>Q796*H796</f>
        <v>1.4400000000000001E-3</v>
      </c>
      <c r="S796" s="211">
        <v>0</v>
      </c>
      <c r="T796" s="212">
        <f>S796*H796</f>
        <v>0</v>
      </c>
      <c r="U796" s="33"/>
      <c r="V796" s="33"/>
      <c r="W796" s="33"/>
      <c r="X796" s="33"/>
      <c r="Y796" s="33"/>
      <c r="Z796" s="33"/>
      <c r="AA796" s="33"/>
      <c r="AB796" s="33"/>
      <c r="AC796" s="33"/>
      <c r="AD796" s="33"/>
      <c r="AE796" s="33"/>
      <c r="AR796" s="213" t="s">
        <v>154</v>
      </c>
      <c r="AT796" s="213" t="s">
        <v>149</v>
      </c>
      <c r="AU796" s="213" t="s">
        <v>86</v>
      </c>
      <c r="AY796" s="16" t="s">
        <v>147</v>
      </c>
      <c r="BE796" s="214">
        <f>IF(N796="základní",J796,0)</f>
        <v>0</v>
      </c>
      <c r="BF796" s="214">
        <f>IF(N796="snížená",J796,0)</f>
        <v>0</v>
      </c>
      <c r="BG796" s="214">
        <f>IF(N796="zákl. přenesená",J796,0)</f>
        <v>0</v>
      </c>
      <c r="BH796" s="214">
        <f>IF(N796="sníž. přenesená",J796,0)</f>
        <v>0</v>
      </c>
      <c r="BI796" s="214">
        <f>IF(N796="nulová",J796,0)</f>
        <v>0</v>
      </c>
      <c r="BJ796" s="16" t="s">
        <v>21</v>
      </c>
      <c r="BK796" s="214">
        <f>ROUND(I796*H796,2)</f>
        <v>0</v>
      </c>
      <c r="BL796" s="16" t="s">
        <v>154</v>
      </c>
      <c r="BM796" s="213" t="s">
        <v>1274</v>
      </c>
    </row>
    <row r="797" spans="1:65" s="2" customFormat="1" ht="11.25">
      <c r="A797" s="33"/>
      <c r="B797" s="34"/>
      <c r="C797" s="35"/>
      <c r="D797" s="215" t="s">
        <v>156</v>
      </c>
      <c r="E797" s="35"/>
      <c r="F797" s="216" t="s">
        <v>1275</v>
      </c>
      <c r="G797" s="35"/>
      <c r="H797" s="35"/>
      <c r="I797" s="114"/>
      <c r="J797" s="35"/>
      <c r="K797" s="35"/>
      <c r="L797" s="38"/>
      <c r="M797" s="217"/>
      <c r="N797" s="218"/>
      <c r="O797" s="70"/>
      <c r="P797" s="70"/>
      <c r="Q797" s="70"/>
      <c r="R797" s="70"/>
      <c r="S797" s="70"/>
      <c r="T797" s="71"/>
      <c r="U797" s="33"/>
      <c r="V797" s="33"/>
      <c r="W797" s="33"/>
      <c r="X797" s="33"/>
      <c r="Y797" s="33"/>
      <c r="Z797" s="33"/>
      <c r="AA797" s="33"/>
      <c r="AB797" s="33"/>
      <c r="AC797" s="33"/>
      <c r="AD797" s="33"/>
      <c r="AE797" s="33"/>
      <c r="AT797" s="16" t="s">
        <v>156</v>
      </c>
      <c r="AU797" s="16" t="s">
        <v>86</v>
      </c>
    </row>
    <row r="798" spans="1:65" s="2" customFormat="1" ht="117">
      <c r="A798" s="33"/>
      <c r="B798" s="34"/>
      <c r="C798" s="35"/>
      <c r="D798" s="215" t="s">
        <v>158</v>
      </c>
      <c r="E798" s="35"/>
      <c r="F798" s="219" t="s">
        <v>1180</v>
      </c>
      <c r="G798" s="35"/>
      <c r="H798" s="35"/>
      <c r="I798" s="114"/>
      <c r="J798" s="35"/>
      <c r="K798" s="35"/>
      <c r="L798" s="38"/>
      <c r="M798" s="217"/>
      <c r="N798" s="218"/>
      <c r="O798" s="70"/>
      <c r="P798" s="70"/>
      <c r="Q798" s="70"/>
      <c r="R798" s="70"/>
      <c r="S798" s="70"/>
      <c r="T798" s="71"/>
      <c r="U798" s="33"/>
      <c r="V798" s="33"/>
      <c r="W798" s="33"/>
      <c r="X798" s="33"/>
      <c r="Y798" s="33"/>
      <c r="Z798" s="33"/>
      <c r="AA798" s="33"/>
      <c r="AB798" s="33"/>
      <c r="AC798" s="33"/>
      <c r="AD798" s="33"/>
      <c r="AE798" s="33"/>
      <c r="AT798" s="16" t="s">
        <v>158</v>
      </c>
      <c r="AU798" s="16" t="s">
        <v>86</v>
      </c>
    </row>
    <row r="799" spans="1:65" s="2" customFormat="1" ht="29.25">
      <c r="A799" s="33"/>
      <c r="B799" s="34"/>
      <c r="C799" s="35"/>
      <c r="D799" s="215" t="s">
        <v>191</v>
      </c>
      <c r="E799" s="35"/>
      <c r="F799" s="219" t="s">
        <v>1276</v>
      </c>
      <c r="G799" s="35"/>
      <c r="H799" s="35"/>
      <c r="I799" s="114"/>
      <c r="J799" s="35"/>
      <c r="K799" s="35"/>
      <c r="L799" s="38"/>
      <c r="M799" s="217"/>
      <c r="N799" s="218"/>
      <c r="O799" s="70"/>
      <c r="P799" s="70"/>
      <c r="Q799" s="70"/>
      <c r="R799" s="70"/>
      <c r="S799" s="70"/>
      <c r="T799" s="71"/>
      <c r="U799" s="33"/>
      <c r="V799" s="33"/>
      <c r="W799" s="33"/>
      <c r="X799" s="33"/>
      <c r="Y799" s="33"/>
      <c r="Z799" s="33"/>
      <c r="AA799" s="33"/>
      <c r="AB799" s="33"/>
      <c r="AC799" s="33"/>
      <c r="AD799" s="33"/>
      <c r="AE799" s="33"/>
      <c r="AT799" s="16" t="s">
        <v>191</v>
      </c>
      <c r="AU799" s="16" t="s">
        <v>86</v>
      </c>
    </row>
    <row r="800" spans="1:65" s="2" customFormat="1" ht="16.5" customHeight="1">
      <c r="A800" s="33"/>
      <c r="B800" s="34"/>
      <c r="C800" s="202" t="s">
        <v>1277</v>
      </c>
      <c r="D800" s="202" t="s">
        <v>149</v>
      </c>
      <c r="E800" s="203" t="s">
        <v>1278</v>
      </c>
      <c r="F800" s="204" t="s">
        <v>1279</v>
      </c>
      <c r="G800" s="205" t="s">
        <v>152</v>
      </c>
      <c r="H800" s="206">
        <v>1</v>
      </c>
      <c r="I800" s="207"/>
      <c r="J800" s="208">
        <f>ROUND(I800*H800,2)</f>
        <v>0</v>
      </c>
      <c r="K800" s="204" t="s">
        <v>153</v>
      </c>
      <c r="L800" s="38"/>
      <c r="M800" s="209" t="s">
        <v>1</v>
      </c>
      <c r="N800" s="210" t="s">
        <v>42</v>
      </c>
      <c r="O800" s="70"/>
      <c r="P800" s="211">
        <f>O800*H800</f>
        <v>0</v>
      </c>
      <c r="Q800" s="211">
        <v>4.0000000000000003E-5</v>
      </c>
      <c r="R800" s="211">
        <f>Q800*H800</f>
        <v>4.0000000000000003E-5</v>
      </c>
      <c r="S800" s="211">
        <v>0</v>
      </c>
      <c r="T800" s="212">
        <f>S800*H800</f>
        <v>0</v>
      </c>
      <c r="U800" s="33"/>
      <c r="V800" s="33"/>
      <c r="W800" s="33"/>
      <c r="X800" s="33"/>
      <c r="Y800" s="33"/>
      <c r="Z800" s="33"/>
      <c r="AA800" s="33"/>
      <c r="AB800" s="33"/>
      <c r="AC800" s="33"/>
      <c r="AD800" s="33"/>
      <c r="AE800" s="33"/>
      <c r="AR800" s="213" t="s">
        <v>154</v>
      </c>
      <c r="AT800" s="213" t="s">
        <v>149</v>
      </c>
      <c r="AU800" s="213" t="s">
        <v>86</v>
      </c>
      <c r="AY800" s="16" t="s">
        <v>147</v>
      </c>
      <c r="BE800" s="214">
        <f>IF(N800="základní",J800,0)</f>
        <v>0</v>
      </c>
      <c r="BF800" s="214">
        <f>IF(N800="snížená",J800,0)</f>
        <v>0</v>
      </c>
      <c r="BG800" s="214">
        <f>IF(N800="zákl. přenesená",J800,0)</f>
        <v>0</v>
      </c>
      <c r="BH800" s="214">
        <f>IF(N800="sníž. přenesená",J800,0)</f>
        <v>0</v>
      </c>
      <c r="BI800" s="214">
        <f>IF(N800="nulová",J800,0)</f>
        <v>0</v>
      </c>
      <c r="BJ800" s="16" t="s">
        <v>21</v>
      </c>
      <c r="BK800" s="214">
        <f>ROUND(I800*H800,2)</f>
        <v>0</v>
      </c>
      <c r="BL800" s="16" t="s">
        <v>154</v>
      </c>
      <c r="BM800" s="213" t="s">
        <v>1280</v>
      </c>
    </row>
    <row r="801" spans="1:65" s="2" customFormat="1" ht="11.25">
      <c r="A801" s="33"/>
      <c r="B801" s="34"/>
      <c r="C801" s="35"/>
      <c r="D801" s="215" t="s">
        <v>156</v>
      </c>
      <c r="E801" s="35"/>
      <c r="F801" s="216" t="s">
        <v>1281</v>
      </c>
      <c r="G801" s="35"/>
      <c r="H801" s="35"/>
      <c r="I801" s="114"/>
      <c r="J801" s="35"/>
      <c r="K801" s="35"/>
      <c r="L801" s="38"/>
      <c r="M801" s="217"/>
      <c r="N801" s="218"/>
      <c r="O801" s="70"/>
      <c r="P801" s="70"/>
      <c r="Q801" s="70"/>
      <c r="R801" s="70"/>
      <c r="S801" s="70"/>
      <c r="T801" s="71"/>
      <c r="U801" s="33"/>
      <c r="V801" s="33"/>
      <c r="W801" s="33"/>
      <c r="X801" s="33"/>
      <c r="Y801" s="33"/>
      <c r="Z801" s="33"/>
      <c r="AA801" s="33"/>
      <c r="AB801" s="33"/>
      <c r="AC801" s="33"/>
      <c r="AD801" s="33"/>
      <c r="AE801" s="33"/>
      <c r="AT801" s="16" t="s">
        <v>156</v>
      </c>
      <c r="AU801" s="16" t="s">
        <v>86</v>
      </c>
    </row>
    <row r="802" spans="1:65" s="2" customFormat="1" ht="117">
      <c r="A802" s="33"/>
      <c r="B802" s="34"/>
      <c r="C802" s="35"/>
      <c r="D802" s="215" t="s">
        <v>158</v>
      </c>
      <c r="E802" s="35"/>
      <c r="F802" s="219" t="s">
        <v>1180</v>
      </c>
      <c r="G802" s="35"/>
      <c r="H802" s="35"/>
      <c r="I802" s="114"/>
      <c r="J802" s="35"/>
      <c r="K802" s="35"/>
      <c r="L802" s="38"/>
      <c r="M802" s="217"/>
      <c r="N802" s="218"/>
      <c r="O802" s="70"/>
      <c r="P802" s="70"/>
      <c r="Q802" s="70"/>
      <c r="R802" s="70"/>
      <c r="S802" s="70"/>
      <c r="T802" s="71"/>
      <c r="U802" s="33"/>
      <c r="V802" s="33"/>
      <c r="W802" s="33"/>
      <c r="X802" s="33"/>
      <c r="Y802" s="33"/>
      <c r="Z802" s="33"/>
      <c r="AA802" s="33"/>
      <c r="AB802" s="33"/>
      <c r="AC802" s="33"/>
      <c r="AD802" s="33"/>
      <c r="AE802" s="33"/>
      <c r="AT802" s="16" t="s">
        <v>158</v>
      </c>
      <c r="AU802" s="16" t="s">
        <v>86</v>
      </c>
    </row>
    <row r="803" spans="1:65" s="2" customFormat="1" ht="16.5" customHeight="1">
      <c r="A803" s="33"/>
      <c r="B803" s="34"/>
      <c r="C803" s="202" t="s">
        <v>1282</v>
      </c>
      <c r="D803" s="202" t="s">
        <v>149</v>
      </c>
      <c r="E803" s="203" t="s">
        <v>1283</v>
      </c>
      <c r="F803" s="204" t="s">
        <v>1284</v>
      </c>
      <c r="G803" s="205" t="s">
        <v>152</v>
      </c>
      <c r="H803" s="206">
        <v>1</v>
      </c>
      <c r="I803" s="207"/>
      <c r="J803" s="208">
        <f>ROUND(I803*H803,2)</f>
        <v>0</v>
      </c>
      <c r="K803" s="204" t="s">
        <v>153</v>
      </c>
      <c r="L803" s="38"/>
      <c r="M803" s="209" t="s">
        <v>1</v>
      </c>
      <c r="N803" s="210" t="s">
        <v>42</v>
      </c>
      <c r="O803" s="70"/>
      <c r="P803" s="211">
        <f>O803*H803</f>
        <v>0</v>
      </c>
      <c r="Q803" s="211">
        <v>1.00695E-2</v>
      </c>
      <c r="R803" s="211">
        <f>Q803*H803</f>
        <v>1.00695E-2</v>
      </c>
      <c r="S803" s="211">
        <v>0</v>
      </c>
      <c r="T803" s="212">
        <f>S803*H803</f>
        <v>0</v>
      </c>
      <c r="U803" s="33"/>
      <c r="V803" s="33"/>
      <c r="W803" s="33"/>
      <c r="X803" s="33"/>
      <c r="Y803" s="33"/>
      <c r="Z803" s="33"/>
      <c r="AA803" s="33"/>
      <c r="AB803" s="33"/>
      <c r="AC803" s="33"/>
      <c r="AD803" s="33"/>
      <c r="AE803" s="33"/>
      <c r="AR803" s="213" t="s">
        <v>154</v>
      </c>
      <c r="AT803" s="213" t="s">
        <v>149</v>
      </c>
      <c r="AU803" s="213" t="s">
        <v>86</v>
      </c>
      <c r="AY803" s="16" t="s">
        <v>147</v>
      </c>
      <c r="BE803" s="214">
        <f>IF(N803="základní",J803,0)</f>
        <v>0</v>
      </c>
      <c r="BF803" s="214">
        <f>IF(N803="snížená",J803,0)</f>
        <v>0</v>
      </c>
      <c r="BG803" s="214">
        <f>IF(N803="zákl. přenesená",J803,0)</f>
        <v>0</v>
      </c>
      <c r="BH803" s="214">
        <f>IF(N803="sníž. přenesená",J803,0)</f>
        <v>0</v>
      </c>
      <c r="BI803" s="214">
        <f>IF(N803="nulová",J803,0)</f>
        <v>0</v>
      </c>
      <c r="BJ803" s="16" t="s">
        <v>21</v>
      </c>
      <c r="BK803" s="214">
        <f>ROUND(I803*H803,2)</f>
        <v>0</v>
      </c>
      <c r="BL803" s="16" t="s">
        <v>154</v>
      </c>
      <c r="BM803" s="213" t="s">
        <v>1285</v>
      </c>
    </row>
    <row r="804" spans="1:65" s="2" customFormat="1" ht="19.5">
      <c r="A804" s="33"/>
      <c r="B804" s="34"/>
      <c r="C804" s="35"/>
      <c r="D804" s="215" t="s">
        <v>156</v>
      </c>
      <c r="E804" s="35"/>
      <c r="F804" s="216" t="s">
        <v>1286</v>
      </c>
      <c r="G804" s="35"/>
      <c r="H804" s="35"/>
      <c r="I804" s="114"/>
      <c r="J804" s="35"/>
      <c r="K804" s="35"/>
      <c r="L804" s="38"/>
      <c r="M804" s="217"/>
      <c r="N804" s="218"/>
      <c r="O804" s="70"/>
      <c r="P804" s="70"/>
      <c r="Q804" s="70"/>
      <c r="R804" s="70"/>
      <c r="S804" s="70"/>
      <c r="T804" s="71"/>
      <c r="U804" s="33"/>
      <c r="V804" s="33"/>
      <c r="W804" s="33"/>
      <c r="X804" s="33"/>
      <c r="Y804" s="33"/>
      <c r="Z804" s="33"/>
      <c r="AA804" s="33"/>
      <c r="AB804" s="33"/>
      <c r="AC804" s="33"/>
      <c r="AD804" s="33"/>
      <c r="AE804" s="33"/>
      <c r="AT804" s="16" t="s">
        <v>156</v>
      </c>
      <c r="AU804" s="16" t="s">
        <v>86</v>
      </c>
    </row>
    <row r="805" spans="1:65" s="2" customFormat="1" ht="21.75" customHeight="1">
      <c r="A805" s="33"/>
      <c r="B805" s="34"/>
      <c r="C805" s="202" t="s">
        <v>1287</v>
      </c>
      <c r="D805" s="202" t="s">
        <v>149</v>
      </c>
      <c r="E805" s="203" t="s">
        <v>1288</v>
      </c>
      <c r="F805" s="204" t="s">
        <v>1289</v>
      </c>
      <c r="G805" s="205" t="s">
        <v>152</v>
      </c>
      <c r="H805" s="206">
        <v>1</v>
      </c>
      <c r="I805" s="207"/>
      <c r="J805" s="208">
        <f>ROUND(I805*H805,2)</f>
        <v>0</v>
      </c>
      <c r="K805" s="204" t="s">
        <v>153</v>
      </c>
      <c r="L805" s="38"/>
      <c r="M805" s="209" t="s">
        <v>1</v>
      </c>
      <c r="N805" s="210" t="s">
        <v>42</v>
      </c>
      <c r="O805" s="70"/>
      <c r="P805" s="211">
        <f>O805*H805</f>
        <v>0</v>
      </c>
      <c r="Q805" s="211">
        <v>0</v>
      </c>
      <c r="R805" s="211">
        <f>Q805*H805</f>
        <v>0</v>
      </c>
      <c r="S805" s="211">
        <v>0</v>
      </c>
      <c r="T805" s="212">
        <f>S805*H805</f>
        <v>0</v>
      </c>
      <c r="U805" s="33"/>
      <c r="V805" s="33"/>
      <c r="W805" s="33"/>
      <c r="X805" s="33"/>
      <c r="Y805" s="33"/>
      <c r="Z805" s="33"/>
      <c r="AA805" s="33"/>
      <c r="AB805" s="33"/>
      <c r="AC805" s="33"/>
      <c r="AD805" s="33"/>
      <c r="AE805" s="33"/>
      <c r="AR805" s="213" t="s">
        <v>154</v>
      </c>
      <c r="AT805" s="213" t="s">
        <v>149</v>
      </c>
      <c r="AU805" s="213" t="s">
        <v>86</v>
      </c>
      <c r="AY805" s="16" t="s">
        <v>147</v>
      </c>
      <c r="BE805" s="214">
        <f>IF(N805="základní",J805,0)</f>
        <v>0</v>
      </c>
      <c r="BF805" s="214">
        <f>IF(N805="snížená",J805,0)</f>
        <v>0</v>
      </c>
      <c r="BG805" s="214">
        <f>IF(N805="zákl. přenesená",J805,0)</f>
        <v>0</v>
      </c>
      <c r="BH805" s="214">
        <f>IF(N805="sníž. přenesená",J805,0)</f>
        <v>0</v>
      </c>
      <c r="BI805" s="214">
        <f>IF(N805="nulová",J805,0)</f>
        <v>0</v>
      </c>
      <c r="BJ805" s="16" t="s">
        <v>21</v>
      </c>
      <c r="BK805" s="214">
        <f>ROUND(I805*H805,2)</f>
        <v>0</v>
      </c>
      <c r="BL805" s="16" t="s">
        <v>154</v>
      </c>
      <c r="BM805" s="213" t="s">
        <v>1290</v>
      </c>
    </row>
    <row r="806" spans="1:65" s="2" customFormat="1" ht="19.5">
      <c r="A806" s="33"/>
      <c r="B806" s="34"/>
      <c r="C806" s="35"/>
      <c r="D806" s="215" t="s">
        <v>156</v>
      </c>
      <c r="E806" s="35"/>
      <c r="F806" s="216" t="s">
        <v>1291</v>
      </c>
      <c r="G806" s="35"/>
      <c r="H806" s="35"/>
      <c r="I806" s="114"/>
      <c r="J806" s="35"/>
      <c r="K806" s="35"/>
      <c r="L806" s="38"/>
      <c r="M806" s="217"/>
      <c r="N806" s="218"/>
      <c r="O806" s="70"/>
      <c r="P806" s="70"/>
      <c r="Q806" s="70"/>
      <c r="R806" s="70"/>
      <c r="S806" s="70"/>
      <c r="T806" s="71"/>
      <c r="U806" s="33"/>
      <c r="V806" s="33"/>
      <c r="W806" s="33"/>
      <c r="X806" s="33"/>
      <c r="Y806" s="33"/>
      <c r="Z806" s="33"/>
      <c r="AA806" s="33"/>
      <c r="AB806" s="33"/>
      <c r="AC806" s="33"/>
      <c r="AD806" s="33"/>
      <c r="AE806" s="33"/>
      <c r="AT806" s="16" t="s">
        <v>156</v>
      </c>
      <c r="AU806" s="16" t="s">
        <v>86</v>
      </c>
    </row>
    <row r="807" spans="1:65" s="2" customFormat="1" ht="21.75" customHeight="1">
      <c r="A807" s="33"/>
      <c r="B807" s="34"/>
      <c r="C807" s="202" t="s">
        <v>1292</v>
      </c>
      <c r="D807" s="202" t="s">
        <v>149</v>
      </c>
      <c r="E807" s="203" t="s">
        <v>1293</v>
      </c>
      <c r="F807" s="204" t="s">
        <v>1294</v>
      </c>
      <c r="G807" s="205" t="s">
        <v>580</v>
      </c>
      <c r="H807" s="206">
        <v>1</v>
      </c>
      <c r="I807" s="207"/>
      <c r="J807" s="208">
        <f>ROUND(I807*H807,2)</f>
        <v>0</v>
      </c>
      <c r="K807" s="204" t="s">
        <v>153</v>
      </c>
      <c r="L807" s="38"/>
      <c r="M807" s="209" t="s">
        <v>1</v>
      </c>
      <c r="N807" s="210" t="s">
        <v>42</v>
      </c>
      <c r="O807" s="70"/>
      <c r="P807" s="211">
        <f>O807*H807</f>
        <v>0</v>
      </c>
      <c r="Q807" s="211">
        <v>1.0382169999999999</v>
      </c>
      <c r="R807" s="211">
        <f>Q807*H807</f>
        <v>1.0382169999999999</v>
      </c>
      <c r="S807" s="211">
        <v>0</v>
      </c>
      <c r="T807" s="212">
        <f>S807*H807</f>
        <v>0</v>
      </c>
      <c r="U807" s="33"/>
      <c r="V807" s="33"/>
      <c r="W807" s="33"/>
      <c r="X807" s="33"/>
      <c r="Y807" s="33"/>
      <c r="Z807" s="33"/>
      <c r="AA807" s="33"/>
      <c r="AB807" s="33"/>
      <c r="AC807" s="33"/>
      <c r="AD807" s="33"/>
      <c r="AE807" s="33"/>
      <c r="AR807" s="213" t="s">
        <v>154</v>
      </c>
      <c r="AT807" s="213" t="s">
        <v>149</v>
      </c>
      <c r="AU807" s="213" t="s">
        <v>86</v>
      </c>
      <c r="AY807" s="16" t="s">
        <v>147</v>
      </c>
      <c r="BE807" s="214">
        <f>IF(N807="základní",J807,0)</f>
        <v>0</v>
      </c>
      <c r="BF807" s="214">
        <f>IF(N807="snížená",J807,0)</f>
        <v>0</v>
      </c>
      <c r="BG807" s="214">
        <f>IF(N807="zákl. přenesená",J807,0)</f>
        <v>0</v>
      </c>
      <c r="BH807" s="214">
        <f>IF(N807="sníž. přenesená",J807,0)</f>
        <v>0</v>
      </c>
      <c r="BI807" s="214">
        <f>IF(N807="nulová",J807,0)</f>
        <v>0</v>
      </c>
      <c r="BJ807" s="16" t="s">
        <v>21</v>
      </c>
      <c r="BK807" s="214">
        <f>ROUND(I807*H807,2)</f>
        <v>0</v>
      </c>
      <c r="BL807" s="16" t="s">
        <v>154</v>
      </c>
      <c r="BM807" s="213" t="s">
        <v>1295</v>
      </c>
    </row>
    <row r="808" spans="1:65" s="2" customFormat="1" ht="19.5">
      <c r="A808" s="33"/>
      <c r="B808" s="34"/>
      <c r="C808" s="35"/>
      <c r="D808" s="215" t="s">
        <v>156</v>
      </c>
      <c r="E808" s="35"/>
      <c r="F808" s="216" t="s">
        <v>1296</v>
      </c>
      <c r="G808" s="35"/>
      <c r="H808" s="35"/>
      <c r="I808" s="114"/>
      <c r="J808" s="35"/>
      <c r="K808" s="35"/>
      <c r="L808" s="38"/>
      <c r="M808" s="217"/>
      <c r="N808" s="218"/>
      <c r="O808" s="70"/>
      <c r="P808" s="70"/>
      <c r="Q808" s="70"/>
      <c r="R808" s="70"/>
      <c r="S808" s="70"/>
      <c r="T808" s="71"/>
      <c r="U808" s="33"/>
      <c r="V808" s="33"/>
      <c r="W808" s="33"/>
      <c r="X808" s="33"/>
      <c r="Y808" s="33"/>
      <c r="Z808" s="33"/>
      <c r="AA808" s="33"/>
      <c r="AB808" s="33"/>
      <c r="AC808" s="33"/>
      <c r="AD808" s="33"/>
      <c r="AE808" s="33"/>
      <c r="AT808" s="16" t="s">
        <v>156</v>
      </c>
      <c r="AU808" s="16" t="s">
        <v>86</v>
      </c>
    </row>
    <row r="809" spans="1:65" s="2" customFormat="1" ht="87.75">
      <c r="A809" s="33"/>
      <c r="B809" s="34"/>
      <c r="C809" s="35"/>
      <c r="D809" s="215" t="s">
        <v>158</v>
      </c>
      <c r="E809" s="35"/>
      <c r="F809" s="219" t="s">
        <v>1193</v>
      </c>
      <c r="G809" s="35"/>
      <c r="H809" s="35"/>
      <c r="I809" s="114"/>
      <c r="J809" s="35"/>
      <c r="K809" s="35"/>
      <c r="L809" s="38"/>
      <c r="M809" s="217"/>
      <c r="N809" s="218"/>
      <c r="O809" s="70"/>
      <c r="P809" s="70"/>
      <c r="Q809" s="70"/>
      <c r="R809" s="70"/>
      <c r="S809" s="70"/>
      <c r="T809" s="71"/>
      <c r="U809" s="33"/>
      <c r="V809" s="33"/>
      <c r="W809" s="33"/>
      <c r="X809" s="33"/>
      <c r="Y809" s="33"/>
      <c r="Z809" s="33"/>
      <c r="AA809" s="33"/>
      <c r="AB809" s="33"/>
      <c r="AC809" s="33"/>
      <c r="AD809" s="33"/>
      <c r="AE809" s="33"/>
      <c r="AT809" s="16" t="s">
        <v>158</v>
      </c>
      <c r="AU809" s="16" t="s">
        <v>86</v>
      </c>
    </row>
    <row r="810" spans="1:65" s="2" customFormat="1" ht="21.75" customHeight="1">
      <c r="A810" s="33"/>
      <c r="B810" s="34"/>
      <c r="C810" s="202" t="s">
        <v>1297</v>
      </c>
      <c r="D810" s="202" t="s">
        <v>149</v>
      </c>
      <c r="E810" s="203" t="s">
        <v>1298</v>
      </c>
      <c r="F810" s="204" t="s">
        <v>1299</v>
      </c>
      <c r="G810" s="205" t="s">
        <v>152</v>
      </c>
      <c r="H810" s="206">
        <v>1</v>
      </c>
      <c r="I810" s="207"/>
      <c r="J810" s="208">
        <f>ROUND(I810*H810,2)</f>
        <v>0</v>
      </c>
      <c r="K810" s="204" t="s">
        <v>153</v>
      </c>
      <c r="L810" s="38"/>
      <c r="M810" s="209" t="s">
        <v>1</v>
      </c>
      <c r="N810" s="210" t="s">
        <v>42</v>
      </c>
      <c r="O810" s="70"/>
      <c r="P810" s="211">
        <f>O810*H810</f>
        <v>0</v>
      </c>
      <c r="Q810" s="211">
        <v>0.34661999999999998</v>
      </c>
      <c r="R810" s="211">
        <f>Q810*H810</f>
        <v>0.34661999999999998</v>
      </c>
      <c r="S810" s="211">
        <v>0</v>
      </c>
      <c r="T810" s="212">
        <f>S810*H810</f>
        <v>0</v>
      </c>
      <c r="U810" s="33"/>
      <c r="V810" s="33"/>
      <c r="W810" s="33"/>
      <c r="X810" s="33"/>
      <c r="Y810" s="33"/>
      <c r="Z810" s="33"/>
      <c r="AA810" s="33"/>
      <c r="AB810" s="33"/>
      <c r="AC810" s="33"/>
      <c r="AD810" s="33"/>
      <c r="AE810" s="33"/>
      <c r="AR810" s="213" t="s">
        <v>154</v>
      </c>
      <c r="AT810" s="213" t="s">
        <v>149</v>
      </c>
      <c r="AU810" s="213" t="s">
        <v>86</v>
      </c>
      <c r="AY810" s="16" t="s">
        <v>147</v>
      </c>
      <c r="BE810" s="214">
        <f>IF(N810="základní",J810,0)</f>
        <v>0</v>
      </c>
      <c r="BF810" s="214">
        <f>IF(N810="snížená",J810,0)</f>
        <v>0</v>
      </c>
      <c r="BG810" s="214">
        <f>IF(N810="zákl. přenesená",J810,0)</f>
        <v>0</v>
      </c>
      <c r="BH810" s="214">
        <f>IF(N810="sníž. přenesená",J810,0)</f>
        <v>0</v>
      </c>
      <c r="BI810" s="214">
        <f>IF(N810="nulová",J810,0)</f>
        <v>0</v>
      </c>
      <c r="BJ810" s="16" t="s">
        <v>21</v>
      </c>
      <c r="BK810" s="214">
        <f>ROUND(I810*H810,2)</f>
        <v>0</v>
      </c>
      <c r="BL810" s="16" t="s">
        <v>154</v>
      </c>
      <c r="BM810" s="213" t="s">
        <v>1300</v>
      </c>
    </row>
    <row r="811" spans="1:65" s="2" customFormat="1" ht="29.25">
      <c r="A811" s="33"/>
      <c r="B811" s="34"/>
      <c r="C811" s="35"/>
      <c r="D811" s="215" t="s">
        <v>156</v>
      </c>
      <c r="E811" s="35"/>
      <c r="F811" s="216" t="s">
        <v>1301</v>
      </c>
      <c r="G811" s="35"/>
      <c r="H811" s="35"/>
      <c r="I811" s="114"/>
      <c r="J811" s="35"/>
      <c r="K811" s="35"/>
      <c r="L811" s="38"/>
      <c r="M811" s="217"/>
      <c r="N811" s="218"/>
      <c r="O811" s="70"/>
      <c r="P811" s="70"/>
      <c r="Q811" s="70"/>
      <c r="R811" s="70"/>
      <c r="S811" s="70"/>
      <c r="T811" s="71"/>
      <c r="U811" s="33"/>
      <c r="V811" s="33"/>
      <c r="W811" s="33"/>
      <c r="X811" s="33"/>
      <c r="Y811" s="33"/>
      <c r="Z811" s="33"/>
      <c r="AA811" s="33"/>
      <c r="AB811" s="33"/>
      <c r="AC811" s="33"/>
      <c r="AD811" s="33"/>
      <c r="AE811" s="33"/>
      <c r="AT811" s="16" t="s">
        <v>156</v>
      </c>
      <c r="AU811" s="16" t="s">
        <v>86</v>
      </c>
    </row>
    <row r="812" spans="1:65" s="2" customFormat="1" ht="58.5">
      <c r="A812" s="33"/>
      <c r="B812" s="34"/>
      <c r="C812" s="35"/>
      <c r="D812" s="215" t="s">
        <v>158</v>
      </c>
      <c r="E812" s="35"/>
      <c r="F812" s="219" t="s">
        <v>1302</v>
      </c>
      <c r="G812" s="35"/>
      <c r="H812" s="35"/>
      <c r="I812" s="114"/>
      <c r="J812" s="35"/>
      <c r="K812" s="35"/>
      <c r="L812" s="38"/>
      <c r="M812" s="217"/>
      <c r="N812" s="218"/>
      <c r="O812" s="70"/>
      <c r="P812" s="70"/>
      <c r="Q812" s="70"/>
      <c r="R812" s="70"/>
      <c r="S812" s="70"/>
      <c r="T812" s="71"/>
      <c r="U812" s="33"/>
      <c r="V812" s="33"/>
      <c r="W812" s="33"/>
      <c r="X812" s="33"/>
      <c r="Y812" s="33"/>
      <c r="Z812" s="33"/>
      <c r="AA812" s="33"/>
      <c r="AB812" s="33"/>
      <c r="AC812" s="33"/>
      <c r="AD812" s="33"/>
      <c r="AE812" s="33"/>
      <c r="AT812" s="16" t="s">
        <v>158</v>
      </c>
      <c r="AU812" s="16" t="s">
        <v>86</v>
      </c>
    </row>
    <row r="813" spans="1:65" s="2" customFormat="1" ht="21.75" customHeight="1">
      <c r="A813" s="33"/>
      <c r="B813" s="34"/>
      <c r="C813" s="202" t="s">
        <v>1303</v>
      </c>
      <c r="D813" s="202" t="s">
        <v>149</v>
      </c>
      <c r="E813" s="203" t="s">
        <v>1304</v>
      </c>
      <c r="F813" s="204" t="s">
        <v>1305</v>
      </c>
      <c r="G813" s="205" t="s">
        <v>152</v>
      </c>
      <c r="H813" s="206">
        <v>1</v>
      </c>
      <c r="I813" s="207"/>
      <c r="J813" s="208">
        <f>ROUND(I813*H813,2)</f>
        <v>0</v>
      </c>
      <c r="K813" s="204" t="s">
        <v>153</v>
      </c>
      <c r="L813" s="38"/>
      <c r="M813" s="209" t="s">
        <v>1</v>
      </c>
      <c r="N813" s="210" t="s">
        <v>42</v>
      </c>
      <c r="O813" s="70"/>
      <c r="P813" s="211">
        <f>O813*H813</f>
        <v>0</v>
      </c>
      <c r="Q813" s="211">
        <v>0.4283208</v>
      </c>
      <c r="R813" s="211">
        <f>Q813*H813</f>
        <v>0.4283208</v>
      </c>
      <c r="S813" s="211">
        <v>0</v>
      </c>
      <c r="T813" s="212">
        <f>S813*H813</f>
        <v>0</v>
      </c>
      <c r="U813" s="33"/>
      <c r="V813" s="33"/>
      <c r="W813" s="33"/>
      <c r="X813" s="33"/>
      <c r="Y813" s="33"/>
      <c r="Z813" s="33"/>
      <c r="AA813" s="33"/>
      <c r="AB813" s="33"/>
      <c r="AC813" s="33"/>
      <c r="AD813" s="33"/>
      <c r="AE813" s="33"/>
      <c r="AR813" s="213" t="s">
        <v>154</v>
      </c>
      <c r="AT813" s="213" t="s">
        <v>149</v>
      </c>
      <c r="AU813" s="213" t="s">
        <v>86</v>
      </c>
      <c r="AY813" s="16" t="s">
        <v>147</v>
      </c>
      <c r="BE813" s="214">
        <f>IF(N813="základní",J813,0)</f>
        <v>0</v>
      </c>
      <c r="BF813" s="214">
        <f>IF(N813="snížená",J813,0)</f>
        <v>0</v>
      </c>
      <c r="BG813" s="214">
        <f>IF(N813="zákl. přenesená",J813,0)</f>
        <v>0</v>
      </c>
      <c r="BH813" s="214">
        <f>IF(N813="sníž. přenesená",J813,0)</f>
        <v>0</v>
      </c>
      <c r="BI813" s="214">
        <f>IF(N813="nulová",J813,0)</f>
        <v>0</v>
      </c>
      <c r="BJ813" s="16" t="s">
        <v>21</v>
      </c>
      <c r="BK813" s="214">
        <f>ROUND(I813*H813,2)</f>
        <v>0</v>
      </c>
      <c r="BL813" s="16" t="s">
        <v>154</v>
      </c>
      <c r="BM813" s="213" t="s">
        <v>1306</v>
      </c>
    </row>
    <row r="814" spans="1:65" s="2" customFormat="1" ht="29.25">
      <c r="A814" s="33"/>
      <c r="B814" s="34"/>
      <c r="C814" s="35"/>
      <c r="D814" s="215" t="s">
        <v>156</v>
      </c>
      <c r="E814" s="35"/>
      <c r="F814" s="216" t="s">
        <v>1307</v>
      </c>
      <c r="G814" s="35"/>
      <c r="H814" s="35"/>
      <c r="I814" s="114"/>
      <c r="J814" s="35"/>
      <c r="K814" s="35"/>
      <c r="L814" s="38"/>
      <c r="M814" s="217"/>
      <c r="N814" s="218"/>
      <c r="O814" s="70"/>
      <c r="P814" s="70"/>
      <c r="Q814" s="70"/>
      <c r="R814" s="70"/>
      <c r="S814" s="70"/>
      <c r="T814" s="71"/>
      <c r="U814" s="33"/>
      <c r="V814" s="33"/>
      <c r="W814" s="33"/>
      <c r="X814" s="33"/>
      <c r="Y814" s="33"/>
      <c r="Z814" s="33"/>
      <c r="AA814" s="33"/>
      <c r="AB814" s="33"/>
      <c r="AC814" s="33"/>
      <c r="AD814" s="33"/>
      <c r="AE814" s="33"/>
      <c r="AT814" s="16" t="s">
        <v>156</v>
      </c>
      <c r="AU814" s="16" t="s">
        <v>86</v>
      </c>
    </row>
    <row r="815" spans="1:65" s="2" customFormat="1" ht="58.5">
      <c r="A815" s="33"/>
      <c r="B815" s="34"/>
      <c r="C815" s="35"/>
      <c r="D815" s="215" t="s">
        <v>158</v>
      </c>
      <c r="E815" s="35"/>
      <c r="F815" s="219" t="s">
        <v>1302</v>
      </c>
      <c r="G815" s="35"/>
      <c r="H815" s="35"/>
      <c r="I815" s="114"/>
      <c r="J815" s="35"/>
      <c r="K815" s="35"/>
      <c r="L815" s="38"/>
      <c r="M815" s="217"/>
      <c r="N815" s="218"/>
      <c r="O815" s="70"/>
      <c r="P815" s="70"/>
      <c r="Q815" s="70"/>
      <c r="R815" s="70"/>
      <c r="S815" s="70"/>
      <c r="T815" s="71"/>
      <c r="U815" s="33"/>
      <c r="V815" s="33"/>
      <c r="W815" s="33"/>
      <c r="X815" s="33"/>
      <c r="Y815" s="33"/>
      <c r="Z815" s="33"/>
      <c r="AA815" s="33"/>
      <c r="AB815" s="33"/>
      <c r="AC815" s="33"/>
      <c r="AD815" s="33"/>
      <c r="AE815" s="33"/>
      <c r="AT815" s="16" t="s">
        <v>158</v>
      </c>
      <c r="AU815" s="16" t="s">
        <v>86</v>
      </c>
    </row>
    <row r="816" spans="1:65" s="2" customFormat="1" ht="19.5">
      <c r="A816" s="33"/>
      <c r="B816" s="34"/>
      <c r="C816" s="35"/>
      <c r="D816" s="215" t="s">
        <v>191</v>
      </c>
      <c r="E816" s="35"/>
      <c r="F816" s="219" t="s">
        <v>887</v>
      </c>
      <c r="G816" s="35"/>
      <c r="H816" s="35"/>
      <c r="I816" s="114"/>
      <c r="J816" s="35"/>
      <c r="K816" s="35"/>
      <c r="L816" s="38"/>
      <c r="M816" s="217"/>
      <c r="N816" s="218"/>
      <c r="O816" s="70"/>
      <c r="P816" s="70"/>
      <c r="Q816" s="70"/>
      <c r="R816" s="70"/>
      <c r="S816" s="70"/>
      <c r="T816" s="71"/>
      <c r="U816" s="33"/>
      <c r="V816" s="33"/>
      <c r="W816" s="33"/>
      <c r="X816" s="33"/>
      <c r="Y816" s="33"/>
      <c r="Z816" s="33"/>
      <c r="AA816" s="33"/>
      <c r="AB816" s="33"/>
      <c r="AC816" s="33"/>
      <c r="AD816" s="33"/>
      <c r="AE816" s="33"/>
      <c r="AT816" s="16" t="s">
        <v>191</v>
      </c>
      <c r="AU816" s="16" t="s">
        <v>86</v>
      </c>
    </row>
    <row r="817" spans="1:65" s="2" customFormat="1" ht="21.75" customHeight="1">
      <c r="A817" s="33"/>
      <c r="B817" s="34"/>
      <c r="C817" s="202" t="s">
        <v>1308</v>
      </c>
      <c r="D817" s="202" t="s">
        <v>149</v>
      </c>
      <c r="E817" s="203" t="s">
        <v>1309</v>
      </c>
      <c r="F817" s="204" t="s">
        <v>1310</v>
      </c>
      <c r="G817" s="205" t="s">
        <v>152</v>
      </c>
      <c r="H817" s="206">
        <v>1</v>
      </c>
      <c r="I817" s="207"/>
      <c r="J817" s="208">
        <f>ROUND(I817*H817,2)</f>
        <v>0</v>
      </c>
      <c r="K817" s="204" t="s">
        <v>153</v>
      </c>
      <c r="L817" s="38"/>
      <c r="M817" s="209" t="s">
        <v>1</v>
      </c>
      <c r="N817" s="210" t="s">
        <v>42</v>
      </c>
      <c r="O817" s="70"/>
      <c r="P817" s="211">
        <f>O817*H817</f>
        <v>0</v>
      </c>
      <c r="Q817" s="211">
        <v>1.20855</v>
      </c>
      <c r="R817" s="211">
        <f>Q817*H817</f>
        <v>1.20855</v>
      </c>
      <c r="S817" s="211">
        <v>0</v>
      </c>
      <c r="T817" s="212">
        <f>S817*H817</f>
        <v>0</v>
      </c>
      <c r="U817" s="33"/>
      <c r="V817" s="33"/>
      <c r="W817" s="33"/>
      <c r="X817" s="33"/>
      <c r="Y817" s="33"/>
      <c r="Z817" s="33"/>
      <c r="AA817" s="33"/>
      <c r="AB817" s="33"/>
      <c r="AC817" s="33"/>
      <c r="AD817" s="33"/>
      <c r="AE817" s="33"/>
      <c r="AR817" s="213" t="s">
        <v>154</v>
      </c>
      <c r="AT817" s="213" t="s">
        <v>149</v>
      </c>
      <c r="AU817" s="213" t="s">
        <v>86</v>
      </c>
      <c r="AY817" s="16" t="s">
        <v>147</v>
      </c>
      <c r="BE817" s="214">
        <f>IF(N817="základní",J817,0)</f>
        <v>0</v>
      </c>
      <c r="BF817" s="214">
        <f>IF(N817="snížená",J817,0)</f>
        <v>0</v>
      </c>
      <c r="BG817" s="214">
        <f>IF(N817="zákl. přenesená",J817,0)</f>
        <v>0</v>
      </c>
      <c r="BH817" s="214">
        <f>IF(N817="sníž. přenesená",J817,0)</f>
        <v>0</v>
      </c>
      <c r="BI817" s="214">
        <f>IF(N817="nulová",J817,0)</f>
        <v>0</v>
      </c>
      <c r="BJ817" s="16" t="s">
        <v>21</v>
      </c>
      <c r="BK817" s="214">
        <f>ROUND(I817*H817,2)</f>
        <v>0</v>
      </c>
      <c r="BL817" s="16" t="s">
        <v>154</v>
      </c>
      <c r="BM817" s="213" t="s">
        <v>1311</v>
      </c>
    </row>
    <row r="818" spans="1:65" s="2" customFormat="1" ht="29.25">
      <c r="A818" s="33"/>
      <c r="B818" s="34"/>
      <c r="C818" s="35"/>
      <c r="D818" s="215" t="s">
        <v>156</v>
      </c>
      <c r="E818" s="35"/>
      <c r="F818" s="216" t="s">
        <v>1312</v>
      </c>
      <c r="G818" s="35"/>
      <c r="H818" s="35"/>
      <c r="I818" s="114"/>
      <c r="J818" s="35"/>
      <c r="K818" s="35"/>
      <c r="L818" s="38"/>
      <c r="M818" s="217"/>
      <c r="N818" s="218"/>
      <c r="O818" s="70"/>
      <c r="P818" s="70"/>
      <c r="Q818" s="70"/>
      <c r="R818" s="70"/>
      <c r="S818" s="70"/>
      <c r="T818" s="71"/>
      <c r="U818" s="33"/>
      <c r="V818" s="33"/>
      <c r="W818" s="33"/>
      <c r="X818" s="33"/>
      <c r="Y818" s="33"/>
      <c r="Z818" s="33"/>
      <c r="AA818" s="33"/>
      <c r="AB818" s="33"/>
      <c r="AC818" s="33"/>
      <c r="AD818" s="33"/>
      <c r="AE818" s="33"/>
      <c r="AT818" s="16" t="s">
        <v>156</v>
      </c>
      <c r="AU818" s="16" t="s">
        <v>86</v>
      </c>
    </row>
    <row r="819" spans="1:65" s="2" customFormat="1" ht="58.5">
      <c r="A819" s="33"/>
      <c r="B819" s="34"/>
      <c r="C819" s="35"/>
      <c r="D819" s="215" t="s">
        <v>158</v>
      </c>
      <c r="E819" s="35"/>
      <c r="F819" s="219" t="s">
        <v>1302</v>
      </c>
      <c r="G819" s="35"/>
      <c r="H819" s="35"/>
      <c r="I819" s="114"/>
      <c r="J819" s="35"/>
      <c r="K819" s="35"/>
      <c r="L819" s="38"/>
      <c r="M819" s="217"/>
      <c r="N819" s="218"/>
      <c r="O819" s="70"/>
      <c r="P819" s="70"/>
      <c r="Q819" s="70"/>
      <c r="R819" s="70"/>
      <c r="S819" s="70"/>
      <c r="T819" s="71"/>
      <c r="U819" s="33"/>
      <c r="V819" s="33"/>
      <c r="W819" s="33"/>
      <c r="X819" s="33"/>
      <c r="Y819" s="33"/>
      <c r="Z819" s="33"/>
      <c r="AA819" s="33"/>
      <c r="AB819" s="33"/>
      <c r="AC819" s="33"/>
      <c r="AD819" s="33"/>
      <c r="AE819" s="33"/>
      <c r="AT819" s="16" t="s">
        <v>158</v>
      </c>
      <c r="AU819" s="16" t="s">
        <v>86</v>
      </c>
    </row>
    <row r="820" spans="1:65" s="2" customFormat="1" ht="19.5">
      <c r="A820" s="33"/>
      <c r="B820" s="34"/>
      <c r="C820" s="35"/>
      <c r="D820" s="215" t="s">
        <v>191</v>
      </c>
      <c r="E820" s="35"/>
      <c r="F820" s="219" t="s">
        <v>1313</v>
      </c>
      <c r="G820" s="35"/>
      <c r="H820" s="35"/>
      <c r="I820" s="114"/>
      <c r="J820" s="35"/>
      <c r="K820" s="35"/>
      <c r="L820" s="38"/>
      <c r="M820" s="217"/>
      <c r="N820" s="218"/>
      <c r="O820" s="70"/>
      <c r="P820" s="70"/>
      <c r="Q820" s="70"/>
      <c r="R820" s="70"/>
      <c r="S820" s="70"/>
      <c r="T820" s="71"/>
      <c r="U820" s="33"/>
      <c r="V820" s="33"/>
      <c r="W820" s="33"/>
      <c r="X820" s="33"/>
      <c r="Y820" s="33"/>
      <c r="Z820" s="33"/>
      <c r="AA820" s="33"/>
      <c r="AB820" s="33"/>
      <c r="AC820" s="33"/>
      <c r="AD820" s="33"/>
      <c r="AE820" s="33"/>
      <c r="AT820" s="16" t="s">
        <v>191</v>
      </c>
      <c r="AU820" s="16" t="s">
        <v>86</v>
      </c>
    </row>
    <row r="821" spans="1:65" s="2" customFormat="1" ht="21.75" customHeight="1">
      <c r="A821" s="33"/>
      <c r="B821" s="34"/>
      <c r="C821" s="202" t="s">
        <v>1314</v>
      </c>
      <c r="D821" s="202" t="s">
        <v>149</v>
      </c>
      <c r="E821" s="203" t="s">
        <v>1315</v>
      </c>
      <c r="F821" s="204" t="s">
        <v>1316</v>
      </c>
      <c r="G821" s="205" t="s">
        <v>187</v>
      </c>
      <c r="H821" s="206">
        <v>1</v>
      </c>
      <c r="I821" s="207"/>
      <c r="J821" s="208">
        <f>ROUND(I821*H821,2)</f>
        <v>0</v>
      </c>
      <c r="K821" s="204" t="s">
        <v>153</v>
      </c>
      <c r="L821" s="38"/>
      <c r="M821" s="209" t="s">
        <v>1</v>
      </c>
      <c r="N821" s="210" t="s">
        <v>42</v>
      </c>
      <c r="O821" s="70"/>
      <c r="P821" s="211">
        <f>O821*H821</f>
        <v>0</v>
      </c>
      <c r="Q821" s="211">
        <v>2.2563399999999998</v>
      </c>
      <c r="R821" s="211">
        <f>Q821*H821</f>
        <v>2.2563399999999998</v>
      </c>
      <c r="S821" s="211">
        <v>0</v>
      </c>
      <c r="T821" s="212">
        <f>S821*H821</f>
        <v>0</v>
      </c>
      <c r="U821" s="33"/>
      <c r="V821" s="33"/>
      <c r="W821" s="33"/>
      <c r="X821" s="33"/>
      <c r="Y821" s="33"/>
      <c r="Z821" s="33"/>
      <c r="AA821" s="33"/>
      <c r="AB821" s="33"/>
      <c r="AC821" s="33"/>
      <c r="AD821" s="33"/>
      <c r="AE821" s="33"/>
      <c r="AR821" s="213" t="s">
        <v>154</v>
      </c>
      <c r="AT821" s="213" t="s">
        <v>149</v>
      </c>
      <c r="AU821" s="213" t="s">
        <v>86</v>
      </c>
      <c r="AY821" s="16" t="s">
        <v>147</v>
      </c>
      <c r="BE821" s="214">
        <f>IF(N821="základní",J821,0)</f>
        <v>0</v>
      </c>
      <c r="BF821" s="214">
        <f>IF(N821="snížená",J821,0)</f>
        <v>0</v>
      </c>
      <c r="BG821" s="214">
        <f>IF(N821="zákl. přenesená",J821,0)</f>
        <v>0</v>
      </c>
      <c r="BH821" s="214">
        <f>IF(N821="sníž. přenesená",J821,0)</f>
        <v>0</v>
      </c>
      <c r="BI821" s="214">
        <f>IF(N821="nulová",J821,0)</f>
        <v>0</v>
      </c>
      <c r="BJ821" s="16" t="s">
        <v>21</v>
      </c>
      <c r="BK821" s="214">
        <f>ROUND(I821*H821,2)</f>
        <v>0</v>
      </c>
      <c r="BL821" s="16" t="s">
        <v>154</v>
      </c>
      <c r="BM821" s="213" t="s">
        <v>1317</v>
      </c>
    </row>
    <row r="822" spans="1:65" s="2" customFormat="1" ht="19.5">
      <c r="A822" s="33"/>
      <c r="B822" s="34"/>
      <c r="C822" s="35"/>
      <c r="D822" s="215" t="s">
        <v>156</v>
      </c>
      <c r="E822" s="35"/>
      <c r="F822" s="216" t="s">
        <v>1318</v>
      </c>
      <c r="G822" s="35"/>
      <c r="H822" s="35"/>
      <c r="I822" s="114"/>
      <c r="J822" s="35"/>
      <c r="K822" s="35"/>
      <c r="L822" s="38"/>
      <c r="M822" s="217"/>
      <c r="N822" s="218"/>
      <c r="O822" s="70"/>
      <c r="P822" s="70"/>
      <c r="Q822" s="70"/>
      <c r="R822" s="70"/>
      <c r="S822" s="70"/>
      <c r="T822" s="71"/>
      <c r="U822" s="33"/>
      <c r="V822" s="33"/>
      <c r="W822" s="33"/>
      <c r="X822" s="33"/>
      <c r="Y822" s="33"/>
      <c r="Z822" s="33"/>
      <c r="AA822" s="33"/>
      <c r="AB822" s="33"/>
      <c r="AC822" s="33"/>
      <c r="AD822" s="33"/>
      <c r="AE822" s="33"/>
      <c r="AT822" s="16" t="s">
        <v>156</v>
      </c>
      <c r="AU822" s="16" t="s">
        <v>86</v>
      </c>
    </row>
    <row r="823" spans="1:65" s="2" customFormat="1" ht="21.75" customHeight="1">
      <c r="A823" s="33"/>
      <c r="B823" s="34"/>
      <c r="C823" s="202" t="s">
        <v>1319</v>
      </c>
      <c r="D823" s="202" t="s">
        <v>149</v>
      </c>
      <c r="E823" s="203" t="s">
        <v>1320</v>
      </c>
      <c r="F823" s="204" t="s">
        <v>1321</v>
      </c>
      <c r="G823" s="205" t="s">
        <v>307</v>
      </c>
      <c r="H823" s="206">
        <v>1</v>
      </c>
      <c r="I823" s="207"/>
      <c r="J823" s="208">
        <f>ROUND(I823*H823,2)</f>
        <v>0</v>
      </c>
      <c r="K823" s="204" t="s">
        <v>153</v>
      </c>
      <c r="L823" s="38"/>
      <c r="M823" s="209" t="s">
        <v>1</v>
      </c>
      <c r="N823" s="210" t="s">
        <v>42</v>
      </c>
      <c r="O823" s="70"/>
      <c r="P823" s="211">
        <f>O823*H823</f>
        <v>0</v>
      </c>
      <c r="Q823" s="211">
        <v>3.5765200000000001E-5</v>
      </c>
      <c r="R823" s="211">
        <f>Q823*H823</f>
        <v>3.5765200000000001E-5</v>
      </c>
      <c r="S823" s="211">
        <v>0</v>
      </c>
      <c r="T823" s="212">
        <f>S823*H823</f>
        <v>0</v>
      </c>
      <c r="U823" s="33"/>
      <c r="V823" s="33"/>
      <c r="W823" s="33"/>
      <c r="X823" s="33"/>
      <c r="Y823" s="33"/>
      <c r="Z823" s="33"/>
      <c r="AA823" s="33"/>
      <c r="AB823" s="33"/>
      <c r="AC823" s="33"/>
      <c r="AD823" s="33"/>
      <c r="AE823" s="33"/>
      <c r="AR823" s="213" t="s">
        <v>154</v>
      </c>
      <c r="AT823" s="213" t="s">
        <v>149</v>
      </c>
      <c r="AU823" s="213" t="s">
        <v>86</v>
      </c>
      <c r="AY823" s="16" t="s">
        <v>147</v>
      </c>
      <c r="BE823" s="214">
        <f>IF(N823="základní",J823,0)</f>
        <v>0</v>
      </c>
      <c r="BF823" s="214">
        <f>IF(N823="snížená",J823,0)</f>
        <v>0</v>
      </c>
      <c r="BG823" s="214">
        <f>IF(N823="zákl. přenesená",J823,0)</f>
        <v>0</v>
      </c>
      <c r="BH823" s="214">
        <f>IF(N823="sníž. přenesená",J823,0)</f>
        <v>0</v>
      </c>
      <c r="BI823" s="214">
        <f>IF(N823="nulová",J823,0)</f>
        <v>0</v>
      </c>
      <c r="BJ823" s="16" t="s">
        <v>21</v>
      </c>
      <c r="BK823" s="214">
        <f>ROUND(I823*H823,2)</f>
        <v>0</v>
      </c>
      <c r="BL823" s="16" t="s">
        <v>154</v>
      </c>
      <c r="BM823" s="213" t="s">
        <v>1322</v>
      </c>
    </row>
    <row r="824" spans="1:65" s="2" customFormat="1" ht="19.5">
      <c r="A824" s="33"/>
      <c r="B824" s="34"/>
      <c r="C824" s="35"/>
      <c r="D824" s="215" t="s">
        <v>156</v>
      </c>
      <c r="E824" s="35"/>
      <c r="F824" s="216" t="s">
        <v>1323</v>
      </c>
      <c r="G824" s="35"/>
      <c r="H824" s="35"/>
      <c r="I824" s="114"/>
      <c r="J824" s="35"/>
      <c r="K824" s="35"/>
      <c r="L824" s="38"/>
      <c r="M824" s="217"/>
      <c r="N824" s="218"/>
      <c r="O824" s="70"/>
      <c r="P824" s="70"/>
      <c r="Q824" s="70"/>
      <c r="R824" s="70"/>
      <c r="S824" s="70"/>
      <c r="T824" s="71"/>
      <c r="U824" s="33"/>
      <c r="V824" s="33"/>
      <c r="W824" s="33"/>
      <c r="X824" s="33"/>
      <c r="Y824" s="33"/>
      <c r="Z824" s="33"/>
      <c r="AA824" s="33"/>
      <c r="AB824" s="33"/>
      <c r="AC824" s="33"/>
      <c r="AD824" s="33"/>
      <c r="AE824" s="33"/>
      <c r="AT824" s="16" t="s">
        <v>156</v>
      </c>
      <c r="AU824" s="16" t="s">
        <v>86</v>
      </c>
    </row>
    <row r="825" spans="1:65" s="2" customFormat="1" ht="195">
      <c r="A825" s="33"/>
      <c r="B825" s="34"/>
      <c r="C825" s="35"/>
      <c r="D825" s="215" t="s">
        <v>158</v>
      </c>
      <c r="E825" s="35"/>
      <c r="F825" s="219" t="s">
        <v>1324</v>
      </c>
      <c r="G825" s="35"/>
      <c r="H825" s="35"/>
      <c r="I825" s="114"/>
      <c r="J825" s="35"/>
      <c r="K825" s="35"/>
      <c r="L825" s="38"/>
      <c r="M825" s="217"/>
      <c r="N825" s="218"/>
      <c r="O825" s="70"/>
      <c r="P825" s="70"/>
      <c r="Q825" s="70"/>
      <c r="R825" s="70"/>
      <c r="S825" s="70"/>
      <c r="T825" s="71"/>
      <c r="U825" s="33"/>
      <c r="V825" s="33"/>
      <c r="W825" s="33"/>
      <c r="X825" s="33"/>
      <c r="Y825" s="33"/>
      <c r="Z825" s="33"/>
      <c r="AA825" s="33"/>
      <c r="AB825" s="33"/>
      <c r="AC825" s="33"/>
      <c r="AD825" s="33"/>
      <c r="AE825" s="33"/>
      <c r="AT825" s="16" t="s">
        <v>158</v>
      </c>
      <c r="AU825" s="16" t="s">
        <v>86</v>
      </c>
    </row>
    <row r="826" spans="1:65" s="2" customFormat="1" ht="39">
      <c r="A826" s="33"/>
      <c r="B826" s="34"/>
      <c r="C826" s="35"/>
      <c r="D826" s="215" t="s">
        <v>191</v>
      </c>
      <c r="E826" s="35"/>
      <c r="F826" s="219" t="s">
        <v>1325</v>
      </c>
      <c r="G826" s="35"/>
      <c r="H826" s="35"/>
      <c r="I826" s="114"/>
      <c r="J826" s="35"/>
      <c r="K826" s="35"/>
      <c r="L826" s="38"/>
      <c r="M826" s="217"/>
      <c r="N826" s="218"/>
      <c r="O826" s="70"/>
      <c r="P826" s="70"/>
      <c r="Q826" s="70"/>
      <c r="R826" s="70"/>
      <c r="S826" s="70"/>
      <c r="T826" s="71"/>
      <c r="U826" s="33"/>
      <c r="V826" s="33"/>
      <c r="W826" s="33"/>
      <c r="X826" s="33"/>
      <c r="Y826" s="33"/>
      <c r="Z826" s="33"/>
      <c r="AA826" s="33"/>
      <c r="AB826" s="33"/>
      <c r="AC826" s="33"/>
      <c r="AD826" s="33"/>
      <c r="AE826" s="33"/>
      <c r="AT826" s="16" t="s">
        <v>191</v>
      </c>
      <c r="AU826" s="16" t="s">
        <v>86</v>
      </c>
    </row>
    <row r="827" spans="1:65" s="2" customFormat="1" ht="16.5" customHeight="1">
      <c r="A827" s="33"/>
      <c r="B827" s="34"/>
      <c r="C827" s="220" t="s">
        <v>1326</v>
      </c>
      <c r="D827" s="220" t="s">
        <v>290</v>
      </c>
      <c r="E827" s="221" t="s">
        <v>1327</v>
      </c>
      <c r="F827" s="222" t="s">
        <v>1328</v>
      </c>
      <c r="G827" s="223" t="s">
        <v>187</v>
      </c>
      <c r="H827" s="224">
        <v>1</v>
      </c>
      <c r="I827" s="225"/>
      <c r="J827" s="226">
        <f>ROUND(I827*H827,2)</f>
        <v>0</v>
      </c>
      <c r="K827" s="222" t="s">
        <v>1</v>
      </c>
      <c r="L827" s="227"/>
      <c r="M827" s="228" t="s">
        <v>1</v>
      </c>
      <c r="N827" s="229" t="s">
        <v>42</v>
      </c>
      <c r="O827" s="70"/>
      <c r="P827" s="211">
        <f>O827*H827</f>
        <v>0</v>
      </c>
      <c r="Q827" s="211">
        <v>2</v>
      </c>
      <c r="R827" s="211">
        <f>Q827*H827</f>
        <v>2</v>
      </c>
      <c r="S827" s="211">
        <v>0</v>
      </c>
      <c r="T827" s="212">
        <f>S827*H827</f>
        <v>0</v>
      </c>
      <c r="U827" s="33"/>
      <c r="V827" s="33"/>
      <c r="W827" s="33"/>
      <c r="X827" s="33"/>
      <c r="Y827" s="33"/>
      <c r="Z827" s="33"/>
      <c r="AA827" s="33"/>
      <c r="AB827" s="33"/>
      <c r="AC827" s="33"/>
      <c r="AD827" s="33"/>
      <c r="AE827" s="33"/>
      <c r="AR827" s="213" t="s">
        <v>193</v>
      </c>
      <c r="AT827" s="213" t="s">
        <v>290</v>
      </c>
      <c r="AU827" s="213" t="s">
        <v>86</v>
      </c>
      <c r="AY827" s="16" t="s">
        <v>147</v>
      </c>
      <c r="BE827" s="214">
        <f>IF(N827="základní",J827,0)</f>
        <v>0</v>
      </c>
      <c r="BF827" s="214">
        <f>IF(N827="snížená",J827,0)</f>
        <v>0</v>
      </c>
      <c r="BG827" s="214">
        <f>IF(N827="zákl. přenesená",J827,0)</f>
        <v>0</v>
      </c>
      <c r="BH827" s="214">
        <f>IF(N827="sníž. přenesená",J827,0)</f>
        <v>0</v>
      </c>
      <c r="BI827" s="214">
        <f>IF(N827="nulová",J827,0)</f>
        <v>0</v>
      </c>
      <c r="BJ827" s="16" t="s">
        <v>21</v>
      </c>
      <c r="BK827" s="214">
        <f>ROUND(I827*H827,2)</f>
        <v>0</v>
      </c>
      <c r="BL827" s="16" t="s">
        <v>154</v>
      </c>
      <c r="BM827" s="213" t="s">
        <v>1329</v>
      </c>
    </row>
    <row r="828" spans="1:65" s="2" customFormat="1" ht="11.25">
      <c r="A828" s="33"/>
      <c r="B828" s="34"/>
      <c r="C828" s="35"/>
      <c r="D828" s="215" t="s">
        <v>156</v>
      </c>
      <c r="E828" s="35"/>
      <c r="F828" s="216" t="s">
        <v>1328</v>
      </c>
      <c r="G828" s="35"/>
      <c r="H828" s="35"/>
      <c r="I828" s="114"/>
      <c r="J828" s="35"/>
      <c r="K828" s="35"/>
      <c r="L828" s="38"/>
      <c r="M828" s="217"/>
      <c r="N828" s="218"/>
      <c r="O828" s="70"/>
      <c r="P828" s="70"/>
      <c r="Q828" s="70"/>
      <c r="R828" s="70"/>
      <c r="S828" s="70"/>
      <c r="T828" s="71"/>
      <c r="U828" s="33"/>
      <c r="V828" s="33"/>
      <c r="W828" s="33"/>
      <c r="X828" s="33"/>
      <c r="Y828" s="33"/>
      <c r="Z828" s="33"/>
      <c r="AA828" s="33"/>
      <c r="AB828" s="33"/>
      <c r="AC828" s="33"/>
      <c r="AD828" s="33"/>
      <c r="AE828" s="33"/>
      <c r="AT828" s="16" t="s">
        <v>156</v>
      </c>
      <c r="AU828" s="16" t="s">
        <v>86</v>
      </c>
    </row>
    <row r="829" spans="1:65" s="2" customFormat="1" ht="39">
      <c r="A829" s="33"/>
      <c r="B829" s="34"/>
      <c r="C829" s="35"/>
      <c r="D829" s="215" t="s">
        <v>191</v>
      </c>
      <c r="E829" s="35"/>
      <c r="F829" s="219" t="s">
        <v>1330</v>
      </c>
      <c r="G829" s="35"/>
      <c r="H829" s="35"/>
      <c r="I829" s="114"/>
      <c r="J829" s="35"/>
      <c r="K829" s="35"/>
      <c r="L829" s="38"/>
      <c r="M829" s="217"/>
      <c r="N829" s="218"/>
      <c r="O829" s="70"/>
      <c r="P829" s="70"/>
      <c r="Q829" s="70"/>
      <c r="R829" s="70"/>
      <c r="S829" s="70"/>
      <c r="T829" s="71"/>
      <c r="U829" s="33"/>
      <c r="V829" s="33"/>
      <c r="W829" s="33"/>
      <c r="X829" s="33"/>
      <c r="Y829" s="33"/>
      <c r="Z829" s="33"/>
      <c r="AA829" s="33"/>
      <c r="AB829" s="33"/>
      <c r="AC829" s="33"/>
      <c r="AD829" s="33"/>
      <c r="AE829" s="33"/>
      <c r="AT829" s="16" t="s">
        <v>191</v>
      </c>
      <c r="AU829" s="16" t="s">
        <v>86</v>
      </c>
    </row>
    <row r="830" spans="1:65" s="2" customFormat="1" ht="16.5" customHeight="1">
      <c r="A830" s="33"/>
      <c r="B830" s="34"/>
      <c r="C830" s="220" t="s">
        <v>1331</v>
      </c>
      <c r="D830" s="220" t="s">
        <v>290</v>
      </c>
      <c r="E830" s="221" t="s">
        <v>1332</v>
      </c>
      <c r="F830" s="222" t="s">
        <v>1333</v>
      </c>
      <c r="G830" s="223" t="s">
        <v>1334</v>
      </c>
      <c r="H830" s="224">
        <v>1</v>
      </c>
      <c r="I830" s="225"/>
      <c r="J830" s="226">
        <f>ROUND(I830*H830,2)</f>
        <v>0</v>
      </c>
      <c r="K830" s="222" t="s">
        <v>153</v>
      </c>
      <c r="L830" s="227"/>
      <c r="M830" s="228" t="s">
        <v>1</v>
      </c>
      <c r="N830" s="229" t="s">
        <v>42</v>
      </c>
      <c r="O830" s="70"/>
      <c r="P830" s="211">
        <f>O830*H830</f>
        <v>0</v>
      </c>
      <c r="Q830" s="211">
        <v>1.15E-3</v>
      </c>
      <c r="R830" s="211">
        <f>Q830*H830</f>
        <v>1.15E-3</v>
      </c>
      <c r="S830" s="211">
        <v>0</v>
      </c>
      <c r="T830" s="212">
        <f>S830*H830</f>
        <v>0</v>
      </c>
      <c r="U830" s="33"/>
      <c r="V830" s="33"/>
      <c r="W830" s="33"/>
      <c r="X830" s="33"/>
      <c r="Y830" s="33"/>
      <c r="Z830" s="33"/>
      <c r="AA830" s="33"/>
      <c r="AB830" s="33"/>
      <c r="AC830" s="33"/>
      <c r="AD830" s="33"/>
      <c r="AE830" s="33"/>
      <c r="AR830" s="213" t="s">
        <v>193</v>
      </c>
      <c r="AT830" s="213" t="s">
        <v>290</v>
      </c>
      <c r="AU830" s="213" t="s">
        <v>86</v>
      </c>
      <c r="AY830" s="16" t="s">
        <v>147</v>
      </c>
      <c r="BE830" s="214">
        <f>IF(N830="základní",J830,0)</f>
        <v>0</v>
      </c>
      <c r="BF830" s="214">
        <f>IF(N830="snížená",J830,0)</f>
        <v>0</v>
      </c>
      <c r="BG830" s="214">
        <f>IF(N830="zákl. přenesená",J830,0)</f>
        <v>0</v>
      </c>
      <c r="BH830" s="214">
        <f>IF(N830="sníž. přenesená",J830,0)</f>
        <v>0</v>
      </c>
      <c r="BI830" s="214">
        <f>IF(N830="nulová",J830,0)</f>
        <v>0</v>
      </c>
      <c r="BJ830" s="16" t="s">
        <v>21</v>
      </c>
      <c r="BK830" s="214">
        <f>ROUND(I830*H830,2)</f>
        <v>0</v>
      </c>
      <c r="BL830" s="16" t="s">
        <v>154</v>
      </c>
      <c r="BM830" s="213" t="s">
        <v>1335</v>
      </c>
    </row>
    <row r="831" spans="1:65" s="2" customFormat="1" ht="11.25">
      <c r="A831" s="33"/>
      <c r="B831" s="34"/>
      <c r="C831" s="35"/>
      <c r="D831" s="215" t="s">
        <v>156</v>
      </c>
      <c r="E831" s="35"/>
      <c r="F831" s="216" t="s">
        <v>1333</v>
      </c>
      <c r="G831" s="35"/>
      <c r="H831" s="35"/>
      <c r="I831" s="114"/>
      <c r="J831" s="35"/>
      <c r="K831" s="35"/>
      <c r="L831" s="38"/>
      <c r="M831" s="217"/>
      <c r="N831" s="218"/>
      <c r="O831" s="70"/>
      <c r="P831" s="70"/>
      <c r="Q831" s="70"/>
      <c r="R831" s="70"/>
      <c r="S831" s="70"/>
      <c r="T831" s="71"/>
      <c r="U831" s="33"/>
      <c r="V831" s="33"/>
      <c r="W831" s="33"/>
      <c r="X831" s="33"/>
      <c r="Y831" s="33"/>
      <c r="Z831" s="33"/>
      <c r="AA831" s="33"/>
      <c r="AB831" s="33"/>
      <c r="AC831" s="33"/>
      <c r="AD831" s="33"/>
      <c r="AE831" s="33"/>
      <c r="AT831" s="16" t="s">
        <v>156</v>
      </c>
      <c r="AU831" s="16" t="s">
        <v>86</v>
      </c>
    </row>
    <row r="832" spans="1:65" s="2" customFormat="1" ht="48.75">
      <c r="A832" s="33"/>
      <c r="B832" s="34"/>
      <c r="C832" s="35"/>
      <c r="D832" s="215" t="s">
        <v>191</v>
      </c>
      <c r="E832" s="35"/>
      <c r="F832" s="219" t="s">
        <v>1336</v>
      </c>
      <c r="G832" s="35"/>
      <c r="H832" s="35"/>
      <c r="I832" s="114"/>
      <c r="J832" s="35"/>
      <c r="K832" s="35"/>
      <c r="L832" s="38"/>
      <c r="M832" s="217"/>
      <c r="N832" s="218"/>
      <c r="O832" s="70"/>
      <c r="P832" s="70"/>
      <c r="Q832" s="70"/>
      <c r="R832" s="70"/>
      <c r="S832" s="70"/>
      <c r="T832" s="71"/>
      <c r="U832" s="33"/>
      <c r="V832" s="33"/>
      <c r="W832" s="33"/>
      <c r="X832" s="33"/>
      <c r="Y832" s="33"/>
      <c r="Z832" s="33"/>
      <c r="AA832" s="33"/>
      <c r="AB832" s="33"/>
      <c r="AC832" s="33"/>
      <c r="AD832" s="33"/>
      <c r="AE832" s="33"/>
      <c r="AT832" s="16" t="s">
        <v>191</v>
      </c>
      <c r="AU832" s="16" t="s">
        <v>86</v>
      </c>
    </row>
    <row r="833" spans="1:65" s="2" customFormat="1" ht="21.75" customHeight="1">
      <c r="A833" s="33"/>
      <c r="B833" s="34"/>
      <c r="C833" s="202" t="s">
        <v>1337</v>
      </c>
      <c r="D833" s="202" t="s">
        <v>149</v>
      </c>
      <c r="E833" s="203" t="s">
        <v>1338</v>
      </c>
      <c r="F833" s="204" t="s">
        <v>1339</v>
      </c>
      <c r="G833" s="205" t="s">
        <v>307</v>
      </c>
      <c r="H833" s="206">
        <v>1</v>
      </c>
      <c r="I833" s="207"/>
      <c r="J833" s="208">
        <f>ROUND(I833*H833,2)</f>
        <v>0</v>
      </c>
      <c r="K833" s="204" t="s">
        <v>153</v>
      </c>
      <c r="L833" s="38"/>
      <c r="M833" s="209" t="s">
        <v>1</v>
      </c>
      <c r="N833" s="210" t="s">
        <v>42</v>
      </c>
      <c r="O833" s="70"/>
      <c r="P833" s="211">
        <f>O833*H833</f>
        <v>0</v>
      </c>
      <c r="Q833" s="211">
        <v>1.3668E-4</v>
      </c>
      <c r="R833" s="211">
        <f>Q833*H833</f>
        <v>1.3668E-4</v>
      </c>
      <c r="S833" s="211">
        <v>0</v>
      </c>
      <c r="T833" s="212">
        <f>S833*H833</f>
        <v>0</v>
      </c>
      <c r="U833" s="33"/>
      <c r="V833" s="33"/>
      <c r="W833" s="33"/>
      <c r="X833" s="33"/>
      <c r="Y833" s="33"/>
      <c r="Z833" s="33"/>
      <c r="AA833" s="33"/>
      <c r="AB833" s="33"/>
      <c r="AC833" s="33"/>
      <c r="AD833" s="33"/>
      <c r="AE833" s="33"/>
      <c r="AR833" s="213" t="s">
        <v>154</v>
      </c>
      <c r="AT833" s="213" t="s">
        <v>149</v>
      </c>
      <c r="AU833" s="213" t="s">
        <v>86</v>
      </c>
      <c r="AY833" s="16" t="s">
        <v>147</v>
      </c>
      <c r="BE833" s="214">
        <f>IF(N833="základní",J833,0)</f>
        <v>0</v>
      </c>
      <c r="BF833" s="214">
        <f>IF(N833="snížená",J833,0)</f>
        <v>0</v>
      </c>
      <c r="BG833" s="214">
        <f>IF(N833="zákl. přenesená",J833,0)</f>
        <v>0</v>
      </c>
      <c r="BH833" s="214">
        <f>IF(N833="sníž. přenesená",J833,0)</f>
        <v>0</v>
      </c>
      <c r="BI833" s="214">
        <f>IF(N833="nulová",J833,0)</f>
        <v>0</v>
      </c>
      <c r="BJ833" s="16" t="s">
        <v>21</v>
      </c>
      <c r="BK833" s="214">
        <f>ROUND(I833*H833,2)</f>
        <v>0</v>
      </c>
      <c r="BL833" s="16" t="s">
        <v>154</v>
      </c>
      <c r="BM833" s="213" t="s">
        <v>1340</v>
      </c>
    </row>
    <row r="834" spans="1:65" s="2" customFormat="1" ht="19.5">
      <c r="A834" s="33"/>
      <c r="B834" s="34"/>
      <c r="C834" s="35"/>
      <c r="D834" s="215" t="s">
        <v>156</v>
      </c>
      <c r="E834" s="35"/>
      <c r="F834" s="216" t="s">
        <v>1341</v>
      </c>
      <c r="G834" s="35"/>
      <c r="H834" s="35"/>
      <c r="I834" s="114"/>
      <c r="J834" s="35"/>
      <c r="K834" s="35"/>
      <c r="L834" s="38"/>
      <c r="M834" s="217"/>
      <c r="N834" s="218"/>
      <c r="O834" s="70"/>
      <c r="P834" s="70"/>
      <c r="Q834" s="70"/>
      <c r="R834" s="70"/>
      <c r="S834" s="70"/>
      <c r="T834" s="71"/>
      <c r="U834" s="33"/>
      <c r="V834" s="33"/>
      <c r="W834" s="33"/>
      <c r="X834" s="33"/>
      <c r="Y834" s="33"/>
      <c r="Z834" s="33"/>
      <c r="AA834" s="33"/>
      <c r="AB834" s="33"/>
      <c r="AC834" s="33"/>
      <c r="AD834" s="33"/>
      <c r="AE834" s="33"/>
      <c r="AT834" s="16" t="s">
        <v>156</v>
      </c>
      <c r="AU834" s="16" t="s">
        <v>86</v>
      </c>
    </row>
    <row r="835" spans="1:65" s="2" customFormat="1" ht="136.5">
      <c r="A835" s="33"/>
      <c r="B835" s="34"/>
      <c r="C835" s="35"/>
      <c r="D835" s="215" t="s">
        <v>158</v>
      </c>
      <c r="E835" s="35"/>
      <c r="F835" s="219" t="s">
        <v>1342</v>
      </c>
      <c r="G835" s="35"/>
      <c r="H835" s="35"/>
      <c r="I835" s="114"/>
      <c r="J835" s="35"/>
      <c r="K835" s="35"/>
      <c r="L835" s="38"/>
      <c r="M835" s="217"/>
      <c r="N835" s="218"/>
      <c r="O835" s="70"/>
      <c r="P835" s="70"/>
      <c r="Q835" s="70"/>
      <c r="R835" s="70"/>
      <c r="S835" s="70"/>
      <c r="T835" s="71"/>
      <c r="U835" s="33"/>
      <c r="V835" s="33"/>
      <c r="W835" s="33"/>
      <c r="X835" s="33"/>
      <c r="Y835" s="33"/>
      <c r="Z835" s="33"/>
      <c r="AA835" s="33"/>
      <c r="AB835" s="33"/>
      <c r="AC835" s="33"/>
      <c r="AD835" s="33"/>
      <c r="AE835" s="33"/>
      <c r="AT835" s="16" t="s">
        <v>158</v>
      </c>
      <c r="AU835" s="16" t="s">
        <v>86</v>
      </c>
    </row>
    <row r="836" spans="1:65" s="2" customFormat="1" ht="19.5">
      <c r="A836" s="33"/>
      <c r="B836" s="34"/>
      <c r="C836" s="35"/>
      <c r="D836" s="215" t="s">
        <v>191</v>
      </c>
      <c r="E836" s="35"/>
      <c r="F836" s="219" t="s">
        <v>1343</v>
      </c>
      <c r="G836" s="35"/>
      <c r="H836" s="35"/>
      <c r="I836" s="114"/>
      <c r="J836" s="35"/>
      <c r="K836" s="35"/>
      <c r="L836" s="38"/>
      <c r="M836" s="217"/>
      <c r="N836" s="218"/>
      <c r="O836" s="70"/>
      <c r="P836" s="70"/>
      <c r="Q836" s="70"/>
      <c r="R836" s="70"/>
      <c r="S836" s="70"/>
      <c r="T836" s="71"/>
      <c r="U836" s="33"/>
      <c r="V836" s="33"/>
      <c r="W836" s="33"/>
      <c r="X836" s="33"/>
      <c r="Y836" s="33"/>
      <c r="Z836" s="33"/>
      <c r="AA836" s="33"/>
      <c r="AB836" s="33"/>
      <c r="AC836" s="33"/>
      <c r="AD836" s="33"/>
      <c r="AE836" s="33"/>
      <c r="AT836" s="16" t="s">
        <v>191</v>
      </c>
      <c r="AU836" s="16" t="s">
        <v>86</v>
      </c>
    </row>
    <row r="837" spans="1:65" s="2" customFormat="1" ht="16.5" customHeight="1">
      <c r="A837" s="33"/>
      <c r="B837" s="34"/>
      <c r="C837" s="220" t="s">
        <v>1344</v>
      </c>
      <c r="D837" s="220" t="s">
        <v>290</v>
      </c>
      <c r="E837" s="221" t="s">
        <v>1345</v>
      </c>
      <c r="F837" s="222" t="s">
        <v>1346</v>
      </c>
      <c r="G837" s="223" t="s">
        <v>580</v>
      </c>
      <c r="H837" s="224">
        <v>1</v>
      </c>
      <c r="I837" s="225"/>
      <c r="J837" s="226">
        <f>ROUND(I837*H837,2)</f>
        <v>0</v>
      </c>
      <c r="K837" s="222" t="s">
        <v>153</v>
      </c>
      <c r="L837" s="227"/>
      <c r="M837" s="228" t="s">
        <v>1</v>
      </c>
      <c r="N837" s="229" t="s">
        <v>42</v>
      </c>
      <c r="O837" s="70"/>
      <c r="P837" s="211">
        <f>O837*H837</f>
        <v>0</v>
      </c>
      <c r="Q837" s="211">
        <v>1</v>
      </c>
      <c r="R837" s="211">
        <f>Q837*H837</f>
        <v>1</v>
      </c>
      <c r="S837" s="211">
        <v>0</v>
      </c>
      <c r="T837" s="212">
        <f>S837*H837</f>
        <v>0</v>
      </c>
      <c r="U837" s="33"/>
      <c r="V837" s="33"/>
      <c r="W837" s="33"/>
      <c r="X837" s="33"/>
      <c r="Y837" s="33"/>
      <c r="Z837" s="33"/>
      <c r="AA837" s="33"/>
      <c r="AB837" s="33"/>
      <c r="AC837" s="33"/>
      <c r="AD837" s="33"/>
      <c r="AE837" s="33"/>
      <c r="AR837" s="213" t="s">
        <v>193</v>
      </c>
      <c r="AT837" s="213" t="s">
        <v>290</v>
      </c>
      <c r="AU837" s="213" t="s">
        <v>86</v>
      </c>
      <c r="AY837" s="16" t="s">
        <v>147</v>
      </c>
      <c r="BE837" s="214">
        <f>IF(N837="základní",J837,0)</f>
        <v>0</v>
      </c>
      <c r="BF837" s="214">
        <f>IF(N837="snížená",J837,0)</f>
        <v>0</v>
      </c>
      <c r="BG837" s="214">
        <f>IF(N837="zákl. přenesená",J837,0)</f>
        <v>0</v>
      </c>
      <c r="BH837" s="214">
        <f>IF(N837="sníž. přenesená",J837,0)</f>
        <v>0</v>
      </c>
      <c r="BI837" s="214">
        <f>IF(N837="nulová",J837,0)</f>
        <v>0</v>
      </c>
      <c r="BJ837" s="16" t="s">
        <v>21</v>
      </c>
      <c r="BK837" s="214">
        <f>ROUND(I837*H837,2)</f>
        <v>0</v>
      </c>
      <c r="BL837" s="16" t="s">
        <v>154</v>
      </c>
      <c r="BM837" s="213" t="s">
        <v>1347</v>
      </c>
    </row>
    <row r="838" spans="1:65" s="2" customFormat="1" ht="11.25">
      <c r="A838" s="33"/>
      <c r="B838" s="34"/>
      <c r="C838" s="35"/>
      <c r="D838" s="215" t="s">
        <v>156</v>
      </c>
      <c r="E838" s="35"/>
      <c r="F838" s="216" t="s">
        <v>1346</v>
      </c>
      <c r="G838" s="35"/>
      <c r="H838" s="35"/>
      <c r="I838" s="114"/>
      <c r="J838" s="35"/>
      <c r="K838" s="35"/>
      <c r="L838" s="38"/>
      <c r="M838" s="217"/>
      <c r="N838" s="218"/>
      <c r="O838" s="70"/>
      <c r="P838" s="70"/>
      <c r="Q838" s="70"/>
      <c r="R838" s="70"/>
      <c r="S838" s="70"/>
      <c r="T838" s="71"/>
      <c r="U838" s="33"/>
      <c r="V838" s="33"/>
      <c r="W838" s="33"/>
      <c r="X838" s="33"/>
      <c r="Y838" s="33"/>
      <c r="Z838" s="33"/>
      <c r="AA838" s="33"/>
      <c r="AB838" s="33"/>
      <c r="AC838" s="33"/>
      <c r="AD838" s="33"/>
      <c r="AE838" s="33"/>
      <c r="AT838" s="16" t="s">
        <v>156</v>
      </c>
      <c r="AU838" s="16" t="s">
        <v>86</v>
      </c>
    </row>
    <row r="839" spans="1:65" s="2" customFormat="1" ht="19.5">
      <c r="A839" s="33"/>
      <c r="B839" s="34"/>
      <c r="C839" s="35"/>
      <c r="D839" s="215" t="s">
        <v>191</v>
      </c>
      <c r="E839" s="35"/>
      <c r="F839" s="219" t="s">
        <v>1348</v>
      </c>
      <c r="G839" s="35"/>
      <c r="H839" s="35"/>
      <c r="I839" s="114"/>
      <c r="J839" s="35"/>
      <c r="K839" s="35"/>
      <c r="L839" s="38"/>
      <c r="M839" s="217"/>
      <c r="N839" s="218"/>
      <c r="O839" s="70"/>
      <c r="P839" s="70"/>
      <c r="Q839" s="70"/>
      <c r="R839" s="70"/>
      <c r="S839" s="70"/>
      <c r="T839" s="71"/>
      <c r="U839" s="33"/>
      <c r="V839" s="33"/>
      <c r="W839" s="33"/>
      <c r="X839" s="33"/>
      <c r="Y839" s="33"/>
      <c r="Z839" s="33"/>
      <c r="AA839" s="33"/>
      <c r="AB839" s="33"/>
      <c r="AC839" s="33"/>
      <c r="AD839" s="33"/>
      <c r="AE839" s="33"/>
      <c r="AT839" s="16" t="s">
        <v>191</v>
      </c>
      <c r="AU839" s="16" t="s">
        <v>86</v>
      </c>
    </row>
    <row r="840" spans="1:65" s="12" customFormat="1" ht="22.9" customHeight="1">
      <c r="B840" s="186"/>
      <c r="C840" s="187"/>
      <c r="D840" s="188" t="s">
        <v>76</v>
      </c>
      <c r="E840" s="200" t="s">
        <v>165</v>
      </c>
      <c r="F840" s="200" t="s">
        <v>1349</v>
      </c>
      <c r="G840" s="187"/>
      <c r="H840" s="187"/>
      <c r="I840" s="190"/>
      <c r="J840" s="201">
        <f>BK840</f>
        <v>0</v>
      </c>
      <c r="K840" s="187"/>
      <c r="L840" s="192"/>
      <c r="M840" s="193"/>
      <c r="N840" s="194"/>
      <c r="O840" s="194"/>
      <c r="P840" s="195">
        <f>SUM(P841:P1007)</f>
        <v>0</v>
      </c>
      <c r="Q840" s="194"/>
      <c r="R840" s="195">
        <f>SUM(R841:R1007)</f>
        <v>80.020646776799992</v>
      </c>
      <c r="S840" s="194"/>
      <c r="T840" s="196">
        <f>SUM(T841:T1007)</f>
        <v>0</v>
      </c>
      <c r="AR840" s="197" t="s">
        <v>21</v>
      </c>
      <c r="AT840" s="198" t="s">
        <v>76</v>
      </c>
      <c r="AU840" s="198" t="s">
        <v>21</v>
      </c>
      <c r="AY840" s="197" t="s">
        <v>147</v>
      </c>
      <c r="BK840" s="199">
        <f>SUM(BK841:BK1007)</f>
        <v>0</v>
      </c>
    </row>
    <row r="841" spans="1:65" s="2" customFormat="1" ht="21.75" customHeight="1">
      <c r="A841" s="33"/>
      <c r="B841" s="34"/>
      <c r="C841" s="202" t="s">
        <v>1350</v>
      </c>
      <c r="D841" s="202" t="s">
        <v>149</v>
      </c>
      <c r="E841" s="203" t="s">
        <v>1351</v>
      </c>
      <c r="F841" s="204" t="s">
        <v>1352</v>
      </c>
      <c r="G841" s="205" t="s">
        <v>152</v>
      </c>
      <c r="H841" s="206">
        <v>1</v>
      </c>
      <c r="I841" s="207"/>
      <c r="J841" s="208">
        <f>ROUND(I841*H841,2)</f>
        <v>0</v>
      </c>
      <c r="K841" s="204" t="s">
        <v>153</v>
      </c>
      <c r="L841" s="38"/>
      <c r="M841" s="209" t="s">
        <v>1</v>
      </c>
      <c r="N841" s="210" t="s">
        <v>42</v>
      </c>
      <c r="O841" s="70"/>
      <c r="P841" s="211">
        <f>O841*H841</f>
        <v>0</v>
      </c>
      <c r="Q841" s="211">
        <v>0.67488603999999996</v>
      </c>
      <c r="R841" s="211">
        <f>Q841*H841</f>
        <v>0.67488603999999996</v>
      </c>
      <c r="S841" s="211">
        <v>0</v>
      </c>
      <c r="T841" s="212">
        <f>S841*H841</f>
        <v>0</v>
      </c>
      <c r="U841" s="33"/>
      <c r="V841" s="33"/>
      <c r="W841" s="33"/>
      <c r="X841" s="33"/>
      <c r="Y841" s="33"/>
      <c r="Z841" s="33"/>
      <c r="AA841" s="33"/>
      <c r="AB841" s="33"/>
      <c r="AC841" s="33"/>
      <c r="AD841" s="33"/>
      <c r="AE841" s="33"/>
      <c r="AR841" s="213" t="s">
        <v>154</v>
      </c>
      <c r="AT841" s="213" t="s">
        <v>149</v>
      </c>
      <c r="AU841" s="213" t="s">
        <v>86</v>
      </c>
      <c r="AY841" s="16" t="s">
        <v>147</v>
      </c>
      <c r="BE841" s="214">
        <f>IF(N841="základní",J841,0)</f>
        <v>0</v>
      </c>
      <c r="BF841" s="214">
        <f>IF(N841="snížená",J841,0)</f>
        <v>0</v>
      </c>
      <c r="BG841" s="214">
        <f>IF(N841="zákl. přenesená",J841,0)</f>
        <v>0</v>
      </c>
      <c r="BH841" s="214">
        <f>IF(N841="sníž. přenesená",J841,0)</f>
        <v>0</v>
      </c>
      <c r="BI841" s="214">
        <f>IF(N841="nulová",J841,0)</f>
        <v>0</v>
      </c>
      <c r="BJ841" s="16" t="s">
        <v>21</v>
      </c>
      <c r="BK841" s="214">
        <f>ROUND(I841*H841,2)</f>
        <v>0</v>
      </c>
      <c r="BL841" s="16" t="s">
        <v>154</v>
      </c>
      <c r="BM841" s="213" t="s">
        <v>1353</v>
      </c>
    </row>
    <row r="842" spans="1:65" s="2" customFormat="1" ht="19.5">
      <c r="A842" s="33"/>
      <c r="B842" s="34"/>
      <c r="C842" s="35"/>
      <c r="D842" s="215" t="s">
        <v>156</v>
      </c>
      <c r="E842" s="35"/>
      <c r="F842" s="216" t="s">
        <v>1354</v>
      </c>
      <c r="G842" s="35"/>
      <c r="H842" s="35"/>
      <c r="I842" s="114"/>
      <c r="J842" s="35"/>
      <c r="K842" s="35"/>
      <c r="L842" s="38"/>
      <c r="M842" s="217"/>
      <c r="N842" s="218"/>
      <c r="O842" s="70"/>
      <c r="P842" s="70"/>
      <c r="Q842" s="70"/>
      <c r="R842" s="70"/>
      <c r="S842" s="70"/>
      <c r="T842" s="71"/>
      <c r="U842" s="33"/>
      <c r="V842" s="33"/>
      <c r="W842" s="33"/>
      <c r="X842" s="33"/>
      <c r="Y842" s="33"/>
      <c r="Z842" s="33"/>
      <c r="AA842" s="33"/>
      <c r="AB842" s="33"/>
      <c r="AC842" s="33"/>
      <c r="AD842" s="33"/>
      <c r="AE842" s="33"/>
      <c r="AT842" s="16" t="s">
        <v>156</v>
      </c>
      <c r="AU842" s="16" t="s">
        <v>86</v>
      </c>
    </row>
    <row r="843" spans="1:65" s="2" customFormat="1" ht="68.25">
      <c r="A843" s="33"/>
      <c r="B843" s="34"/>
      <c r="C843" s="35"/>
      <c r="D843" s="215" t="s">
        <v>158</v>
      </c>
      <c r="E843" s="35"/>
      <c r="F843" s="219" t="s">
        <v>1355</v>
      </c>
      <c r="G843" s="35"/>
      <c r="H843" s="35"/>
      <c r="I843" s="114"/>
      <c r="J843" s="35"/>
      <c r="K843" s="35"/>
      <c r="L843" s="38"/>
      <c r="M843" s="217"/>
      <c r="N843" s="218"/>
      <c r="O843" s="70"/>
      <c r="P843" s="70"/>
      <c r="Q843" s="70"/>
      <c r="R843" s="70"/>
      <c r="S843" s="70"/>
      <c r="T843" s="71"/>
      <c r="U843" s="33"/>
      <c r="V843" s="33"/>
      <c r="W843" s="33"/>
      <c r="X843" s="33"/>
      <c r="Y843" s="33"/>
      <c r="Z843" s="33"/>
      <c r="AA843" s="33"/>
      <c r="AB843" s="33"/>
      <c r="AC843" s="33"/>
      <c r="AD843" s="33"/>
      <c r="AE843" s="33"/>
      <c r="AT843" s="16" t="s">
        <v>158</v>
      </c>
      <c r="AU843" s="16" t="s">
        <v>86</v>
      </c>
    </row>
    <row r="844" spans="1:65" s="2" customFormat="1" ht="21.75" customHeight="1">
      <c r="A844" s="33"/>
      <c r="B844" s="34"/>
      <c r="C844" s="202" t="s">
        <v>1356</v>
      </c>
      <c r="D844" s="202" t="s">
        <v>149</v>
      </c>
      <c r="E844" s="203" t="s">
        <v>1357</v>
      </c>
      <c r="F844" s="204" t="s">
        <v>1358</v>
      </c>
      <c r="G844" s="205" t="s">
        <v>152</v>
      </c>
      <c r="H844" s="206">
        <v>1</v>
      </c>
      <c r="I844" s="207"/>
      <c r="J844" s="208">
        <f>ROUND(I844*H844,2)</f>
        <v>0</v>
      </c>
      <c r="K844" s="204" t="s">
        <v>153</v>
      </c>
      <c r="L844" s="38"/>
      <c r="M844" s="209" t="s">
        <v>1</v>
      </c>
      <c r="N844" s="210" t="s">
        <v>42</v>
      </c>
      <c r="O844" s="70"/>
      <c r="P844" s="211">
        <f>O844*H844</f>
        <v>0</v>
      </c>
      <c r="Q844" s="211">
        <v>0.95650029999999997</v>
      </c>
      <c r="R844" s="211">
        <f>Q844*H844</f>
        <v>0.95650029999999997</v>
      </c>
      <c r="S844" s="211">
        <v>0</v>
      </c>
      <c r="T844" s="212">
        <f>S844*H844</f>
        <v>0</v>
      </c>
      <c r="U844" s="33"/>
      <c r="V844" s="33"/>
      <c r="W844" s="33"/>
      <c r="X844" s="33"/>
      <c r="Y844" s="33"/>
      <c r="Z844" s="33"/>
      <c r="AA844" s="33"/>
      <c r="AB844" s="33"/>
      <c r="AC844" s="33"/>
      <c r="AD844" s="33"/>
      <c r="AE844" s="33"/>
      <c r="AR844" s="213" t="s">
        <v>154</v>
      </c>
      <c r="AT844" s="213" t="s">
        <v>149</v>
      </c>
      <c r="AU844" s="213" t="s">
        <v>86</v>
      </c>
      <c r="AY844" s="16" t="s">
        <v>147</v>
      </c>
      <c r="BE844" s="214">
        <f>IF(N844="základní",J844,0)</f>
        <v>0</v>
      </c>
      <c r="BF844" s="214">
        <f>IF(N844="snížená",J844,0)</f>
        <v>0</v>
      </c>
      <c r="BG844" s="214">
        <f>IF(N844="zákl. přenesená",J844,0)</f>
        <v>0</v>
      </c>
      <c r="BH844" s="214">
        <f>IF(N844="sníž. přenesená",J844,0)</f>
        <v>0</v>
      </c>
      <c r="BI844" s="214">
        <f>IF(N844="nulová",J844,0)</f>
        <v>0</v>
      </c>
      <c r="BJ844" s="16" t="s">
        <v>21</v>
      </c>
      <c r="BK844" s="214">
        <f>ROUND(I844*H844,2)</f>
        <v>0</v>
      </c>
      <c r="BL844" s="16" t="s">
        <v>154</v>
      </c>
      <c r="BM844" s="213" t="s">
        <v>1359</v>
      </c>
    </row>
    <row r="845" spans="1:65" s="2" customFormat="1" ht="19.5">
      <c r="A845" s="33"/>
      <c r="B845" s="34"/>
      <c r="C845" s="35"/>
      <c r="D845" s="215" t="s">
        <v>156</v>
      </c>
      <c r="E845" s="35"/>
      <c r="F845" s="216" t="s">
        <v>1360</v>
      </c>
      <c r="G845" s="35"/>
      <c r="H845" s="35"/>
      <c r="I845" s="114"/>
      <c r="J845" s="35"/>
      <c r="K845" s="35"/>
      <c r="L845" s="38"/>
      <c r="M845" s="217"/>
      <c r="N845" s="218"/>
      <c r="O845" s="70"/>
      <c r="P845" s="70"/>
      <c r="Q845" s="70"/>
      <c r="R845" s="70"/>
      <c r="S845" s="70"/>
      <c r="T845" s="71"/>
      <c r="U845" s="33"/>
      <c r="V845" s="33"/>
      <c r="W845" s="33"/>
      <c r="X845" s="33"/>
      <c r="Y845" s="33"/>
      <c r="Z845" s="33"/>
      <c r="AA845" s="33"/>
      <c r="AB845" s="33"/>
      <c r="AC845" s="33"/>
      <c r="AD845" s="33"/>
      <c r="AE845" s="33"/>
      <c r="AT845" s="16" t="s">
        <v>156</v>
      </c>
      <c r="AU845" s="16" t="s">
        <v>86</v>
      </c>
    </row>
    <row r="846" spans="1:65" s="2" customFormat="1" ht="68.25">
      <c r="A846" s="33"/>
      <c r="B846" s="34"/>
      <c r="C846" s="35"/>
      <c r="D846" s="215" t="s">
        <v>158</v>
      </c>
      <c r="E846" s="35"/>
      <c r="F846" s="219" t="s">
        <v>1355</v>
      </c>
      <c r="G846" s="35"/>
      <c r="H846" s="35"/>
      <c r="I846" s="114"/>
      <c r="J846" s="35"/>
      <c r="K846" s="35"/>
      <c r="L846" s="38"/>
      <c r="M846" s="217"/>
      <c r="N846" s="218"/>
      <c r="O846" s="70"/>
      <c r="P846" s="70"/>
      <c r="Q846" s="70"/>
      <c r="R846" s="70"/>
      <c r="S846" s="70"/>
      <c r="T846" s="71"/>
      <c r="U846" s="33"/>
      <c r="V846" s="33"/>
      <c r="W846" s="33"/>
      <c r="X846" s="33"/>
      <c r="Y846" s="33"/>
      <c r="Z846" s="33"/>
      <c r="AA846" s="33"/>
      <c r="AB846" s="33"/>
      <c r="AC846" s="33"/>
      <c r="AD846" s="33"/>
      <c r="AE846" s="33"/>
      <c r="AT846" s="16" t="s">
        <v>158</v>
      </c>
      <c r="AU846" s="16" t="s">
        <v>86</v>
      </c>
    </row>
    <row r="847" spans="1:65" s="2" customFormat="1" ht="21.75" customHeight="1">
      <c r="A847" s="33"/>
      <c r="B847" s="34"/>
      <c r="C847" s="202" t="s">
        <v>1361</v>
      </c>
      <c r="D847" s="202" t="s">
        <v>149</v>
      </c>
      <c r="E847" s="203" t="s">
        <v>1362</v>
      </c>
      <c r="F847" s="204" t="s">
        <v>1363</v>
      </c>
      <c r="G847" s="205" t="s">
        <v>152</v>
      </c>
      <c r="H847" s="206">
        <v>1</v>
      </c>
      <c r="I847" s="207"/>
      <c r="J847" s="208">
        <f>ROUND(I847*H847,2)</f>
        <v>0</v>
      </c>
      <c r="K847" s="204" t="s">
        <v>153</v>
      </c>
      <c r="L847" s="38"/>
      <c r="M847" s="209" t="s">
        <v>1</v>
      </c>
      <c r="N847" s="210" t="s">
        <v>42</v>
      </c>
      <c r="O847" s="70"/>
      <c r="P847" s="211">
        <f>O847*H847</f>
        <v>0</v>
      </c>
      <c r="Q847" s="211">
        <v>0.68271574000000002</v>
      </c>
      <c r="R847" s="211">
        <f>Q847*H847</f>
        <v>0.68271574000000002</v>
      </c>
      <c r="S847" s="211">
        <v>0</v>
      </c>
      <c r="T847" s="212">
        <f>S847*H847</f>
        <v>0</v>
      </c>
      <c r="U847" s="33"/>
      <c r="V847" s="33"/>
      <c r="W847" s="33"/>
      <c r="X847" s="33"/>
      <c r="Y847" s="33"/>
      <c r="Z847" s="33"/>
      <c r="AA847" s="33"/>
      <c r="AB847" s="33"/>
      <c r="AC847" s="33"/>
      <c r="AD847" s="33"/>
      <c r="AE847" s="33"/>
      <c r="AR847" s="213" t="s">
        <v>154</v>
      </c>
      <c r="AT847" s="213" t="s">
        <v>149</v>
      </c>
      <c r="AU847" s="213" t="s">
        <v>86</v>
      </c>
      <c r="AY847" s="16" t="s">
        <v>147</v>
      </c>
      <c r="BE847" s="214">
        <f>IF(N847="základní",J847,0)</f>
        <v>0</v>
      </c>
      <c r="BF847" s="214">
        <f>IF(N847="snížená",J847,0)</f>
        <v>0</v>
      </c>
      <c r="BG847" s="214">
        <f>IF(N847="zákl. přenesená",J847,0)</f>
        <v>0</v>
      </c>
      <c r="BH847" s="214">
        <f>IF(N847="sníž. přenesená",J847,0)</f>
        <v>0</v>
      </c>
      <c r="BI847" s="214">
        <f>IF(N847="nulová",J847,0)</f>
        <v>0</v>
      </c>
      <c r="BJ847" s="16" t="s">
        <v>21</v>
      </c>
      <c r="BK847" s="214">
        <f>ROUND(I847*H847,2)</f>
        <v>0</v>
      </c>
      <c r="BL847" s="16" t="s">
        <v>154</v>
      </c>
      <c r="BM847" s="213" t="s">
        <v>1364</v>
      </c>
    </row>
    <row r="848" spans="1:65" s="2" customFormat="1" ht="19.5">
      <c r="A848" s="33"/>
      <c r="B848" s="34"/>
      <c r="C848" s="35"/>
      <c r="D848" s="215" t="s">
        <v>156</v>
      </c>
      <c r="E848" s="35"/>
      <c r="F848" s="216" t="s">
        <v>1365</v>
      </c>
      <c r="G848" s="35"/>
      <c r="H848" s="35"/>
      <c r="I848" s="114"/>
      <c r="J848" s="35"/>
      <c r="K848" s="35"/>
      <c r="L848" s="38"/>
      <c r="M848" s="217"/>
      <c r="N848" s="218"/>
      <c r="O848" s="70"/>
      <c r="P848" s="70"/>
      <c r="Q848" s="70"/>
      <c r="R848" s="70"/>
      <c r="S848" s="70"/>
      <c r="T848" s="71"/>
      <c r="U848" s="33"/>
      <c r="V848" s="33"/>
      <c r="W848" s="33"/>
      <c r="X848" s="33"/>
      <c r="Y848" s="33"/>
      <c r="Z848" s="33"/>
      <c r="AA848" s="33"/>
      <c r="AB848" s="33"/>
      <c r="AC848" s="33"/>
      <c r="AD848" s="33"/>
      <c r="AE848" s="33"/>
      <c r="AT848" s="16" t="s">
        <v>156</v>
      </c>
      <c r="AU848" s="16" t="s">
        <v>86</v>
      </c>
    </row>
    <row r="849" spans="1:65" s="2" customFormat="1" ht="68.25">
      <c r="A849" s="33"/>
      <c r="B849" s="34"/>
      <c r="C849" s="35"/>
      <c r="D849" s="215" t="s">
        <v>158</v>
      </c>
      <c r="E849" s="35"/>
      <c r="F849" s="219" t="s">
        <v>1355</v>
      </c>
      <c r="G849" s="35"/>
      <c r="H849" s="35"/>
      <c r="I849" s="114"/>
      <c r="J849" s="35"/>
      <c r="K849" s="35"/>
      <c r="L849" s="38"/>
      <c r="M849" s="217"/>
      <c r="N849" s="218"/>
      <c r="O849" s="70"/>
      <c r="P849" s="70"/>
      <c r="Q849" s="70"/>
      <c r="R849" s="70"/>
      <c r="S849" s="70"/>
      <c r="T849" s="71"/>
      <c r="U849" s="33"/>
      <c r="V849" s="33"/>
      <c r="W849" s="33"/>
      <c r="X849" s="33"/>
      <c r="Y849" s="33"/>
      <c r="Z849" s="33"/>
      <c r="AA849" s="33"/>
      <c r="AB849" s="33"/>
      <c r="AC849" s="33"/>
      <c r="AD849" s="33"/>
      <c r="AE849" s="33"/>
      <c r="AT849" s="16" t="s">
        <v>158</v>
      </c>
      <c r="AU849" s="16" t="s">
        <v>86</v>
      </c>
    </row>
    <row r="850" spans="1:65" s="2" customFormat="1" ht="29.25">
      <c r="A850" s="33"/>
      <c r="B850" s="34"/>
      <c r="C850" s="35"/>
      <c r="D850" s="215" t="s">
        <v>191</v>
      </c>
      <c r="E850" s="35"/>
      <c r="F850" s="219" t="s">
        <v>1366</v>
      </c>
      <c r="G850" s="35"/>
      <c r="H850" s="35"/>
      <c r="I850" s="114"/>
      <c r="J850" s="35"/>
      <c r="K850" s="35"/>
      <c r="L850" s="38"/>
      <c r="M850" s="217"/>
      <c r="N850" s="218"/>
      <c r="O850" s="70"/>
      <c r="P850" s="70"/>
      <c r="Q850" s="70"/>
      <c r="R850" s="70"/>
      <c r="S850" s="70"/>
      <c r="T850" s="71"/>
      <c r="U850" s="33"/>
      <c r="V850" s="33"/>
      <c r="W850" s="33"/>
      <c r="X850" s="33"/>
      <c r="Y850" s="33"/>
      <c r="Z850" s="33"/>
      <c r="AA850" s="33"/>
      <c r="AB850" s="33"/>
      <c r="AC850" s="33"/>
      <c r="AD850" s="33"/>
      <c r="AE850" s="33"/>
      <c r="AT850" s="16" t="s">
        <v>191</v>
      </c>
      <c r="AU850" s="16" t="s">
        <v>86</v>
      </c>
    </row>
    <row r="851" spans="1:65" s="2" customFormat="1" ht="16.5" customHeight="1">
      <c r="A851" s="33"/>
      <c r="B851" s="34"/>
      <c r="C851" s="202" t="s">
        <v>1367</v>
      </c>
      <c r="D851" s="202" t="s">
        <v>149</v>
      </c>
      <c r="E851" s="203" t="s">
        <v>1368</v>
      </c>
      <c r="F851" s="204" t="s">
        <v>1369</v>
      </c>
      <c r="G851" s="205" t="s">
        <v>580</v>
      </c>
      <c r="H851" s="206">
        <v>1</v>
      </c>
      <c r="I851" s="207"/>
      <c r="J851" s="208">
        <f>ROUND(I851*H851,2)</f>
        <v>0</v>
      </c>
      <c r="K851" s="204" t="s">
        <v>153</v>
      </c>
      <c r="L851" s="38"/>
      <c r="M851" s="209" t="s">
        <v>1</v>
      </c>
      <c r="N851" s="210" t="s">
        <v>42</v>
      </c>
      <c r="O851" s="70"/>
      <c r="P851" s="211">
        <f>O851*H851</f>
        <v>0</v>
      </c>
      <c r="Q851" s="211">
        <v>1.0488137099999999</v>
      </c>
      <c r="R851" s="211">
        <f>Q851*H851</f>
        <v>1.0488137099999999</v>
      </c>
      <c r="S851" s="211">
        <v>0</v>
      </c>
      <c r="T851" s="212">
        <f>S851*H851</f>
        <v>0</v>
      </c>
      <c r="U851" s="33"/>
      <c r="V851" s="33"/>
      <c r="W851" s="33"/>
      <c r="X851" s="33"/>
      <c r="Y851" s="33"/>
      <c r="Z851" s="33"/>
      <c r="AA851" s="33"/>
      <c r="AB851" s="33"/>
      <c r="AC851" s="33"/>
      <c r="AD851" s="33"/>
      <c r="AE851" s="33"/>
      <c r="AR851" s="213" t="s">
        <v>154</v>
      </c>
      <c r="AT851" s="213" t="s">
        <v>149</v>
      </c>
      <c r="AU851" s="213" t="s">
        <v>86</v>
      </c>
      <c r="AY851" s="16" t="s">
        <v>147</v>
      </c>
      <c r="BE851" s="214">
        <f>IF(N851="základní",J851,0)</f>
        <v>0</v>
      </c>
      <c r="BF851" s="214">
        <f>IF(N851="snížená",J851,0)</f>
        <v>0</v>
      </c>
      <c r="BG851" s="214">
        <f>IF(N851="zákl. přenesená",J851,0)</f>
        <v>0</v>
      </c>
      <c r="BH851" s="214">
        <f>IF(N851="sníž. přenesená",J851,0)</f>
        <v>0</v>
      </c>
      <c r="BI851" s="214">
        <f>IF(N851="nulová",J851,0)</f>
        <v>0</v>
      </c>
      <c r="BJ851" s="16" t="s">
        <v>21</v>
      </c>
      <c r="BK851" s="214">
        <f>ROUND(I851*H851,2)</f>
        <v>0</v>
      </c>
      <c r="BL851" s="16" t="s">
        <v>154</v>
      </c>
      <c r="BM851" s="213" t="s">
        <v>1370</v>
      </c>
    </row>
    <row r="852" spans="1:65" s="2" customFormat="1" ht="29.25">
      <c r="A852" s="33"/>
      <c r="B852" s="34"/>
      <c r="C852" s="35"/>
      <c r="D852" s="215" t="s">
        <v>156</v>
      </c>
      <c r="E852" s="35"/>
      <c r="F852" s="216" t="s">
        <v>1371</v>
      </c>
      <c r="G852" s="35"/>
      <c r="H852" s="35"/>
      <c r="I852" s="114"/>
      <c r="J852" s="35"/>
      <c r="K852" s="35"/>
      <c r="L852" s="38"/>
      <c r="M852" s="217"/>
      <c r="N852" s="218"/>
      <c r="O852" s="70"/>
      <c r="P852" s="70"/>
      <c r="Q852" s="70"/>
      <c r="R852" s="70"/>
      <c r="S852" s="70"/>
      <c r="T852" s="71"/>
      <c r="U852" s="33"/>
      <c r="V852" s="33"/>
      <c r="W852" s="33"/>
      <c r="X852" s="33"/>
      <c r="Y852" s="33"/>
      <c r="Z852" s="33"/>
      <c r="AA852" s="33"/>
      <c r="AB852" s="33"/>
      <c r="AC852" s="33"/>
      <c r="AD852" s="33"/>
      <c r="AE852" s="33"/>
      <c r="AT852" s="16" t="s">
        <v>156</v>
      </c>
      <c r="AU852" s="16" t="s">
        <v>86</v>
      </c>
    </row>
    <row r="853" spans="1:65" s="2" customFormat="1" ht="21.75" customHeight="1">
      <c r="A853" s="33"/>
      <c r="B853" s="34"/>
      <c r="C853" s="202" t="s">
        <v>1372</v>
      </c>
      <c r="D853" s="202" t="s">
        <v>149</v>
      </c>
      <c r="E853" s="203" t="s">
        <v>1373</v>
      </c>
      <c r="F853" s="204" t="s">
        <v>1374</v>
      </c>
      <c r="G853" s="205" t="s">
        <v>187</v>
      </c>
      <c r="H853" s="206">
        <v>1</v>
      </c>
      <c r="I853" s="207"/>
      <c r="J853" s="208">
        <f>ROUND(I853*H853,2)</f>
        <v>0</v>
      </c>
      <c r="K853" s="204" t="s">
        <v>153</v>
      </c>
      <c r="L853" s="38"/>
      <c r="M853" s="209" t="s">
        <v>1</v>
      </c>
      <c r="N853" s="210" t="s">
        <v>42</v>
      </c>
      <c r="O853" s="70"/>
      <c r="P853" s="211">
        <f>O853*H853</f>
        <v>0</v>
      </c>
      <c r="Q853" s="211">
        <v>3.6885000000000001E-2</v>
      </c>
      <c r="R853" s="211">
        <f>Q853*H853</f>
        <v>3.6885000000000001E-2</v>
      </c>
      <c r="S853" s="211">
        <v>0</v>
      </c>
      <c r="T853" s="212">
        <f>S853*H853</f>
        <v>0</v>
      </c>
      <c r="U853" s="33"/>
      <c r="V853" s="33"/>
      <c r="W853" s="33"/>
      <c r="X853" s="33"/>
      <c r="Y853" s="33"/>
      <c r="Z853" s="33"/>
      <c r="AA853" s="33"/>
      <c r="AB853" s="33"/>
      <c r="AC853" s="33"/>
      <c r="AD853" s="33"/>
      <c r="AE853" s="33"/>
      <c r="AR853" s="213" t="s">
        <v>154</v>
      </c>
      <c r="AT853" s="213" t="s">
        <v>149</v>
      </c>
      <c r="AU853" s="213" t="s">
        <v>86</v>
      </c>
      <c r="AY853" s="16" t="s">
        <v>147</v>
      </c>
      <c r="BE853" s="214">
        <f>IF(N853="základní",J853,0)</f>
        <v>0</v>
      </c>
      <c r="BF853" s="214">
        <f>IF(N853="snížená",J853,0)</f>
        <v>0</v>
      </c>
      <c r="BG853" s="214">
        <f>IF(N853="zákl. přenesená",J853,0)</f>
        <v>0</v>
      </c>
      <c r="BH853" s="214">
        <f>IF(N853="sníž. přenesená",J853,0)</f>
        <v>0</v>
      </c>
      <c r="BI853" s="214">
        <f>IF(N853="nulová",J853,0)</f>
        <v>0</v>
      </c>
      <c r="BJ853" s="16" t="s">
        <v>21</v>
      </c>
      <c r="BK853" s="214">
        <f>ROUND(I853*H853,2)</f>
        <v>0</v>
      </c>
      <c r="BL853" s="16" t="s">
        <v>154</v>
      </c>
      <c r="BM853" s="213" t="s">
        <v>1375</v>
      </c>
    </row>
    <row r="854" spans="1:65" s="2" customFormat="1" ht="11.25">
      <c r="A854" s="33"/>
      <c r="B854" s="34"/>
      <c r="C854" s="35"/>
      <c r="D854" s="215" t="s">
        <v>156</v>
      </c>
      <c r="E854" s="35"/>
      <c r="F854" s="216" t="s">
        <v>1374</v>
      </c>
      <c r="G854" s="35"/>
      <c r="H854" s="35"/>
      <c r="I854" s="114"/>
      <c r="J854" s="35"/>
      <c r="K854" s="35"/>
      <c r="L854" s="38"/>
      <c r="M854" s="217"/>
      <c r="N854" s="218"/>
      <c r="O854" s="70"/>
      <c r="P854" s="70"/>
      <c r="Q854" s="70"/>
      <c r="R854" s="70"/>
      <c r="S854" s="70"/>
      <c r="T854" s="71"/>
      <c r="U854" s="33"/>
      <c r="V854" s="33"/>
      <c r="W854" s="33"/>
      <c r="X854" s="33"/>
      <c r="Y854" s="33"/>
      <c r="Z854" s="33"/>
      <c r="AA854" s="33"/>
      <c r="AB854" s="33"/>
      <c r="AC854" s="33"/>
      <c r="AD854" s="33"/>
      <c r="AE854" s="33"/>
      <c r="AT854" s="16" t="s">
        <v>156</v>
      </c>
      <c r="AU854" s="16" t="s">
        <v>86</v>
      </c>
    </row>
    <row r="855" spans="1:65" s="2" customFormat="1" ht="16.5" customHeight="1">
      <c r="A855" s="33"/>
      <c r="B855" s="34"/>
      <c r="C855" s="220" t="s">
        <v>1376</v>
      </c>
      <c r="D855" s="220" t="s">
        <v>290</v>
      </c>
      <c r="E855" s="221" t="s">
        <v>1377</v>
      </c>
      <c r="F855" s="222" t="s">
        <v>1378</v>
      </c>
      <c r="G855" s="223" t="s">
        <v>210</v>
      </c>
      <c r="H855" s="224">
        <v>1</v>
      </c>
      <c r="I855" s="225"/>
      <c r="J855" s="226">
        <f>ROUND(I855*H855,2)</f>
        <v>0</v>
      </c>
      <c r="K855" s="222" t="s">
        <v>1</v>
      </c>
      <c r="L855" s="227"/>
      <c r="M855" s="228" t="s">
        <v>1</v>
      </c>
      <c r="N855" s="229" t="s">
        <v>42</v>
      </c>
      <c r="O855" s="70"/>
      <c r="P855" s="211">
        <f>O855*H855</f>
        <v>0</v>
      </c>
      <c r="Q855" s="211">
        <v>0</v>
      </c>
      <c r="R855" s="211">
        <f>Q855*H855</f>
        <v>0</v>
      </c>
      <c r="S855" s="211">
        <v>0</v>
      </c>
      <c r="T855" s="212">
        <f>S855*H855</f>
        <v>0</v>
      </c>
      <c r="U855" s="33"/>
      <c r="V855" s="33"/>
      <c r="W855" s="33"/>
      <c r="X855" s="33"/>
      <c r="Y855" s="33"/>
      <c r="Z855" s="33"/>
      <c r="AA855" s="33"/>
      <c r="AB855" s="33"/>
      <c r="AC855" s="33"/>
      <c r="AD855" s="33"/>
      <c r="AE855" s="33"/>
      <c r="AR855" s="213" t="s">
        <v>193</v>
      </c>
      <c r="AT855" s="213" t="s">
        <v>290</v>
      </c>
      <c r="AU855" s="213" t="s">
        <v>86</v>
      </c>
      <c r="AY855" s="16" t="s">
        <v>147</v>
      </c>
      <c r="BE855" s="214">
        <f>IF(N855="základní",J855,0)</f>
        <v>0</v>
      </c>
      <c r="BF855" s="214">
        <f>IF(N855="snížená",J855,0)</f>
        <v>0</v>
      </c>
      <c r="BG855" s="214">
        <f>IF(N855="zákl. přenesená",J855,0)</f>
        <v>0</v>
      </c>
      <c r="BH855" s="214">
        <f>IF(N855="sníž. přenesená",J855,0)</f>
        <v>0</v>
      </c>
      <c r="BI855" s="214">
        <f>IF(N855="nulová",J855,0)</f>
        <v>0</v>
      </c>
      <c r="BJ855" s="16" t="s">
        <v>21</v>
      </c>
      <c r="BK855" s="214">
        <f>ROUND(I855*H855,2)</f>
        <v>0</v>
      </c>
      <c r="BL855" s="16" t="s">
        <v>154</v>
      </c>
      <c r="BM855" s="213" t="s">
        <v>1379</v>
      </c>
    </row>
    <row r="856" spans="1:65" s="2" customFormat="1" ht="11.25">
      <c r="A856" s="33"/>
      <c r="B856" s="34"/>
      <c r="C856" s="35"/>
      <c r="D856" s="215" t="s">
        <v>156</v>
      </c>
      <c r="E856" s="35"/>
      <c r="F856" s="216" t="s">
        <v>1378</v>
      </c>
      <c r="G856" s="35"/>
      <c r="H856" s="35"/>
      <c r="I856" s="114"/>
      <c r="J856" s="35"/>
      <c r="K856" s="35"/>
      <c r="L856" s="38"/>
      <c r="M856" s="217"/>
      <c r="N856" s="218"/>
      <c r="O856" s="70"/>
      <c r="P856" s="70"/>
      <c r="Q856" s="70"/>
      <c r="R856" s="70"/>
      <c r="S856" s="70"/>
      <c r="T856" s="71"/>
      <c r="U856" s="33"/>
      <c r="V856" s="33"/>
      <c r="W856" s="33"/>
      <c r="X856" s="33"/>
      <c r="Y856" s="33"/>
      <c r="Z856" s="33"/>
      <c r="AA856" s="33"/>
      <c r="AB856" s="33"/>
      <c r="AC856" s="33"/>
      <c r="AD856" s="33"/>
      <c r="AE856" s="33"/>
      <c r="AT856" s="16" t="s">
        <v>156</v>
      </c>
      <c r="AU856" s="16" t="s">
        <v>86</v>
      </c>
    </row>
    <row r="857" spans="1:65" s="2" customFormat="1" ht="19.5">
      <c r="A857" s="33"/>
      <c r="B857" s="34"/>
      <c r="C857" s="35"/>
      <c r="D857" s="215" t="s">
        <v>191</v>
      </c>
      <c r="E857" s="35"/>
      <c r="F857" s="219" t="s">
        <v>1380</v>
      </c>
      <c r="G857" s="35"/>
      <c r="H857" s="35"/>
      <c r="I857" s="114"/>
      <c r="J857" s="35"/>
      <c r="K857" s="35"/>
      <c r="L857" s="38"/>
      <c r="M857" s="217"/>
      <c r="N857" s="218"/>
      <c r="O857" s="70"/>
      <c r="P857" s="70"/>
      <c r="Q857" s="70"/>
      <c r="R857" s="70"/>
      <c r="S857" s="70"/>
      <c r="T857" s="71"/>
      <c r="U857" s="33"/>
      <c r="V857" s="33"/>
      <c r="W857" s="33"/>
      <c r="X857" s="33"/>
      <c r="Y857" s="33"/>
      <c r="Z857" s="33"/>
      <c r="AA857" s="33"/>
      <c r="AB857" s="33"/>
      <c r="AC857" s="33"/>
      <c r="AD857" s="33"/>
      <c r="AE857" s="33"/>
      <c r="AT857" s="16" t="s">
        <v>191</v>
      </c>
      <c r="AU857" s="16" t="s">
        <v>86</v>
      </c>
    </row>
    <row r="858" spans="1:65" s="2" customFormat="1" ht="16.5" customHeight="1">
      <c r="A858" s="33"/>
      <c r="B858" s="34"/>
      <c r="C858" s="202" t="s">
        <v>1381</v>
      </c>
      <c r="D858" s="202" t="s">
        <v>149</v>
      </c>
      <c r="E858" s="203" t="s">
        <v>1382</v>
      </c>
      <c r="F858" s="204" t="s">
        <v>1383</v>
      </c>
      <c r="G858" s="205" t="s">
        <v>187</v>
      </c>
      <c r="H858" s="206">
        <v>1</v>
      </c>
      <c r="I858" s="207"/>
      <c r="J858" s="208">
        <f>ROUND(I858*H858,2)</f>
        <v>0</v>
      </c>
      <c r="K858" s="204" t="s">
        <v>153</v>
      </c>
      <c r="L858" s="38"/>
      <c r="M858" s="209" t="s">
        <v>1</v>
      </c>
      <c r="N858" s="210" t="s">
        <v>42</v>
      </c>
      <c r="O858" s="70"/>
      <c r="P858" s="211">
        <f>O858*H858</f>
        <v>0</v>
      </c>
      <c r="Q858" s="211">
        <v>0</v>
      </c>
      <c r="R858" s="211">
        <f>Q858*H858</f>
        <v>0</v>
      </c>
      <c r="S858" s="211">
        <v>0</v>
      </c>
      <c r="T858" s="212">
        <f>S858*H858</f>
        <v>0</v>
      </c>
      <c r="U858" s="33"/>
      <c r="V858" s="33"/>
      <c r="W858" s="33"/>
      <c r="X858" s="33"/>
      <c r="Y858" s="33"/>
      <c r="Z858" s="33"/>
      <c r="AA858" s="33"/>
      <c r="AB858" s="33"/>
      <c r="AC858" s="33"/>
      <c r="AD858" s="33"/>
      <c r="AE858" s="33"/>
      <c r="AR858" s="213" t="s">
        <v>154</v>
      </c>
      <c r="AT858" s="213" t="s">
        <v>149</v>
      </c>
      <c r="AU858" s="213" t="s">
        <v>86</v>
      </c>
      <c r="AY858" s="16" t="s">
        <v>147</v>
      </c>
      <c r="BE858" s="214">
        <f>IF(N858="základní",J858,0)</f>
        <v>0</v>
      </c>
      <c r="BF858" s="214">
        <f>IF(N858="snížená",J858,0)</f>
        <v>0</v>
      </c>
      <c r="BG858" s="214">
        <f>IF(N858="zákl. přenesená",J858,0)</f>
        <v>0</v>
      </c>
      <c r="BH858" s="214">
        <f>IF(N858="sníž. přenesená",J858,0)</f>
        <v>0</v>
      </c>
      <c r="BI858" s="214">
        <f>IF(N858="nulová",J858,0)</f>
        <v>0</v>
      </c>
      <c r="BJ858" s="16" t="s">
        <v>21</v>
      </c>
      <c r="BK858" s="214">
        <f>ROUND(I858*H858,2)</f>
        <v>0</v>
      </c>
      <c r="BL858" s="16" t="s">
        <v>154</v>
      </c>
      <c r="BM858" s="213" t="s">
        <v>1384</v>
      </c>
    </row>
    <row r="859" spans="1:65" s="2" customFormat="1" ht="11.25">
      <c r="A859" s="33"/>
      <c r="B859" s="34"/>
      <c r="C859" s="35"/>
      <c r="D859" s="215" t="s">
        <v>156</v>
      </c>
      <c r="E859" s="35"/>
      <c r="F859" s="216" t="s">
        <v>1385</v>
      </c>
      <c r="G859" s="35"/>
      <c r="H859" s="35"/>
      <c r="I859" s="114"/>
      <c r="J859" s="35"/>
      <c r="K859" s="35"/>
      <c r="L859" s="38"/>
      <c r="M859" s="217"/>
      <c r="N859" s="218"/>
      <c r="O859" s="70"/>
      <c r="P859" s="70"/>
      <c r="Q859" s="70"/>
      <c r="R859" s="70"/>
      <c r="S859" s="70"/>
      <c r="T859" s="71"/>
      <c r="U859" s="33"/>
      <c r="V859" s="33"/>
      <c r="W859" s="33"/>
      <c r="X859" s="33"/>
      <c r="Y859" s="33"/>
      <c r="Z859" s="33"/>
      <c r="AA859" s="33"/>
      <c r="AB859" s="33"/>
      <c r="AC859" s="33"/>
      <c r="AD859" s="33"/>
      <c r="AE859" s="33"/>
      <c r="AT859" s="16" t="s">
        <v>156</v>
      </c>
      <c r="AU859" s="16" t="s">
        <v>86</v>
      </c>
    </row>
    <row r="860" spans="1:65" s="2" customFormat="1" ht="58.5">
      <c r="A860" s="33"/>
      <c r="B860" s="34"/>
      <c r="C860" s="35"/>
      <c r="D860" s="215" t="s">
        <v>158</v>
      </c>
      <c r="E860" s="35"/>
      <c r="F860" s="219" t="s">
        <v>1386</v>
      </c>
      <c r="G860" s="35"/>
      <c r="H860" s="35"/>
      <c r="I860" s="114"/>
      <c r="J860" s="35"/>
      <c r="K860" s="35"/>
      <c r="L860" s="38"/>
      <c r="M860" s="217"/>
      <c r="N860" s="218"/>
      <c r="O860" s="70"/>
      <c r="P860" s="70"/>
      <c r="Q860" s="70"/>
      <c r="R860" s="70"/>
      <c r="S860" s="70"/>
      <c r="T860" s="71"/>
      <c r="U860" s="33"/>
      <c r="V860" s="33"/>
      <c r="W860" s="33"/>
      <c r="X860" s="33"/>
      <c r="Y860" s="33"/>
      <c r="Z860" s="33"/>
      <c r="AA860" s="33"/>
      <c r="AB860" s="33"/>
      <c r="AC860" s="33"/>
      <c r="AD860" s="33"/>
      <c r="AE860" s="33"/>
      <c r="AT860" s="16" t="s">
        <v>158</v>
      </c>
      <c r="AU860" s="16" t="s">
        <v>86</v>
      </c>
    </row>
    <row r="861" spans="1:65" s="2" customFormat="1" ht="16.5" customHeight="1">
      <c r="A861" s="33"/>
      <c r="B861" s="34"/>
      <c r="C861" s="202" t="s">
        <v>1387</v>
      </c>
      <c r="D861" s="202" t="s">
        <v>149</v>
      </c>
      <c r="E861" s="203" t="s">
        <v>1388</v>
      </c>
      <c r="F861" s="204" t="s">
        <v>1389</v>
      </c>
      <c r="G861" s="205" t="s">
        <v>152</v>
      </c>
      <c r="H861" s="206">
        <v>1</v>
      </c>
      <c r="I861" s="207"/>
      <c r="J861" s="208">
        <f>ROUND(I861*H861,2)</f>
        <v>0</v>
      </c>
      <c r="K861" s="204" t="s">
        <v>153</v>
      </c>
      <c r="L861" s="38"/>
      <c r="M861" s="209" t="s">
        <v>1</v>
      </c>
      <c r="N861" s="210" t="s">
        <v>42</v>
      </c>
      <c r="O861" s="70"/>
      <c r="P861" s="211">
        <f>O861*H861</f>
        <v>0</v>
      </c>
      <c r="Q861" s="211">
        <v>4.1744200000000002E-2</v>
      </c>
      <c r="R861" s="211">
        <f>Q861*H861</f>
        <v>4.1744200000000002E-2</v>
      </c>
      <c r="S861" s="211">
        <v>0</v>
      </c>
      <c r="T861" s="212">
        <f>S861*H861</f>
        <v>0</v>
      </c>
      <c r="U861" s="33"/>
      <c r="V861" s="33"/>
      <c r="W861" s="33"/>
      <c r="X861" s="33"/>
      <c r="Y861" s="33"/>
      <c r="Z861" s="33"/>
      <c r="AA861" s="33"/>
      <c r="AB861" s="33"/>
      <c r="AC861" s="33"/>
      <c r="AD861" s="33"/>
      <c r="AE861" s="33"/>
      <c r="AR861" s="213" t="s">
        <v>154</v>
      </c>
      <c r="AT861" s="213" t="s">
        <v>149</v>
      </c>
      <c r="AU861" s="213" t="s">
        <v>86</v>
      </c>
      <c r="AY861" s="16" t="s">
        <v>147</v>
      </c>
      <c r="BE861" s="214">
        <f>IF(N861="základní",J861,0)</f>
        <v>0</v>
      </c>
      <c r="BF861" s="214">
        <f>IF(N861="snížená",J861,0)</f>
        <v>0</v>
      </c>
      <c r="BG861" s="214">
        <f>IF(N861="zákl. přenesená",J861,0)</f>
        <v>0</v>
      </c>
      <c r="BH861" s="214">
        <f>IF(N861="sníž. přenesená",J861,0)</f>
        <v>0</v>
      </c>
      <c r="BI861" s="214">
        <f>IF(N861="nulová",J861,0)</f>
        <v>0</v>
      </c>
      <c r="BJ861" s="16" t="s">
        <v>21</v>
      </c>
      <c r="BK861" s="214">
        <f>ROUND(I861*H861,2)</f>
        <v>0</v>
      </c>
      <c r="BL861" s="16" t="s">
        <v>154</v>
      </c>
      <c r="BM861" s="213" t="s">
        <v>1390</v>
      </c>
    </row>
    <row r="862" spans="1:65" s="2" customFormat="1" ht="11.25">
      <c r="A862" s="33"/>
      <c r="B862" s="34"/>
      <c r="C862" s="35"/>
      <c r="D862" s="215" t="s">
        <v>156</v>
      </c>
      <c r="E862" s="35"/>
      <c r="F862" s="216" t="s">
        <v>1391</v>
      </c>
      <c r="G862" s="35"/>
      <c r="H862" s="35"/>
      <c r="I862" s="114"/>
      <c r="J862" s="35"/>
      <c r="K862" s="35"/>
      <c r="L862" s="38"/>
      <c r="M862" s="217"/>
      <c r="N862" s="218"/>
      <c r="O862" s="70"/>
      <c r="P862" s="70"/>
      <c r="Q862" s="70"/>
      <c r="R862" s="70"/>
      <c r="S862" s="70"/>
      <c r="T862" s="71"/>
      <c r="U862" s="33"/>
      <c r="V862" s="33"/>
      <c r="W862" s="33"/>
      <c r="X862" s="33"/>
      <c r="Y862" s="33"/>
      <c r="Z862" s="33"/>
      <c r="AA862" s="33"/>
      <c r="AB862" s="33"/>
      <c r="AC862" s="33"/>
      <c r="AD862" s="33"/>
      <c r="AE862" s="33"/>
      <c r="AT862" s="16" t="s">
        <v>156</v>
      </c>
      <c r="AU862" s="16" t="s">
        <v>86</v>
      </c>
    </row>
    <row r="863" spans="1:65" s="2" customFormat="1" ht="282.75">
      <c r="A863" s="33"/>
      <c r="B863" s="34"/>
      <c r="C863" s="35"/>
      <c r="D863" s="215" t="s">
        <v>158</v>
      </c>
      <c r="E863" s="35"/>
      <c r="F863" s="219" t="s">
        <v>1392</v>
      </c>
      <c r="G863" s="35"/>
      <c r="H863" s="35"/>
      <c r="I863" s="114"/>
      <c r="J863" s="35"/>
      <c r="K863" s="35"/>
      <c r="L863" s="38"/>
      <c r="M863" s="217"/>
      <c r="N863" s="218"/>
      <c r="O863" s="70"/>
      <c r="P863" s="70"/>
      <c r="Q863" s="70"/>
      <c r="R863" s="70"/>
      <c r="S863" s="70"/>
      <c r="T863" s="71"/>
      <c r="U863" s="33"/>
      <c r="V863" s="33"/>
      <c r="W863" s="33"/>
      <c r="X863" s="33"/>
      <c r="Y863" s="33"/>
      <c r="Z863" s="33"/>
      <c r="AA863" s="33"/>
      <c r="AB863" s="33"/>
      <c r="AC863" s="33"/>
      <c r="AD863" s="33"/>
      <c r="AE863" s="33"/>
      <c r="AT863" s="16" t="s">
        <v>158</v>
      </c>
      <c r="AU863" s="16" t="s">
        <v>86</v>
      </c>
    </row>
    <row r="864" spans="1:65" s="2" customFormat="1" ht="16.5" customHeight="1">
      <c r="A864" s="33"/>
      <c r="B864" s="34"/>
      <c r="C864" s="202" t="s">
        <v>1393</v>
      </c>
      <c r="D864" s="202" t="s">
        <v>149</v>
      </c>
      <c r="E864" s="203" t="s">
        <v>1394</v>
      </c>
      <c r="F864" s="204" t="s">
        <v>1395</v>
      </c>
      <c r="G864" s="205" t="s">
        <v>152</v>
      </c>
      <c r="H864" s="206">
        <v>1</v>
      </c>
      <c r="I864" s="207"/>
      <c r="J864" s="208">
        <f>ROUND(I864*H864,2)</f>
        <v>0</v>
      </c>
      <c r="K864" s="204" t="s">
        <v>153</v>
      </c>
      <c r="L864" s="38"/>
      <c r="M864" s="209" t="s">
        <v>1</v>
      </c>
      <c r="N864" s="210" t="s">
        <v>42</v>
      </c>
      <c r="O864" s="70"/>
      <c r="P864" s="211">
        <f>O864*H864</f>
        <v>0</v>
      </c>
      <c r="Q864" s="211">
        <v>1.5E-5</v>
      </c>
      <c r="R864" s="211">
        <f>Q864*H864</f>
        <v>1.5E-5</v>
      </c>
      <c r="S864" s="211">
        <v>0</v>
      </c>
      <c r="T864" s="212">
        <f>S864*H864</f>
        <v>0</v>
      </c>
      <c r="U864" s="33"/>
      <c r="V864" s="33"/>
      <c r="W864" s="33"/>
      <c r="X864" s="33"/>
      <c r="Y864" s="33"/>
      <c r="Z864" s="33"/>
      <c r="AA864" s="33"/>
      <c r="AB864" s="33"/>
      <c r="AC864" s="33"/>
      <c r="AD864" s="33"/>
      <c r="AE864" s="33"/>
      <c r="AR864" s="213" t="s">
        <v>154</v>
      </c>
      <c r="AT864" s="213" t="s">
        <v>149</v>
      </c>
      <c r="AU864" s="213" t="s">
        <v>86</v>
      </c>
      <c r="AY864" s="16" t="s">
        <v>147</v>
      </c>
      <c r="BE864" s="214">
        <f>IF(N864="základní",J864,0)</f>
        <v>0</v>
      </c>
      <c r="BF864" s="214">
        <f>IF(N864="snížená",J864,0)</f>
        <v>0</v>
      </c>
      <c r="BG864" s="214">
        <f>IF(N864="zákl. přenesená",J864,0)</f>
        <v>0</v>
      </c>
      <c r="BH864" s="214">
        <f>IF(N864="sníž. přenesená",J864,0)</f>
        <v>0</v>
      </c>
      <c r="BI864" s="214">
        <f>IF(N864="nulová",J864,0)</f>
        <v>0</v>
      </c>
      <c r="BJ864" s="16" t="s">
        <v>21</v>
      </c>
      <c r="BK864" s="214">
        <f>ROUND(I864*H864,2)</f>
        <v>0</v>
      </c>
      <c r="BL864" s="16" t="s">
        <v>154</v>
      </c>
      <c r="BM864" s="213" t="s">
        <v>1396</v>
      </c>
    </row>
    <row r="865" spans="1:65" s="2" customFormat="1" ht="11.25">
      <c r="A865" s="33"/>
      <c r="B865" s="34"/>
      <c r="C865" s="35"/>
      <c r="D865" s="215" t="s">
        <v>156</v>
      </c>
      <c r="E865" s="35"/>
      <c r="F865" s="216" t="s">
        <v>1397</v>
      </c>
      <c r="G865" s="35"/>
      <c r="H865" s="35"/>
      <c r="I865" s="114"/>
      <c r="J865" s="35"/>
      <c r="K865" s="35"/>
      <c r="L865" s="38"/>
      <c r="M865" s="217"/>
      <c r="N865" s="218"/>
      <c r="O865" s="70"/>
      <c r="P865" s="70"/>
      <c r="Q865" s="70"/>
      <c r="R865" s="70"/>
      <c r="S865" s="70"/>
      <c r="T865" s="71"/>
      <c r="U865" s="33"/>
      <c r="V865" s="33"/>
      <c r="W865" s="33"/>
      <c r="X865" s="33"/>
      <c r="Y865" s="33"/>
      <c r="Z865" s="33"/>
      <c r="AA865" s="33"/>
      <c r="AB865" s="33"/>
      <c r="AC865" s="33"/>
      <c r="AD865" s="33"/>
      <c r="AE865" s="33"/>
      <c r="AT865" s="16" t="s">
        <v>156</v>
      </c>
      <c r="AU865" s="16" t="s">
        <v>86</v>
      </c>
    </row>
    <row r="866" spans="1:65" s="2" customFormat="1" ht="282.75">
      <c r="A866" s="33"/>
      <c r="B866" s="34"/>
      <c r="C866" s="35"/>
      <c r="D866" s="215" t="s">
        <v>158</v>
      </c>
      <c r="E866" s="35"/>
      <c r="F866" s="219" t="s">
        <v>1392</v>
      </c>
      <c r="G866" s="35"/>
      <c r="H866" s="35"/>
      <c r="I866" s="114"/>
      <c r="J866" s="35"/>
      <c r="K866" s="35"/>
      <c r="L866" s="38"/>
      <c r="M866" s="217"/>
      <c r="N866" s="218"/>
      <c r="O866" s="70"/>
      <c r="P866" s="70"/>
      <c r="Q866" s="70"/>
      <c r="R866" s="70"/>
      <c r="S866" s="70"/>
      <c r="T866" s="71"/>
      <c r="U866" s="33"/>
      <c r="V866" s="33"/>
      <c r="W866" s="33"/>
      <c r="X866" s="33"/>
      <c r="Y866" s="33"/>
      <c r="Z866" s="33"/>
      <c r="AA866" s="33"/>
      <c r="AB866" s="33"/>
      <c r="AC866" s="33"/>
      <c r="AD866" s="33"/>
      <c r="AE866" s="33"/>
      <c r="AT866" s="16" t="s">
        <v>158</v>
      </c>
      <c r="AU866" s="16" t="s">
        <v>86</v>
      </c>
    </row>
    <row r="867" spans="1:65" s="2" customFormat="1" ht="16.5" customHeight="1">
      <c r="A867" s="33"/>
      <c r="B867" s="34"/>
      <c r="C867" s="202" t="s">
        <v>1398</v>
      </c>
      <c r="D867" s="202" t="s">
        <v>149</v>
      </c>
      <c r="E867" s="203" t="s">
        <v>1399</v>
      </c>
      <c r="F867" s="204" t="s">
        <v>1400</v>
      </c>
      <c r="G867" s="205" t="s">
        <v>580</v>
      </c>
      <c r="H867" s="206">
        <v>1</v>
      </c>
      <c r="I867" s="207"/>
      <c r="J867" s="208">
        <f>ROUND(I867*H867,2)</f>
        <v>0</v>
      </c>
      <c r="K867" s="204" t="s">
        <v>153</v>
      </c>
      <c r="L867" s="38"/>
      <c r="M867" s="209" t="s">
        <v>1</v>
      </c>
      <c r="N867" s="210" t="s">
        <v>42</v>
      </c>
      <c r="O867" s="70"/>
      <c r="P867" s="211">
        <f>O867*H867</f>
        <v>0</v>
      </c>
      <c r="Q867" s="211">
        <v>1.0487652000000001</v>
      </c>
      <c r="R867" s="211">
        <f>Q867*H867</f>
        <v>1.0487652000000001</v>
      </c>
      <c r="S867" s="211">
        <v>0</v>
      </c>
      <c r="T867" s="212">
        <f>S867*H867</f>
        <v>0</v>
      </c>
      <c r="U867" s="33"/>
      <c r="V867" s="33"/>
      <c r="W867" s="33"/>
      <c r="X867" s="33"/>
      <c r="Y867" s="33"/>
      <c r="Z867" s="33"/>
      <c r="AA867" s="33"/>
      <c r="AB867" s="33"/>
      <c r="AC867" s="33"/>
      <c r="AD867" s="33"/>
      <c r="AE867" s="33"/>
      <c r="AR867" s="213" t="s">
        <v>154</v>
      </c>
      <c r="AT867" s="213" t="s">
        <v>149</v>
      </c>
      <c r="AU867" s="213" t="s">
        <v>86</v>
      </c>
      <c r="AY867" s="16" t="s">
        <v>147</v>
      </c>
      <c r="BE867" s="214">
        <f>IF(N867="základní",J867,0)</f>
        <v>0</v>
      </c>
      <c r="BF867" s="214">
        <f>IF(N867="snížená",J867,0)</f>
        <v>0</v>
      </c>
      <c r="BG867" s="214">
        <f>IF(N867="zákl. přenesená",J867,0)</f>
        <v>0</v>
      </c>
      <c r="BH867" s="214">
        <f>IF(N867="sníž. přenesená",J867,0)</f>
        <v>0</v>
      </c>
      <c r="BI867" s="214">
        <f>IF(N867="nulová",J867,0)</f>
        <v>0</v>
      </c>
      <c r="BJ867" s="16" t="s">
        <v>21</v>
      </c>
      <c r="BK867" s="214">
        <f>ROUND(I867*H867,2)</f>
        <v>0</v>
      </c>
      <c r="BL867" s="16" t="s">
        <v>154</v>
      </c>
      <c r="BM867" s="213" t="s">
        <v>1401</v>
      </c>
    </row>
    <row r="868" spans="1:65" s="2" customFormat="1" ht="19.5">
      <c r="A868" s="33"/>
      <c r="B868" s="34"/>
      <c r="C868" s="35"/>
      <c r="D868" s="215" t="s">
        <v>156</v>
      </c>
      <c r="E868" s="35"/>
      <c r="F868" s="216" t="s">
        <v>1402</v>
      </c>
      <c r="G868" s="35"/>
      <c r="H868" s="35"/>
      <c r="I868" s="114"/>
      <c r="J868" s="35"/>
      <c r="K868" s="35"/>
      <c r="L868" s="38"/>
      <c r="M868" s="217"/>
      <c r="N868" s="218"/>
      <c r="O868" s="70"/>
      <c r="P868" s="70"/>
      <c r="Q868" s="70"/>
      <c r="R868" s="70"/>
      <c r="S868" s="70"/>
      <c r="T868" s="71"/>
      <c r="U868" s="33"/>
      <c r="V868" s="33"/>
      <c r="W868" s="33"/>
      <c r="X868" s="33"/>
      <c r="Y868" s="33"/>
      <c r="Z868" s="33"/>
      <c r="AA868" s="33"/>
      <c r="AB868" s="33"/>
      <c r="AC868" s="33"/>
      <c r="AD868" s="33"/>
      <c r="AE868" s="33"/>
      <c r="AT868" s="16" t="s">
        <v>156</v>
      </c>
      <c r="AU868" s="16" t="s">
        <v>86</v>
      </c>
    </row>
    <row r="869" spans="1:65" s="2" customFormat="1" ht="146.25">
      <c r="A869" s="33"/>
      <c r="B869" s="34"/>
      <c r="C869" s="35"/>
      <c r="D869" s="215" t="s">
        <v>158</v>
      </c>
      <c r="E869" s="35"/>
      <c r="F869" s="219" t="s">
        <v>1403</v>
      </c>
      <c r="G869" s="35"/>
      <c r="H869" s="35"/>
      <c r="I869" s="114"/>
      <c r="J869" s="35"/>
      <c r="K869" s="35"/>
      <c r="L869" s="38"/>
      <c r="M869" s="217"/>
      <c r="N869" s="218"/>
      <c r="O869" s="70"/>
      <c r="P869" s="70"/>
      <c r="Q869" s="70"/>
      <c r="R869" s="70"/>
      <c r="S869" s="70"/>
      <c r="T869" s="71"/>
      <c r="U869" s="33"/>
      <c r="V869" s="33"/>
      <c r="W869" s="33"/>
      <c r="X869" s="33"/>
      <c r="Y869" s="33"/>
      <c r="Z869" s="33"/>
      <c r="AA869" s="33"/>
      <c r="AB869" s="33"/>
      <c r="AC869" s="33"/>
      <c r="AD869" s="33"/>
      <c r="AE869" s="33"/>
      <c r="AT869" s="16" t="s">
        <v>158</v>
      </c>
      <c r="AU869" s="16" t="s">
        <v>86</v>
      </c>
    </row>
    <row r="870" spans="1:65" s="2" customFormat="1" ht="16.5" customHeight="1">
      <c r="A870" s="33"/>
      <c r="B870" s="34"/>
      <c r="C870" s="202" t="s">
        <v>1404</v>
      </c>
      <c r="D870" s="202" t="s">
        <v>149</v>
      </c>
      <c r="E870" s="203" t="s">
        <v>1405</v>
      </c>
      <c r="F870" s="204" t="s">
        <v>1406</v>
      </c>
      <c r="G870" s="205" t="s">
        <v>580</v>
      </c>
      <c r="H870" s="206">
        <v>1</v>
      </c>
      <c r="I870" s="207"/>
      <c r="J870" s="208">
        <f>ROUND(I870*H870,2)</f>
        <v>0</v>
      </c>
      <c r="K870" s="204" t="s">
        <v>153</v>
      </c>
      <c r="L870" s="38"/>
      <c r="M870" s="209" t="s">
        <v>1</v>
      </c>
      <c r="N870" s="210" t="s">
        <v>42</v>
      </c>
      <c r="O870" s="70"/>
      <c r="P870" s="211">
        <f>O870*H870</f>
        <v>0</v>
      </c>
      <c r="Q870" s="211">
        <v>1.1127737420999999</v>
      </c>
      <c r="R870" s="211">
        <f>Q870*H870</f>
        <v>1.1127737420999999</v>
      </c>
      <c r="S870" s="211">
        <v>0</v>
      </c>
      <c r="T870" s="212">
        <f>S870*H870</f>
        <v>0</v>
      </c>
      <c r="U870" s="33"/>
      <c r="V870" s="33"/>
      <c r="W870" s="33"/>
      <c r="X870" s="33"/>
      <c r="Y870" s="33"/>
      <c r="Z870" s="33"/>
      <c r="AA870" s="33"/>
      <c r="AB870" s="33"/>
      <c r="AC870" s="33"/>
      <c r="AD870" s="33"/>
      <c r="AE870" s="33"/>
      <c r="AR870" s="213" t="s">
        <v>154</v>
      </c>
      <c r="AT870" s="213" t="s">
        <v>149</v>
      </c>
      <c r="AU870" s="213" t="s">
        <v>86</v>
      </c>
      <c r="AY870" s="16" t="s">
        <v>147</v>
      </c>
      <c r="BE870" s="214">
        <f>IF(N870="základní",J870,0)</f>
        <v>0</v>
      </c>
      <c r="BF870" s="214">
        <f>IF(N870="snížená",J870,0)</f>
        <v>0</v>
      </c>
      <c r="BG870" s="214">
        <f>IF(N870="zákl. přenesená",J870,0)</f>
        <v>0</v>
      </c>
      <c r="BH870" s="214">
        <f>IF(N870="sníž. přenesená",J870,0)</f>
        <v>0</v>
      </c>
      <c r="BI870" s="214">
        <f>IF(N870="nulová",J870,0)</f>
        <v>0</v>
      </c>
      <c r="BJ870" s="16" t="s">
        <v>21</v>
      </c>
      <c r="BK870" s="214">
        <f>ROUND(I870*H870,2)</f>
        <v>0</v>
      </c>
      <c r="BL870" s="16" t="s">
        <v>154</v>
      </c>
      <c r="BM870" s="213" t="s">
        <v>1407</v>
      </c>
    </row>
    <row r="871" spans="1:65" s="2" customFormat="1" ht="19.5">
      <c r="A871" s="33"/>
      <c r="B871" s="34"/>
      <c r="C871" s="35"/>
      <c r="D871" s="215" t="s">
        <v>156</v>
      </c>
      <c r="E871" s="35"/>
      <c r="F871" s="216" t="s">
        <v>1408</v>
      </c>
      <c r="G871" s="35"/>
      <c r="H871" s="35"/>
      <c r="I871" s="114"/>
      <c r="J871" s="35"/>
      <c r="K871" s="35"/>
      <c r="L871" s="38"/>
      <c r="M871" s="217"/>
      <c r="N871" s="218"/>
      <c r="O871" s="70"/>
      <c r="P871" s="70"/>
      <c r="Q871" s="70"/>
      <c r="R871" s="70"/>
      <c r="S871" s="70"/>
      <c r="T871" s="71"/>
      <c r="U871" s="33"/>
      <c r="V871" s="33"/>
      <c r="W871" s="33"/>
      <c r="X871" s="33"/>
      <c r="Y871" s="33"/>
      <c r="Z871" s="33"/>
      <c r="AA871" s="33"/>
      <c r="AB871" s="33"/>
      <c r="AC871" s="33"/>
      <c r="AD871" s="33"/>
      <c r="AE871" s="33"/>
      <c r="AT871" s="16" t="s">
        <v>156</v>
      </c>
      <c r="AU871" s="16" t="s">
        <v>86</v>
      </c>
    </row>
    <row r="872" spans="1:65" s="2" customFormat="1" ht="146.25">
      <c r="A872" s="33"/>
      <c r="B872" s="34"/>
      <c r="C872" s="35"/>
      <c r="D872" s="215" t="s">
        <v>158</v>
      </c>
      <c r="E872" s="35"/>
      <c r="F872" s="219" t="s">
        <v>1403</v>
      </c>
      <c r="G872" s="35"/>
      <c r="H872" s="35"/>
      <c r="I872" s="114"/>
      <c r="J872" s="35"/>
      <c r="K872" s="35"/>
      <c r="L872" s="38"/>
      <c r="M872" s="217"/>
      <c r="N872" s="218"/>
      <c r="O872" s="70"/>
      <c r="P872" s="70"/>
      <c r="Q872" s="70"/>
      <c r="R872" s="70"/>
      <c r="S872" s="70"/>
      <c r="T872" s="71"/>
      <c r="U872" s="33"/>
      <c r="V872" s="33"/>
      <c r="W872" s="33"/>
      <c r="X872" s="33"/>
      <c r="Y872" s="33"/>
      <c r="Z872" s="33"/>
      <c r="AA872" s="33"/>
      <c r="AB872" s="33"/>
      <c r="AC872" s="33"/>
      <c r="AD872" s="33"/>
      <c r="AE872" s="33"/>
      <c r="AT872" s="16" t="s">
        <v>158</v>
      </c>
      <c r="AU872" s="16" t="s">
        <v>86</v>
      </c>
    </row>
    <row r="873" spans="1:65" s="2" customFormat="1" ht="21.75" customHeight="1">
      <c r="A873" s="33"/>
      <c r="B873" s="34"/>
      <c r="C873" s="202" t="s">
        <v>1409</v>
      </c>
      <c r="D873" s="202" t="s">
        <v>149</v>
      </c>
      <c r="E873" s="203" t="s">
        <v>1410</v>
      </c>
      <c r="F873" s="204" t="s">
        <v>1411</v>
      </c>
      <c r="G873" s="205" t="s">
        <v>580</v>
      </c>
      <c r="H873" s="206">
        <v>1</v>
      </c>
      <c r="I873" s="207"/>
      <c r="J873" s="208">
        <f>ROUND(I873*H873,2)</f>
        <v>0</v>
      </c>
      <c r="K873" s="204" t="s">
        <v>153</v>
      </c>
      <c r="L873" s="38"/>
      <c r="M873" s="209" t="s">
        <v>1</v>
      </c>
      <c r="N873" s="210" t="s">
        <v>42</v>
      </c>
      <c r="O873" s="70"/>
      <c r="P873" s="211">
        <f>O873*H873</f>
        <v>0</v>
      </c>
      <c r="Q873" s="211">
        <v>1.0900000000000001</v>
      </c>
      <c r="R873" s="211">
        <f>Q873*H873</f>
        <v>1.0900000000000001</v>
      </c>
      <c r="S873" s="211">
        <v>0</v>
      </c>
      <c r="T873" s="212">
        <f>S873*H873</f>
        <v>0</v>
      </c>
      <c r="U873" s="33"/>
      <c r="V873" s="33"/>
      <c r="W873" s="33"/>
      <c r="X873" s="33"/>
      <c r="Y873" s="33"/>
      <c r="Z873" s="33"/>
      <c r="AA873" s="33"/>
      <c r="AB873" s="33"/>
      <c r="AC873" s="33"/>
      <c r="AD873" s="33"/>
      <c r="AE873" s="33"/>
      <c r="AR873" s="213" t="s">
        <v>154</v>
      </c>
      <c r="AT873" s="213" t="s">
        <v>149</v>
      </c>
      <c r="AU873" s="213" t="s">
        <v>86</v>
      </c>
      <c r="AY873" s="16" t="s">
        <v>147</v>
      </c>
      <c r="BE873" s="214">
        <f>IF(N873="základní",J873,0)</f>
        <v>0</v>
      </c>
      <c r="BF873" s="214">
        <f>IF(N873="snížená",J873,0)</f>
        <v>0</v>
      </c>
      <c r="BG873" s="214">
        <f>IF(N873="zákl. přenesená",J873,0)</f>
        <v>0</v>
      </c>
      <c r="BH873" s="214">
        <f>IF(N873="sníž. přenesená",J873,0)</f>
        <v>0</v>
      </c>
      <c r="BI873" s="214">
        <f>IF(N873="nulová",J873,0)</f>
        <v>0</v>
      </c>
      <c r="BJ873" s="16" t="s">
        <v>21</v>
      </c>
      <c r="BK873" s="214">
        <f>ROUND(I873*H873,2)</f>
        <v>0</v>
      </c>
      <c r="BL873" s="16" t="s">
        <v>154</v>
      </c>
      <c r="BM873" s="213" t="s">
        <v>1412</v>
      </c>
    </row>
    <row r="874" spans="1:65" s="2" customFormat="1" ht="19.5">
      <c r="A874" s="33"/>
      <c r="B874" s="34"/>
      <c r="C874" s="35"/>
      <c r="D874" s="215" t="s">
        <v>156</v>
      </c>
      <c r="E874" s="35"/>
      <c r="F874" s="216" t="s">
        <v>1413</v>
      </c>
      <c r="G874" s="35"/>
      <c r="H874" s="35"/>
      <c r="I874" s="114"/>
      <c r="J874" s="35"/>
      <c r="K874" s="35"/>
      <c r="L874" s="38"/>
      <c r="M874" s="217"/>
      <c r="N874" s="218"/>
      <c r="O874" s="70"/>
      <c r="P874" s="70"/>
      <c r="Q874" s="70"/>
      <c r="R874" s="70"/>
      <c r="S874" s="70"/>
      <c r="T874" s="71"/>
      <c r="U874" s="33"/>
      <c r="V874" s="33"/>
      <c r="W874" s="33"/>
      <c r="X874" s="33"/>
      <c r="Y874" s="33"/>
      <c r="Z874" s="33"/>
      <c r="AA874" s="33"/>
      <c r="AB874" s="33"/>
      <c r="AC874" s="33"/>
      <c r="AD874" s="33"/>
      <c r="AE874" s="33"/>
      <c r="AT874" s="16" t="s">
        <v>156</v>
      </c>
      <c r="AU874" s="16" t="s">
        <v>86</v>
      </c>
    </row>
    <row r="875" spans="1:65" s="2" customFormat="1" ht="39">
      <c r="A875" s="33"/>
      <c r="B875" s="34"/>
      <c r="C875" s="35"/>
      <c r="D875" s="215" t="s">
        <v>158</v>
      </c>
      <c r="E875" s="35"/>
      <c r="F875" s="219" t="s">
        <v>1414</v>
      </c>
      <c r="G875" s="35"/>
      <c r="H875" s="35"/>
      <c r="I875" s="114"/>
      <c r="J875" s="35"/>
      <c r="K875" s="35"/>
      <c r="L875" s="38"/>
      <c r="M875" s="217"/>
      <c r="N875" s="218"/>
      <c r="O875" s="70"/>
      <c r="P875" s="70"/>
      <c r="Q875" s="70"/>
      <c r="R875" s="70"/>
      <c r="S875" s="70"/>
      <c r="T875" s="71"/>
      <c r="U875" s="33"/>
      <c r="V875" s="33"/>
      <c r="W875" s="33"/>
      <c r="X875" s="33"/>
      <c r="Y875" s="33"/>
      <c r="Z875" s="33"/>
      <c r="AA875" s="33"/>
      <c r="AB875" s="33"/>
      <c r="AC875" s="33"/>
      <c r="AD875" s="33"/>
      <c r="AE875" s="33"/>
      <c r="AT875" s="16" t="s">
        <v>158</v>
      </c>
      <c r="AU875" s="16" t="s">
        <v>86</v>
      </c>
    </row>
    <row r="876" spans="1:65" s="2" customFormat="1" ht="19.5">
      <c r="A876" s="33"/>
      <c r="B876" s="34"/>
      <c r="C876" s="35"/>
      <c r="D876" s="215" t="s">
        <v>191</v>
      </c>
      <c r="E876" s="35"/>
      <c r="F876" s="219" t="s">
        <v>1415</v>
      </c>
      <c r="G876" s="35"/>
      <c r="H876" s="35"/>
      <c r="I876" s="114"/>
      <c r="J876" s="35"/>
      <c r="K876" s="35"/>
      <c r="L876" s="38"/>
      <c r="M876" s="217"/>
      <c r="N876" s="218"/>
      <c r="O876" s="70"/>
      <c r="P876" s="70"/>
      <c r="Q876" s="70"/>
      <c r="R876" s="70"/>
      <c r="S876" s="70"/>
      <c r="T876" s="71"/>
      <c r="U876" s="33"/>
      <c r="V876" s="33"/>
      <c r="W876" s="33"/>
      <c r="X876" s="33"/>
      <c r="Y876" s="33"/>
      <c r="Z876" s="33"/>
      <c r="AA876" s="33"/>
      <c r="AB876" s="33"/>
      <c r="AC876" s="33"/>
      <c r="AD876" s="33"/>
      <c r="AE876" s="33"/>
      <c r="AT876" s="16" t="s">
        <v>191</v>
      </c>
      <c r="AU876" s="16" t="s">
        <v>86</v>
      </c>
    </row>
    <row r="877" spans="1:65" s="2" customFormat="1" ht="16.5" customHeight="1">
      <c r="A877" s="33"/>
      <c r="B877" s="34"/>
      <c r="C877" s="220" t="s">
        <v>1416</v>
      </c>
      <c r="D877" s="220" t="s">
        <v>290</v>
      </c>
      <c r="E877" s="221" t="s">
        <v>1417</v>
      </c>
      <c r="F877" s="222" t="s">
        <v>1418</v>
      </c>
      <c r="G877" s="223" t="s">
        <v>580</v>
      </c>
      <c r="H877" s="224">
        <v>1</v>
      </c>
      <c r="I877" s="225"/>
      <c r="J877" s="226">
        <f>ROUND(I877*H877,2)</f>
        <v>0</v>
      </c>
      <c r="K877" s="222" t="s">
        <v>153</v>
      </c>
      <c r="L877" s="227"/>
      <c r="M877" s="228" t="s">
        <v>1</v>
      </c>
      <c r="N877" s="229" t="s">
        <v>42</v>
      </c>
      <c r="O877" s="70"/>
      <c r="P877" s="211">
        <f>O877*H877</f>
        <v>0</v>
      </c>
      <c r="Q877" s="211">
        <v>1</v>
      </c>
      <c r="R877" s="211">
        <f>Q877*H877</f>
        <v>1</v>
      </c>
      <c r="S877" s="211">
        <v>0</v>
      </c>
      <c r="T877" s="212">
        <f>S877*H877</f>
        <v>0</v>
      </c>
      <c r="U877" s="33"/>
      <c r="V877" s="33"/>
      <c r="W877" s="33"/>
      <c r="X877" s="33"/>
      <c r="Y877" s="33"/>
      <c r="Z877" s="33"/>
      <c r="AA877" s="33"/>
      <c r="AB877" s="33"/>
      <c r="AC877" s="33"/>
      <c r="AD877" s="33"/>
      <c r="AE877" s="33"/>
      <c r="AR877" s="213" t="s">
        <v>193</v>
      </c>
      <c r="AT877" s="213" t="s">
        <v>290</v>
      </c>
      <c r="AU877" s="213" t="s">
        <v>86</v>
      </c>
      <c r="AY877" s="16" t="s">
        <v>147</v>
      </c>
      <c r="BE877" s="214">
        <f>IF(N877="základní",J877,0)</f>
        <v>0</v>
      </c>
      <c r="BF877" s="214">
        <f>IF(N877="snížená",J877,0)</f>
        <v>0</v>
      </c>
      <c r="BG877" s="214">
        <f>IF(N877="zákl. přenesená",J877,0)</f>
        <v>0</v>
      </c>
      <c r="BH877" s="214">
        <f>IF(N877="sníž. přenesená",J877,0)</f>
        <v>0</v>
      </c>
      <c r="BI877" s="214">
        <f>IF(N877="nulová",J877,0)</f>
        <v>0</v>
      </c>
      <c r="BJ877" s="16" t="s">
        <v>21</v>
      </c>
      <c r="BK877" s="214">
        <f>ROUND(I877*H877,2)</f>
        <v>0</v>
      </c>
      <c r="BL877" s="16" t="s">
        <v>154</v>
      </c>
      <c r="BM877" s="213" t="s">
        <v>1419</v>
      </c>
    </row>
    <row r="878" spans="1:65" s="2" customFormat="1" ht="11.25">
      <c r="A878" s="33"/>
      <c r="B878" s="34"/>
      <c r="C878" s="35"/>
      <c r="D878" s="215" t="s">
        <v>156</v>
      </c>
      <c r="E878" s="35"/>
      <c r="F878" s="216" t="s">
        <v>1418</v>
      </c>
      <c r="G878" s="35"/>
      <c r="H878" s="35"/>
      <c r="I878" s="114"/>
      <c r="J878" s="35"/>
      <c r="K878" s="35"/>
      <c r="L878" s="38"/>
      <c r="M878" s="217"/>
      <c r="N878" s="218"/>
      <c r="O878" s="70"/>
      <c r="P878" s="70"/>
      <c r="Q878" s="70"/>
      <c r="R878" s="70"/>
      <c r="S878" s="70"/>
      <c r="T878" s="71"/>
      <c r="U878" s="33"/>
      <c r="V878" s="33"/>
      <c r="W878" s="33"/>
      <c r="X878" s="33"/>
      <c r="Y878" s="33"/>
      <c r="Z878" s="33"/>
      <c r="AA878" s="33"/>
      <c r="AB878" s="33"/>
      <c r="AC878" s="33"/>
      <c r="AD878" s="33"/>
      <c r="AE878" s="33"/>
      <c r="AT878" s="16" t="s">
        <v>156</v>
      </c>
      <c r="AU878" s="16" t="s">
        <v>86</v>
      </c>
    </row>
    <row r="879" spans="1:65" s="2" customFormat="1" ht="21.75" customHeight="1">
      <c r="A879" s="33"/>
      <c r="B879" s="34"/>
      <c r="C879" s="202" t="s">
        <v>1420</v>
      </c>
      <c r="D879" s="202" t="s">
        <v>149</v>
      </c>
      <c r="E879" s="203" t="s">
        <v>1421</v>
      </c>
      <c r="F879" s="204" t="s">
        <v>1422</v>
      </c>
      <c r="G879" s="205" t="s">
        <v>187</v>
      </c>
      <c r="H879" s="206">
        <v>1</v>
      </c>
      <c r="I879" s="207"/>
      <c r="J879" s="208">
        <f>ROUND(I879*H879,2)</f>
        <v>0</v>
      </c>
      <c r="K879" s="204" t="s">
        <v>153</v>
      </c>
      <c r="L879" s="38"/>
      <c r="M879" s="209" t="s">
        <v>1</v>
      </c>
      <c r="N879" s="210" t="s">
        <v>42</v>
      </c>
      <c r="O879" s="70"/>
      <c r="P879" s="211">
        <f>O879*H879</f>
        <v>0</v>
      </c>
      <c r="Q879" s="211">
        <v>2.2912400000000002</v>
      </c>
      <c r="R879" s="211">
        <f>Q879*H879</f>
        <v>2.2912400000000002</v>
      </c>
      <c r="S879" s="211">
        <v>0</v>
      </c>
      <c r="T879" s="212">
        <f>S879*H879</f>
        <v>0</v>
      </c>
      <c r="U879" s="33"/>
      <c r="V879" s="33"/>
      <c r="W879" s="33"/>
      <c r="X879" s="33"/>
      <c r="Y879" s="33"/>
      <c r="Z879" s="33"/>
      <c r="AA879" s="33"/>
      <c r="AB879" s="33"/>
      <c r="AC879" s="33"/>
      <c r="AD879" s="33"/>
      <c r="AE879" s="33"/>
      <c r="AR879" s="213" t="s">
        <v>154</v>
      </c>
      <c r="AT879" s="213" t="s">
        <v>149</v>
      </c>
      <c r="AU879" s="213" t="s">
        <v>86</v>
      </c>
      <c r="AY879" s="16" t="s">
        <v>147</v>
      </c>
      <c r="BE879" s="214">
        <f>IF(N879="základní",J879,0)</f>
        <v>0</v>
      </c>
      <c r="BF879" s="214">
        <f>IF(N879="snížená",J879,0)</f>
        <v>0</v>
      </c>
      <c r="BG879" s="214">
        <f>IF(N879="zákl. přenesená",J879,0)</f>
        <v>0</v>
      </c>
      <c r="BH879" s="214">
        <f>IF(N879="sníž. přenesená",J879,0)</f>
        <v>0</v>
      </c>
      <c r="BI879" s="214">
        <f>IF(N879="nulová",J879,0)</f>
        <v>0</v>
      </c>
      <c r="BJ879" s="16" t="s">
        <v>21</v>
      </c>
      <c r="BK879" s="214">
        <f>ROUND(I879*H879,2)</f>
        <v>0</v>
      </c>
      <c r="BL879" s="16" t="s">
        <v>154</v>
      </c>
      <c r="BM879" s="213" t="s">
        <v>1423</v>
      </c>
    </row>
    <row r="880" spans="1:65" s="2" customFormat="1" ht="29.25">
      <c r="A880" s="33"/>
      <c r="B880" s="34"/>
      <c r="C880" s="35"/>
      <c r="D880" s="215" t="s">
        <v>156</v>
      </c>
      <c r="E880" s="35"/>
      <c r="F880" s="216" t="s">
        <v>1424</v>
      </c>
      <c r="G880" s="35"/>
      <c r="H880" s="35"/>
      <c r="I880" s="114"/>
      <c r="J880" s="35"/>
      <c r="K880" s="35"/>
      <c r="L880" s="38"/>
      <c r="M880" s="217"/>
      <c r="N880" s="218"/>
      <c r="O880" s="70"/>
      <c r="P880" s="70"/>
      <c r="Q880" s="70"/>
      <c r="R880" s="70"/>
      <c r="S880" s="70"/>
      <c r="T880" s="71"/>
      <c r="U880" s="33"/>
      <c r="V880" s="33"/>
      <c r="W880" s="33"/>
      <c r="X880" s="33"/>
      <c r="Y880" s="33"/>
      <c r="Z880" s="33"/>
      <c r="AA880" s="33"/>
      <c r="AB880" s="33"/>
      <c r="AC880" s="33"/>
      <c r="AD880" s="33"/>
      <c r="AE880" s="33"/>
      <c r="AT880" s="16" t="s">
        <v>156</v>
      </c>
      <c r="AU880" s="16" t="s">
        <v>86</v>
      </c>
    </row>
    <row r="881" spans="1:65" s="2" customFormat="1" ht="117">
      <c r="A881" s="33"/>
      <c r="B881" s="34"/>
      <c r="C881" s="35"/>
      <c r="D881" s="215" t="s">
        <v>158</v>
      </c>
      <c r="E881" s="35"/>
      <c r="F881" s="219" t="s">
        <v>1425</v>
      </c>
      <c r="G881" s="35"/>
      <c r="H881" s="35"/>
      <c r="I881" s="114"/>
      <c r="J881" s="35"/>
      <c r="K881" s="35"/>
      <c r="L881" s="38"/>
      <c r="M881" s="217"/>
      <c r="N881" s="218"/>
      <c r="O881" s="70"/>
      <c r="P881" s="70"/>
      <c r="Q881" s="70"/>
      <c r="R881" s="70"/>
      <c r="S881" s="70"/>
      <c r="T881" s="71"/>
      <c r="U881" s="33"/>
      <c r="V881" s="33"/>
      <c r="W881" s="33"/>
      <c r="X881" s="33"/>
      <c r="Y881" s="33"/>
      <c r="Z881" s="33"/>
      <c r="AA881" s="33"/>
      <c r="AB881" s="33"/>
      <c r="AC881" s="33"/>
      <c r="AD881" s="33"/>
      <c r="AE881" s="33"/>
      <c r="AT881" s="16" t="s">
        <v>158</v>
      </c>
      <c r="AU881" s="16" t="s">
        <v>86</v>
      </c>
    </row>
    <row r="882" spans="1:65" s="2" customFormat="1" ht="21.75" customHeight="1">
      <c r="A882" s="33"/>
      <c r="B882" s="34"/>
      <c r="C882" s="202" t="s">
        <v>1426</v>
      </c>
      <c r="D882" s="202" t="s">
        <v>149</v>
      </c>
      <c r="E882" s="203" t="s">
        <v>1427</v>
      </c>
      <c r="F882" s="204" t="s">
        <v>1428</v>
      </c>
      <c r="G882" s="205" t="s">
        <v>210</v>
      </c>
      <c r="H882" s="206">
        <v>1</v>
      </c>
      <c r="I882" s="207"/>
      <c r="J882" s="208">
        <f>ROUND(I882*H882,2)</f>
        <v>0</v>
      </c>
      <c r="K882" s="204" t="s">
        <v>153</v>
      </c>
      <c r="L882" s="38"/>
      <c r="M882" s="209" t="s">
        <v>1</v>
      </c>
      <c r="N882" s="210" t="s">
        <v>42</v>
      </c>
      <c r="O882" s="70"/>
      <c r="P882" s="211">
        <f>O882*H882</f>
        <v>0</v>
      </c>
      <c r="Q882" s="211">
        <v>2.3879999999999999E-3</v>
      </c>
      <c r="R882" s="211">
        <f>Q882*H882</f>
        <v>2.3879999999999999E-3</v>
      </c>
      <c r="S882" s="211">
        <v>0</v>
      </c>
      <c r="T882" s="212">
        <f>S882*H882</f>
        <v>0</v>
      </c>
      <c r="U882" s="33"/>
      <c r="V882" s="33"/>
      <c r="W882" s="33"/>
      <c r="X882" s="33"/>
      <c r="Y882" s="33"/>
      <c r="Z882" s="33"/>
      <c r="AA882" s="33"/>
      <c r="AB882" s="33"/>
      <c r="AC882" s="33"/>
      <c r="AD882" s="33"/>
      <c r="AE882" s="33"/>
      <c r="AR882" s="213" t="s">
        <v>154</v>
      </c>
      <c r="AT882" s="213" t="s">
        <v>149</v>
      </c>
      <c r="AU882" s="213" t="s">
        <v>86</v>
      </c>
      <c r="AY882" s="16" t="s">
        <v>147</v>
      </c>
      <c r="BE882" s="214">
        <f>IF(N882="základní",J882,0)</f>
        <v>0</v>
      </c>
      <c r="BF882" s="214">
        <f>IF(N882="snížená",J882,0)</f>
        <v>0</v>
      </c>
      <c r="BG882" s="214">
        <f>IF(N882="zákl. přenesená",J882,0)</f>
        <v>0</v>
      </c>
      <c r="BH882" s="214">
        <f>IF(N882="sníž. přenesená",J882,0)</f>
        <v>0</v>
      </c>
      <c r="BI882" s="214">
        <f>IF(N882="nulová",J882,0)</f>
        <v>0</v>
      </c>
      <c r="BJ882" s="16" t="s">
        <v>21</v>
      </c>
      <c r="BK882" s="214">
        <f>ROUND(I882*H882,2)</f>
        <v>0</v>
      </c>
      <c r="BL882" s="16" t="s">
        <v>154</v>
      </c>
      <c r="BM882" s="213" t="s">
        <v>1429</v>
      </c>
    </row>
    <row r="883" spans="1:65" s="2" customFormat="1" ht="19.5">
      <c r="A883" s="33"/>
      <c r="B883" s="34"/>
      <c r="C883" s="35"/>
      <c r="D883" s="215" t="s">
        <v>156</v>
      </c>
      <c r="E883" s="35"/>
      <c r="F883" s="216" t="s">
        <v>1430</v>
      </c>
      <c r="G883" s="35"/>
      <c r="H883" s="35"/>
      <c r="I883" s="114"/>
      <c r="J883" s="35"/>
      <c r="K883" s="35"/>
      <c r="L883" s="38"/>
      <c r="M883" s="217"/>
      <c r="N883" s="218"/>
      <c r="O883" s="70"/>
      <c r="P883" s="70"/>
      <c r="Q883" s="70"/>
      <c r="R883" s="70"/>
      <c r="S883" s="70"/>
      <c r="T883" s="71"/>
      <c r="U883" s="33"/>
      <c r="V883" s="33"/>
      <c r="W883" s="33"/>
      <c r="X883" s="33"/>
      <c r="Y883" s="33"/>
      <c r="Z883" s="33"/>
      <c r="AA883" s="33"/>
      <c r="AB883" s="33"/>
      <c r="AC883" s="33"/>
      <c r="AD883" s="33"/>
      <c r="AE883" s="33"/>
      <c r="AT883" s="16" t="s">
        <v>156</v>
      </c>
      <c r="AU883" s="16" t="s">
        <v>86</v>
      </c>
    </row>
    <row r="884" spans="1:65" s="2" customFormat="1" ht="97.5">
      <c r="A884" s="33"/>
      <c r="B884" s="34"/>
      <c r="C884" s="35"/>
      <c r="D884" s="215" t="s">
        <v>158</v>
      </c>
      <c r="E884" s="35"/>
      <c r="F884" s="219" t="s">
        <v>1431</v>
      </c>
      <c r="G884" s="35"/>
      <c r="H884" s="35"/>
      <c r="I884" s="114"/>
      <c r="J884" s="35"/>
      <c r="K884" s="35"/>
      <c r="L884" s="38"/>
      <c r="M884" s="217"/>
      <c r="N884" s="218"/>
      <c r="O884" s="70"/>
      <c r="P884" s="70"/>
      <c r="Q884" s="70"/>
      <c r="R884" s="70"/>
      <c r="S884" s="70"/>
      <c r="T884" s="71"/>
      <c r="U884" s="33"/>
      <c r="V884" s="33"/>
      <c r="W884" s="33"/>
      <c r="X884" s="33"/>
      <c r="Y884" s="33"/>
      <c r="Z884" s="33"/>
      <c r="AA884" s="33"/>
      <c r="AB884" s="33"/>
      <c r="AC884" s="33"/>
      <c r="AD884" s="33"/>
      <c r="AE884" s="33"/>
      <c r="AT884" s="16" t="s">
        <v>158</v>
      </c>
      <c r="AU884" s="16" t="s">
        <v>86</v>
      </c>
    </row>
    <row r="885" spans="1:65" s="2" customFormat="1" ht="21.75" customHeight="1">
      <c r="A885" s="33"/>
      <c r="B885" s="34"/>
      <c r="C885" s="202" t="s">
        <v>1432</v>
      </c>
      <c r="D885" s="202" t="s">
        <v>149</v>
      </c>
      <c r="E885" s="203" t="s">
        <v>1433</v>
      </c>
      <c r="F885" s="204" t="s">
        <v>1434</v>
      </c>
      <c r="G885" s="205" t="s">
        <v>187</v>
      </c>
      <c r="H885" s="206">
        <v>1</v>
      </c>
      <c r="I885" s="207"/>
      <c r="J885" s="208">
        <f>ROUND(I885*H885,2)</f>
        <v>0</v>
      </c>
      <c r="K885" s="204" t="s">
        <v>153</v>
      </c>
      <c r="L885" s="38"/>
      <c r="M885" s="209" t="s">
        <v>1</v>
      </c>
      <c r="N885" s="210" t="s">
        <v>42</v>
      </c>
      <c r="O885" s="70"/>
      <c r="P885" s="211">
        <f>O885*H885</f>
        <v>0</v>
      </c>
      <c r="Q885" s="211">
        <v>2.6843599999999999</v>
      </c>
      <c r="R885" s="211">
        <f>Q885*H885</f>
        <v>2.6843599999999999</v>
      </c>
      <c r="S885" s="211">
        <v>0</v>
      </c>
      <c r="T885" s="212">
        <f>S885*H885</f>
        <v>0</v>
      </c>
      <c r="U885" s="33"/>
      <c r="V885" s="33"/>
      <c r="W885" s="33"/>
      <c r="X885" s="33"/>
      <c r="Y885" s="33"/>
      <c r="Z885" s="33"/>
      <c r="AA885" s="33"/>
      <c r="AB885" s="33"/>
      <c r="AC885" s="33"/>
      <c r="AD885" s="33"/>
      <c r="AE885" s="33"/>
      <c r="AR885" s="213" t="s">
        <v>154</v>
      </c>
      <c r="AT885" s="213" t="s">
        <v>149</v>
      </c>
      <c r="AU885" s="213" t="s">
        <v>86</v>
      </c>
      <c r="AY885" s="16" t="s">
        <v>147</v>
      </c>
      <c r="BE885" s="214">
        <f>IF(N885="základní",J885,0)</f>
        <v>0</v>
      </c>
      <c r="BF885" s="214">
        <f>IF(N885="snížená",J885,0)</f>
        <v>0</v>
      </c>
      <c r="BG885" s="214">
        <f>IF(N885="zákl. přenesená",J885,0)</f>
        <v>0</v>
      </c>
      <c r="BH885" s="214">
        <f>IF(N885="sníž. přenesená",J885,0)</f>
        <v>0</v>
      </c>
      <c r="BI885" s="214">
        <f>IF(N885="nulová",J885,0)</f>
        <v>0</v>
      </c>
      <c r="BJ885" s="16" t="s">
        <v>21</v>
      </c>
      <c r="BK885" s="214">
        <f>ROUND(I885*H885,2)</f>
        <v>0</v>
      </c>
      <c r="BL885" s="16" t="s">
        <v>154</v>
      </c>
      <c r="BM885" s="213" t="s">
        <v>1435</v>
      </c>
    </row>
    <row r="886" spans="1:65" s="2" customFormat="1" ht="29.25">
      <c r="A886" s="33"/>
      <c r="B886" s="34"/>
      <c r="C886" s="35"/>
      <c r="D886" s="215" t="s">
        <v>156</v>
      </c>
      <c r="E886" s="35"/>
      <c r="F886" s="216" t="s">
        <v>1436</v>
      </c>
      <c r="G886" s="35"/>
      <c r="H886" s="35"/>
      <c r="I886" s="114"/>
      <c r="J886" s="35"/>
      <c r="K886" s="35"/>
      <c r="L886" s="38"/>
      <c r="M886" s="217"/>
      <c r="N886" s="218"/>
      <c r="O886" s="70"/>
      <c r="P886" s="70"/>
      <c r="Q886" s="70"/>
      <c r="R886" s="70"/>
      <c r="S886" s="70"/>
      <c r="T886" s="71"/>
      <c r="U886" s="33"/>
      <c r="V886" s="33"/>
      <c r="W886" s="33"/>
      <c r="X886" s="33"/>
      <c r="Y886" s="33"/>
      <c r="Z886" s="33"/>
      <c r="AA886" s="33"/>
      <c r="AB886" s="33"/>
      <c r="AC886" s="33"/>
      <c r="AD886" s="33"/>
      <c r="AE886" s="33"/>
      <c r="AT886" s="16" t="s">
        <v>156</v>
      </c>
      <c r="AU886" s="16" t="s">
        <v>86</v>
      </c>
    </row>
    <row r="887" spans="1:65" s="2" customFormat="1" ht="78">
      <c r="A887" s="33"/>
      <c r="B887" s="34"/>
      <c r="C887" s="35"/>
      <c r="D887" s="215" t="s">
        <v>158</v>
      </c>
      <c r="E887" s="35"/>
      <c r="F887" s="219" t="s">
        <v>1437</v>
      </c>
      <c r="G887" s="35"/>
      <c r="H887" s="35"/>
      <c r="I887" s="114"/>
      <c r="J887" s="35"/>
      <c r="K887" s="35"/>
      <c r="L887" s="38"/>
      <c r="M887" s="217"/>
      <c r="N887" s="218"/>
      <c r="O887" s="70"/>
      <c r="P887" s="70"/>
      <c r="Q887" s="70"/>
      <c r="R887" s="70"/>
      <c r="S887" s="70"/>
      <c r="T887" s="71"/>
      <c r="U887" s="33"/>
      <c r="V887" s="33"/>
      <c r="W887" s="33"/>
      <c r="X887" s="33"/>
      <c r="Y887" s="33"/>
      <c r="Z887" s="33"/>
      <c r="AA887" s="33"/>
      <c r="AB887" s="33"/>
      <c r="AC887" s="33"/>
      <c r="AD887" s="33"/>
      <c r="AE887" s="33"/>
      <c r="AT887" s="16" t="s">
        <v>158</v>
      </c>
      <c r="AU887" s="16" t="s">
        <v>86</v>
      </c>
    </row>
    <row r="888" spans="1:65" s="2" customFormat="1" ht="29.25">
      <c r="A888" s="33"/>
      <c r="B888" s="34"/>
      <c r="C888" s="35"/>
      <c r="D888" s="215" t="s">
        <v>191</v>
      </c>
      <c r="E888" s="35"/>
      <c r="F888" s="219" t="s">
        <v>1438</v>
      </c>
      <c r="G888" s="35"/>
      <c r="H888" s="35"/>
      <c r="I888" s="114"/>
      <c r="J888" s="35"/>
      <c r="K888" s="35"/>
      <c r="L888" s="38"/>
      <c r="M888" s="217"/>
      <c r="N888" s="218"/>
      <c r="O888" s="70"/>
      <c r="P888" s="70"/>
      <c r="Q888" s="70"/>
      <c r="R888" s="70"/>
      <c r="S888" s="70"/>
      <c r="T888" s="71"/>
      <c r="U888" s="33"/>
      <c r="V888" s="33"/>
      <c r="W888" s="33"/>
      <c r="X888" s="33"/>
      <c r="Y888" s="33"/>
      <c r="Z888" s="33"/>
      <c r="AA888" s="33"/>
      <c r="AB888" s="33"/>
      <c r="AC888" s="33"/>
      <c r="AD888" s="33"/>
      <c r="AE888" s="33"/>
      <c r="AT888" s="16" t="s">
        <v>191</v>
      </c>
      <c r="AU888" s="16" t="s">
        <v>86</v>
      </c>
    </row>
    <row r="889" spans="1:65" s="2" customFormat="1" ht="21.75" customHeight="1">
      <c r="A889" s="33"/>
      <c r="B889" s="34"/>
      <c r="C889" s="202" t="s">
        <v>1439</v>
      </c>
      <c r="D889" s="202" t="s">
        <v>149</v>
      </c>
      <c r="E889" s="203" t="s">
        <v>1440</v>
      </c>
      <c r="F889" s="204" t="s">
        <v>1441</v>
      </c>
      <c r="G889" s="205" t="s">
        <v>187</v>
      </c>
      <c r="H889" s="206">
        <v>1</v>
      </c>
      <c r="I889" s="207"/>
      <c r="J889" s="208">
        <f>ROUND(I889*H889,2)</f>
        <v>0</v>
      </c>
      <c r="K889" s="204" t="s">
        <v>153</v>
      </c>
      <c r="L889" s="38"/>
      <c r="M889" s="209" t="s">
        <v>1</v>
      </c>
      <c r="N889" s="210" t="s">
        <v>42</v>
      </c>
      <c r="O889" s="70"/>
      <c r="P889" s="211">
        <f>O889*H889</f>
        <v>0</v>
      </c>
      <c r="Q889" s="211">
        <v>2.6843599999999999</v>
      </c>
      <c r="R889" s="211">
        <f>Q889*H889</f>
        <v>2.6843599999999999</v>
      </c>
      <c r="S889" s="211">
        <v>0</v>
      </c>
      <c r="T889" s="212">
        <f>S889*H889</f>
        <v>0</v>
      </c>
      <c r="U889" s="33"/>
      <c r="V889" s="33"/>
      <c r="W889" s="33"/>
      <c r="X889" s="33"/>
      <c r="Y889" s="33"/>
      <c r="Z889" s="33"/>
      <c r="AA889" s="33"/>
      <c r="AB889" s="33"/>
      <c r="AC889" s="33"/>
      <c r="AD889" s="33"/>
      <c r="AE889" s="33"/>
      <c r="AR889" s="213" t="s">
        <v>154</v>
      </c>
      <c r="AT889" s="213" t="s">
        <v>149</v>
      </c>
      <c r="AU889" s="213" t="s">
        <v>86</v>
      </c>
      <c r="AY889" s="16" t="s">
        <v>147</v>
      </c>
      <c r="BE889" s="214">
        <f>IF(N889="základní",J889,0)</f>
        <v>0</v>
      </c>
      <c r="BF889" s="214">
        <f>IF(N889="snížená",J889,0)</f>
        <v>0</v>
      </c>
      <c r="BG889" s="214">
        <f>IF(N889="zákl. přenesená",J889,0)</f>
        <v>0</v>
      </c>
      <c r="BH889" s="214">
        <f>IF(N889="sníž. přenesená",J889,0)</f>
        <v>0</v>
      </c>
      <c r="BI889" s="214">
        <f>IF(N889="nulová",J889,0)</f>
        <v>0</v>
      </c>
      <c r="BJ889" s="16" t="s">
        <v>21</v>
      </c>
      <c r="BK889" s="214">
        <f>ROUND(I889*H889,2)</f>
        <v>0</v>
      </c>
      <c r="BL889" s="16" t="s">
        <v>154</v>
      </c>
      <c r="BM889" s="213" t="s">
        <v>1442</v>
      </c>
    </row>
    <row r="890" spans="1:65" s="2" customFormat="1" ht="29.25">
      <c r="A890" s="33"/>
      <c r="B890" s="34"/>
      <c r="C890" s="35"/>
      <c r="D890" s="215" t="s">
        <v>156</v>
      </c>
      <c r="E890" s="35"/>
      <c r="F890" s="216" t="s">
        <v>1443</v>
      </c>
      <c r="G890" s="35"/>
      <c r="H890" s="35"/>
      <c r="I890" s="114"/>
      <c r="J890" s="35"/>
      <c r="K890" s="35"/>
      <c r="L890" s="38"/>
      <c r="M890" s="217"/>
      <c r="N890" s="218"/>
      <c r="O890" s="70"/>
      <c r="P890" s="70"/>
      <c r="Q890" s="70"/>
      <c r="R890" s="70"/>
      <c r="S890" s="70"/>
      <c r="T890" s="71"/>
      <c r="U890" s="33"/>
      <c r="V890" s="33"/>
      <c r="W890" s="33"/>
      <c r="X890" s="33"/>
      <c r="Y890" s="33"/>
      <c r="Z890" s="33"/>
      <c r="AA890" s="33"/>
      <c r="AB890" s="33"/>
      <c r="AC890" s="33"/>
      <c r="AD890" s="33"/>
      <c r="AE890" s="33"/>
      <c r="AT890" s="16" t="s">
        <v>156</v>
      </c>
      <c r="AU890" s="16" t="s">
        <v>86</v>
      </c>
    </row>
    <row r="891" spans="1:65" s="2" customFormat="1" ht="78">
      <c r="A891" s="33"/>
      <c r="B891" s="34"/>
      <c r="C891" s="35"/>
      <c r="D891" s="215" t="s">
        <v>158</v>
      </c>
      <c r="E891" s="35"/>
      <c r="F891" s="219" t="s">
        <v>1437</v>
      </c>
      <c r="G891" s="35"/>
      <c r="H891" s="35"/>
      <c r="I891" s="114"/>
      <c r="J891" s="35"/>
      <c r="K891" s="35"/>
      <c r="L891" s="38"/>
      <c r="M891" s="217"/>
      <c r="N891" s="218"/>
      <c r="O891" s="70"/>
      <c r="P891" s="70"/>
      <c r="Q891" s="70"/>
      <c r="R891" s="70"/>
      <c r="S891" s="70"/>
      <c r="T891" s="71"/>
      <c r="U891" s="33"/>
      <c r="V891" s="33"/>
      <c r="W891" s="33"/>
      <c r="X891" s="33"/>
      <c r="Y891" s="33"/>
      <c r="Z891" s="33"/>
      <c r="AA891" s="33"/>
      <c r="AB891" s="33"/>
      <c r="AC891" s="33"/>
      <c r="AD891" s="33"/>
      <c r="AE891" s="33"/>
      <c r="AT891" s="16" t="s">
        <v>158</v>
      </c>
      <c r="AU891" s="16" t="s">
        <v>86</v>
      </c>
    </row>
    <row r="892" spans="1:65" s="2" customFormat="1" ht="19.5">
      <c r="A892" s="33"/>
      <c r="B892" s="34"/>
      <c r="C892" s="35"/>
      <c r="D892" s="215" t="s">
        <v>191</v>
      </c>
      <c r="E892" s="35"/>
      <c r="F892" s="219" t="s">
        <v>1444</v>
      </c>
      <c r="G892" s="35"/>
      <c r="H892" s="35"/>
      <c r="I892" s="114"/>
      <c r="J892" s="35"/>
      <c r="K892" s="35"/>
      <c r="L892" s="38"/>
      <c r="M892" s="217"/>
      <c r="N892" s="218"/>
      <c r="O892" s="70"/>
      <c r="P892" s="70"/>
      <c r="Q892" s="70"/>
      <c r="R892" s="70"/>
      <c r="S892" s="70"/>
      <c r="T892" s="71"/>
      <c r="U892" s="33"/>
      <c r="V892" s="33"/>
      <c r="W892" s="33"/>
      <c r="X892" s="33"/>
      <c r="Y892" s="33"/>
      <c r="Z892" s="33"/>
      <c r="AA892" s="33"/>
      <c r="AB892" s="33"/>
      <c r="AC892" s="33"/>
      <c r="AD892" s="33"/>
      <c r="AE892" s="33"/>
      <c r="AT892" s="16" t="s">
        <v>191</v>
      </c>
      <c r="AU892" s="16" t="s">
        <v>86</v>
      </c>
    </row>
    <row r="893" spans="1:65" s="2" customFormat="1" ht="21.75" customHeight="1">
      <c r="A893" s="33"/>
      <c r="B893" s="34"/>
      <c r="C893" s="202" t="s">
        <v>1445</v>
      </c>
      <c r="D893" s="202" t="s">
        <v>149</v>
      </c>
      <c r="E893" s="203" t="s">
        <v>1446</v>
      </c>
      <c r="F893" s="204" t="s">
        <v>1447</v>
      </c>
      <c r="G893" s="205" t="s">
        <v>187</v>
      </c>
      <c r="H893" s="206">
        <v>1</v>
      </c>
      <c r="I893" s="207"/>
      <c r="J893" s="208">
        <f>ROUND(I893*H893,2)</f>
        <v>0</v>
      </c>
      <c r="K893" s="204" t="s">
        <v>153</v>
      </c>
      <c r="L893" s="38"/>
      <c r="M893" s="209" t="s">
        <v>1</v>
      </c>
      <c r="N893" s="210" t="s">
        <v>42</v>
      </c>
      <c r="O893" s="70"/>
      <c r="P893" s="211">
        <f>O893*H893</f>
        <v>0</v>
      </c>
      <c r="Q893" s="211">
        <v>2.9013900000000001</v>
      </c>
      <c r="R893" s="211">
        <f>Q893*H893</f>
        <v>2.9013900000000001</v>
      </c>
      <c r="S893" s="211">
        <v>0</v>
      </c>
      <c r="T893" s="212">
        <f>S893*H893</f>
        <v>0</v>
      </c>
      <c r="U893" s="33"/>
      <c r="V893" s="33"/>
      <c r="W893" s="33"/>
      <c r="X893" s="33"/>
      <c r="Y893" s="33"/>
      <c r="Z893" s="33"/>
      <c r="AA893" s="33"/>
      <c r="AB893" s="33"/>
      <c r="AC893" s="33"/>
      <c r="AD893" s="33"/>
      <c r="AE893" s="33"/>
      <c r="AR893" s="213" t="s">
        <v>154</v>
      </c>
      <c r="AT893" s="213" t="s">
        <v>149</v>
      </c>
      <c r="AU893" s="213" t="s">
        <v>86</v>
      </c>
      <c r="AY893" s="16" t="s">
        <v>147</v>
      </c>
      <c r="BE893" s="214">
        <f>IF(N893="základní",J893,0)</f>
        <v>0</v>
      </c>
      <c r="BF893" s="214">
        <f>IF(N893="snížená",J893,0)</f>
        <v>0</v>
      </c>
      <c r="BG893" s="214">
        <f>IF(N893="zákl. přenesená",J893,0)</f>
        <v>0</v>
      </c>
      <c r="BH893" s="214">
        <f>IF(N893="sníž. přenesená",J893,0)</f>
        <v>0</v>
      </c>
      <c r="BI893" s="214">
        <f>IF(N893="nulová",J893,0)</f>
        <v>0</v>
      </c>
      <c r="BJ893" s="16" t="s">
        <v>21</v>
      </c>
      <c r="BK893" s="214">
        <f>ROUND(I893*H893,2)</f>
        <v>0</v>
      </c>
      <c r="BL893" s="16" t="s">
        <v>154</v>
      </c>
      <c r="BM893" s="213" t="s">
        <v>1448</v>
      </c>
    </row>
    <row r="894" spans="1:65" s="2" customFormat="1" ht="29.25">
      <c r="A894" s="33"/>
      <c r="B894" s="34"/>
      <c r="C894" s="35"/>
      <c r="D894" s="215" t="s">
        <v>156</v>
      </c>
      <c r="E894" s="35"/>
      <c r="F894" s="216" t="s">
        <v>1449</v>
      </c>
      <c r="G894" s="35"/>
      <c r="H894" s="35"/>
      <c r="I894" s="114"/>
      <c r="J894" s="35"/>
      <c r="K894" s="35"/>
      <c r="L894" s="38"/>
      <c r="M894" s="217"/>
      <c r="N894" s="218"/>
      <c r="O894" s="70"/>
      <c r="P894" s="70"/>
      <c r="Q894" s="70"/>
      <c r="R894" s="70"/>
      <c r="S894" s="70"/>
      <c r="T894" s="71"/>
      <c r="U894" s="33"/>
      <c r="V894" s="33"/>
      <c r="W894" s="33"/>
      <c r="X894" s="33"/>
      <c r="Y894" s="33"/>
      <c r="Z894" s="33"/>
      <c r="AA894" s="33"/>
      <c r="AB894" s="33"/>
      <c r="AC894" s="33"/>
      <c r="AD894" s="33"/>
      <c r="AE894" s="33"/>
      <c r="AT894" s="16" t="s">
        <v>156</v>
      </c>
      <c r="AU894" s="16" t="s">
        <v>86</v>
      </c>
    </row>
    <row r="895" spans="1:65" s="2" customFormat="1" ht="78">
      <c r="A895" s="33"/>
      <c r="B895" s="34"/>
      <c r="C895" s="35"/>
      <c r="D895" s="215" t="s">
        <v>158</v>
      </c>
      <c r="E895" s="35"/>
      <c r="F895" s="219" t="s">
        <v>1437</v>
      </c>
      <c r="G895" s="35"/>
      <c r="H895" s="35"/>
      <c r="I895" s="114"/>
      <c r="J895" s="35"/>
      <c r="K895" s="35"/>
      <c r="L895" s="38"/>
      <c r="M895" s="217"/>
      <c r="N895" s="218"/>
      <c r="O895" s="70"/>
      <c r="P895" s="70"/>
      <c r="Q895" s="70"/>
      <c r="R895" s="70"/>
      <c r="S895" s="70"/>
      <c r="T895" s="71"/>
      <c r="U895" s="33"/>
      <c r="V895" s="33"/>
      <c r="W895" s="33"/>
      <c r="X895" s="33"/>
      <c r="Y895" s="33"/>
      <c r="Z895" s="33"/>
      <c r="AA895" s="33"/>
      <c r="AB895" s="33"/>
      <c r="AC895" s="33"/>
      <c r="AD895" s="33"/>
      <c r="AE895" s="33"/>
      <c r="AT895" s="16" t="s">
        <v>158</v>
      </c>
      <c r="AU895" s="16" t="s">
        <v>86</v>
      </c>
    </row>
    <row r="896" spans="1:65" s="2" customFormat="1" ht="19.5">
      <c r="A896" s="33"/>
      <c r="B896" s="34"/>
      <c r="C896" s="35"/>
      <c r="D896" s="215" t="s">
        <v>191</v>
      </c>
      <c r="E896" s="35"/>
      <c r="F896" s="219" t="s">
        <v>1444</v>
      </c>
      <c r="G896" s="35"/>
      <c r="H896" s="35"/>
      <c r="I896" s="114"/>
      <c r="J896" s="35"/>
      <c r="K896" s="35"/>
      <c r="L896" s="38"/>
      <c r="M896" s="217"/>
      <c r="N896" s="218"/>
      <c r="O896" s="70"/>
      <c r="P896" s="70"/>
      <c r="Q896" s="70"/>
      <c r="R896" s="70"/>
      <c r="S896" s="70"/>
      <c r="T896" s="71"/>
      <c r="U896" s="33"/>
      <c r="V896" s="33"/>
      <c r="W896" s="33"/>
      <c r="X896" s="33"/>
      <c r="Y896" s="33"/>
      <c r="Z896" s="33"/>
      <c r="AA896" s="33"/>
      <c r="AB896" s="33"/>
      <c r="AC896" s="33"/>
      <c r="AD896" s="33"/>
      <c r="AE896" s="33"/>
      <c r="AT896" s="16" t="s">
        <v>191</v>
      </c>
      <c r="AU896" s="16" t="s">
        <v>86</v>
      </c>
    </row>
    <row r="897" spans="1:65" s="2" customFormat="1" ht="21.75" customHeight="1">
      <c r="A897" s="33"/>
      <c r="B897" s="34"/>
      <c r="C897" s="202" t="s">
        <v>1450</v>
      </c>
      <c r="D897" s="202" t="s">
        <v>149</v>
      </c>
      <c r="E897" s="203" t="s">
        <v>1451</v>
      </c>
      <c r="F897" s="204" t="s">
        <v>1452</v>
      </c>
      <c r="G897" s="205" t="s">
        <v>187</v>
      </c>
      <c r="H897" s="206">
        <v>1</v>
      </c>
      <c r="I897" s="207"/>
      <c r="J897" s="208">
        <f>ROUND(I897*H897,2)</f>
        <v>0</v>
      </c>
      <c r="K897" s="204" t="s">
        <v>153</v>
      </c>
      <c r="L897" s="38"/>
      <c r="M897" s="209" t="s">
        <v>1</v>
      </c>
      <c r="N897" s="210" t="s">
        <v>42</v>
      </c>
      <c r="O897" s="70"/>
      <c r="P897" s="211">
        <f>O897*H897</f>
        <v>0</v>
      </c>
      <c r="Q897" s="211">
        <v>2.8832599999999999</v>
      </c>
      <c r="R897" s="211">
        <f>Q897*H897</f>
        <v>2.8832599999999999</v>
      </c>
      <c r="S897" s="211">
        <v>0</v>
      </c>
      <c r="T897" s="212">
        <f>S897*H897</f>
        <v>0</v>
      </c>
      <c r="U897" s="33"/>
      <c r="V897" s="33"/>
      <c r="W897" s="33"/>
      <c r="X897" s="33"/>
      <c r="Y897" s="33"/>
      <c r="Z897" s="33"/>
      <c r="AA897" s="33"/>
      <c r="AB897" s="33"/>
      <c r="AC897" s="33"/>
      <c r="AD897" s="33"/>
      <c r="AE897" s="33"/>
      <c r="AR897" s="213" t="s">
        <v>154</v>
      </c>
      <c r="AT897" s="213" t="s">
        <v>149</v>
      </c>
      <c r="AU897" s="213" t="s">
        <v>86</v>
      </c>
      <c r="AY897" s="16" t="s">
        <v>147</v>
      </c>
      <c r="BE897" s="214">
        <f>IF(N897="základní",J897,0)</f>
        <v>0</v>
      </c>
      <c r="BF897" s="214">
        <f>IF(N897="snížená",J897,0)</f>
        <v>0</v>
      </c>
      <c r="BG897" s="214">
        <f>IF(N897="zákl. přenesená",J897,0)</f>
        <v>0</v>
      </c>
      <c r="BH897" s="214">
        <f>IF(N897="sníž. přenesená",J897,0)</f>
        <v>0</v>
      </c>
      <c r="BI897" s="214">
        <f>IF(N897="nulová",J897,0)</f>
        <v>0</v>
      </c>
      <c r="BJ897" s="16" t="s">
        <v>21</v>
      </c>
      <c r="BK897" s="214">
        <f>ROUND(I897*H897,2)</f>
        <v>0</v>
      </c>
      <c r="BL897" s="16" t="s">
        <v>154</v>
      </c>
      <c r="BM897" s="213" t="s">
        <v>1453</v>
      </c>
    </row>
    <row r="898" spans="1:65" s="2" customFormat="1" ht="29.25">
      <c r="A898" s="33"/>
      <c r="B898" s="34"/>
      <c r="C898" s="35"/>
      <c r="D898" s="215" t="s">
        <v>156</v>
      </c>
      <c r="E898" s="35"/>
      <c r="F898" s="216" t="s">
        <v>1454</v>
      </c>
      <c r="G898" s="35"/>
      <c r="H898" s="35"/>
      <c r="I898" s="114"/>
      <c r="J898" s="35"/>
      <c r="K898" s="35"/>
      <c r="L898" s="38"/>
      <c r="M898" s="217"/>
      <c r="N898" s="218"/>
      <c r="O898" s="70"/>
      <c r="P898" s="70"/>
      <c r="Q898" s="70"/>
      <c r="R898" s="70"/>
      <c r="S898" s="70"/>
      <c r="T898" s="71"/>
      <c r="U898" s="33"/>
      <c r="V898" s="33"/>
      <c r="W898" s="33"/>
      <c r="X898" s="33"/>
      <c r="Y898" s="33"/>
      <c r="Z898" s="33"/>
      <c r="AA898" s="33"/>
      <c r="AB898" s="33"/>
      <c r="AC898" s="33"/>
      <c r="AD898" s="33"/>
      <c r="AE898" s="33"/>
      <c r="AT898" s="16" t="s">
        <v>156</v>
      </c>
      <c r="AU898" s="16" t="s">
        <v>86</v>
      </c>
    </row>
    <row r="899" spans="1:65" s="2" customFormat="1" ht="78">
      <c r="A899" s="33"/>
      <c r="B899" s="34"/>
      <c r="C899" s="35"/>
      <c r="D899" s="215" t="s">
        <v>158</v>
      </c>
      <c r="E899" s="35"/>
      <c r="F899" s="219" t="s">
        <v>1437</v>
      </c>
      <c r="G899" s="35"/>
      <c r="H899" s="35"/>
      <c r="I899" s="114"/>
      <c r="J899" s="35"/>
      <c r="K899" s="35"/>
      <c r="L899" s="38"/>
      <c r="M899" s="217"/>
      <c r="N899" s="218"/>
      <c r="O899" s="70"/>
      <c r="P899" s="70"/>
      <c r="Q899" s="70"/>
      <c r="R899" s="70"/>
      <c r="S899" s="70"/>
      <c r="T899" s="71"/>
      <c r="U899" s="33"/>
      <c r="V899" s="33"/>
      <c r="W899" s="33"/>
      <c r="X899" s="33"/>
      <c r="Y899" s="33"/>
      <c r="Z899" s="33"/>
      <c r="AA899" s="33"/>
      <c r="AB899" s="33"/>
      <c r="AC899" s="33"/>
      <c r="AD899" s="33"/>
      <c r="AE899" s="33"/>
      <c r="AT899" s="16" t="s">
        <v>158</v>
      </c>
      <c r="AU899" s="16" t="s">
        <v>86</v>
      </c>
    </row>
    <row r="900" spans="1:65" s="2" customFormat="1" ht="19.5">
      <c r="A900" s="33"/>
      <c r="B900" s="34"/>
      <c r="C900" s="35"/>
      <c r="D900" s="215" t="s">
        <v>191</v>
      </c>
      <c r="E900" s="35"/>
      <c r="F900" s="219" t="s">
        <v>1444</v>
      </c>
      <c r="G900" s="35"/>
      <c r="H900" s="35"/>
      <c r="I900" s="114"/>
      <c r="J900" s="35"/>
      <c r="K900" s="35"/>
      <c r="L900" s="38"/>
      <c r="M900" s="217"/>
      <c r="N900" s="218"/>
      <c r="O900" s="70"/>
      <c r="P900" s="70"/>
      <c r="Q900" s="70"/>
      <c r="R900" s="70"/>
      <c r="S900" s="70"/>
      <c r="T900" s="71"/>
      <c r="U900" s="33"/>
      <c r="V900" s="33"/>
      <c r="W900" s="33"/>
      <c r="X900" s="33"/>
      <c r="Y900" s="33"/>
      <c r="Z900" s="33"/>
      <c r="AA900" s="33"/>
      <c r="AB900" s="33"/>
      <c r="AC900" s="33"/>
      <c r="AD900" s="33"/>
      <c r="AE900" s="33"/>
      <c r="AT900" s="16" t="s">
        <v>191</v>
      </c>
      <c r="AU900" s="16" t="s">
        <v>86</v>
      </c>
    </row>
    <row r="901" spans="1:65" s="2" customFormat="1" ht="21.75" customHeight="1">
      <c r="A901" s="33"/>
      <c r="B901" s="34"/>
      <c r="C901" s="202" t="s">
        <v>1455</v>
      </c>
      <c r="D901" s="202" t="s">
        <v>149</v>
      </c>
      <c r="E901" s="203" t="s">
        <v>1456</v>
      </c>
      <c r="F901" s="204" t="s">
        <v>1457</v>
      </c>
      <c r="G901" s="205" t="s">
        <v>187</v>
      </c>
      <c r="H901" s="206">
        <v>1</v>
      </c>
      <c r="I901" s="207"/>
      <c r="J901" s="208">
        <f>ROUND(I901*H901,2)</f>
        <v>0</v>
      </c>
      <c r="K901" s="204" t="s">
        <v>153</v>
      </c>
      <c r="L901" s="38"/>
      <c r="M901" s="209" t="s">
        <v>1</v>
      </c>
      <c r="N901" s="210" t="s">
        <v>42</v>
      </c>
      <c r="O901" s="70"/>
      <c r="P901" s="211">
        <f>O901*H901</f>
        <v>0</v>
      </c>
      <c r="Q901" s="211">
        <v>0</v>
      </c>
      <c r="R901" s="211">
        <f>Q901*H901</f>
        <v>0</v>
      </c>
      <c r="S901" s="211">
        <v>0</v>
      </c>
      <c r="T901" s="212">
        <f>S901*H901</f>
        <v>0</v>
      </c>
      <c r="U901" s="33"/>
      <c r="V901" s="33"/>
      <c r="W901" s="33"/>
      <c r="X901" s="33"/>
      <c r="Y901" s="33"/>
      <c r="Z901" s="33"/>
      <c r="AA901" s="33"/>
      <c r="AB901" s="33"/>
      <c r="AC901" s="33"/>
      <c r="AD901" s="33"/>
      <c r="AE901" s="33"/>
      <c r="AR901" s="213" t="s">
        <v>154</v>
      </c>
      <c r="AT901" s="213" t="s">
        <v>149</v>
      </c>
      <c r="AU901" s="213" t="s">
        <v>86</v>
      </c>
      <c r="AY901" s="16" t="s">
        <v>147</v>
      </c>
      <c r="BE901" s="214">
        <f>IF(N901="základní",J901,0)</f>
        <v>0</v>
      </c>
      <c r="BF901" s="214">
        <f>IF(N901="snížená",J901,0)</f>
        <v>0</v>
      </c>
      <c r="BG901" s="214">
        <f>IF(N901="zákl. přenesená",J901,0)</f>
        <v>0</v>
      </c>
      <c r="BH901" s="214">
        <f>IF(N901="sníž. přenesená",J901,0)</f>
        <v>0</v>
      </c>
      <c r="BI901" s="214">
        <f>IF(N901="nulová",J901,0)</f>
        <v>0</v>
      </c>
      <c r="BJ901" s="16" t="s">
        <v>21</v>
      </c>
      <c r="BK901" s="214">
        <f>ROUND(I901*H901,2)</f>
        <v>0</v>
      </c>
      <c r="BL901" s="16" t="s">
        <v>154</v>
      </c>
      <c r="BM901" s="213" t="s">
        <v>1458</v>
      </c>
    </row>
    <row r="902" spans="1:65" s="2" customFormat="1" ht="29.25">
      <c r="A902" s="33"/>
      <c r="B902" s="34"/>
      <c r="C902" s="35"/>
      <c r="D902" s="215" t="s">
        <v>156</v>
      </c>
      <c r="E902" s="35"/>
      <c r="F902" s="216" t="s">
        <v>1459</v>
      </c>
      <c r="G902" s="35"/>
      <c r="H902" s="35"/>
      <c r="I902" s="114"/>
      <c r="J902" s="35"/>
      <c r="K902" s="35"/>
      <c r="L902" s="38"/>
      <c r="M902" s="217"/>
      <c r="N902" s="218"/>
      <c r="O902" s="70"/>
      <c r="P902" s="70"/>
      <c r="Q902" s="70"/>
      <c r="R902" s="70"/>
      <c r="S902" s="70"/>
      <c r="T902" s="71"/>
      <c r="U902" s="33"/>
      <c r="V902" s="33"/>
      <c r="W902" s="33"/>
      <c r="X902" s="33"/>
      <c r="Y902" s="33"/>
      <c r="Z902" s="33"/>
      <c r="AA902" s="33"/>
      <c r="AB902" s="33"/>
      <c r="AC902" s="33"/>
      <c r="AD902" s="33"/>
      <c r="AE902" s="33"/>
      <c r="AT902" s="16" t="s">
        <v>156</v>
      </c>
      <c r="AU902" s="16" t="s">
        <v>86</v>
      </c>
    </row>
    <row r="903" spans="1:65" s="2" customFormat="1" ht="78">
      <c r="A903" s="33"/>
      <c r="B903" s="34"/>
      <c r="C903" s="35"/>
      <c r="D903" s="215" t="s">
        <v>158</v>
      </c>
      <c r="E903" s="35"/>
      <c r="F903" s="219" t="s">
        <v>1437</v>
      </c>
      <c r="G903" s="35"/>
      <c r="H903" s="35"/>
      <c r="I903" s="114"/>
      <c r="J903" s="35"/>
      <c r="K903" s="35"/>
      <c r="L903" s="38"/>
      <c r="M903" s="217"/>
      <c r="N903" s="218"/>
      <c r="O903" s="70"/>
      <c r="P903" s="70"/>
      <c r="Q903" s="70"/>
      <c r="R903" s="70"/>
      <c r="S903" s="70"/>
      <c r="T903" s="71"/>
      <c r="U903" s="33"/>
      <c r="V903" s="33"/>
      <c r="W903" s="33"/>
      <c r="X903" s="33"/>
      <c r="Y903" s="33"/>
      <c r="Z903" s="33"/>
      <c r="AA903" s="33"/>
      <c r="AB903" s="33"/>
      <c r="AC903" s="33"/>
      <c r="AD903" s="33"/>
      <c r="AE903" s="33"/>
      <c r="AT903" s="16" t="s">
        <v>158</v>
      </c>
      <c r="AU903" s="16" t="s">
        <v>86</v>
      </c>
    </row>
    <row r="904" spans="1:65" s="2" customFormat="1" ht="16.5" customHeight="1">
      <c r="A904" s="33"/>
      <c r="B904" s="34"/>
      <c r="C904" s="202" t="s">
        <v>1460</v>
      </c>
      <c r="D904" s="202" t="s">
        <v>149</v>
      </c>
      <c r="E904" s="203" t="s">
        <v>1461</v>
      </c>
      <c r="F904" s="204" t="s">
        <v>1462</v>
      </c>
      <c r="G904" s="205" t="s">
        <v>187</v>
      </c>
      <c r="H904" s="206">
        <v>1</v>
      </c>
      <c r="I904" s="207"/>
      <c r="J904" s="208">
        <f>ROUND(I904*H904,2)</f>
        <v>0</v>
      </c>
      <c r="K904" s="204" t="s">
        <v>153</v>
      </c>
      <c r="L904" s="38"/>
      <c r="M904" s="209" t="s">
        <v>1</v>
      </c>
      <c r="N904" s="210" t="s">
        <v>42</v>
      </c>
      <c r="O904" s="70"/>
      <c r="P904" s="211">
        <f>O904*H904</f>
        <v>0</v>
      </c>
      <c r="Q904" s="211">
        <v>0</v>
      </c>
      <c r="R904" s="211">
        <f>Q904*H904</f>
        <v>0</v>
      </c>
      <c r="S904" s="211">
        <v>0</v>
      </c>
      <c r="T904" s="212">
        <f>S904*H904</f>
        <v>0</v>
      </c>
      <c r="U904" s="33"/>
      <c r="V904" s="33"/>
      <c r="W904" s="33"/>
      <c r="X904" s="33"/>
      <c r="Y904" s="33"/>
      <c r="Z904" s="33"/>
      <c r="AA904" s="33"/>
      <c r="AB904" s="33"/>
      <c r="AC904" s="33"/>
      <c r="AD904" s="33"/>
      <c r="AE904" s="33"/>
      <c r="AR904" s="213" t="s">
        <v>154</v>
      </c>
      <c r="AT904" s="213" t="s">
        <v>149</v>
      </c>
      <c r="AU904" s="213" t="s">
        <v>86</v>
      </c>
      <c r="AY904" s="16" t="s">
        <v>147</v>
      </c>
      <c r="BE904" s="214">
        <f>IF(N904="základní",J904,0)</f>
        <v>0</v>
      </c>
      <c r="BF904" s="214">
        <f>IF(N904="snížená",J904,0)</f>
        <v>0</v>
      </c>
      <c r="BG904" s="214">
        <f>IF(N904="zákl. přenesená",J904,0)</f>
        <v>0</v>
      </c>
      <c r="BH904" s="214">
        <f>IF(N904="sníž. přenesená",J904,0)</f>
        <v>0</v>
      </c>
      <c r="BI904" s="214">
        <f>IF(N904="nulová",J904,0)</f>
        <v>0</v>
      </c>
      <c r="BJ904" s="16" t="s">
        <v>21</v>
      </c>
      <c r="BK904" s="214">
        <f>ROUND(I904*H904,2)</f>
        <v>0</v>
      </c>
      <c r="BL904" s="16" t="s">
        <v>154</v>
      </c>
      <c r="BM904" s="213" t="s">
        <v>1463</v>
      </c>
    </row>
    <row r="905" spans="1:65" s="2" customFormat="1" ht="11.25">
      <c r="A905" s="33"/>
      <c r="B905" s="34"/>
      <c r="C905" s="35"/>
      <c r="D905" s="215" t="s">
        <v>156</v>
      </c>
      <c r="E905" s="35"/>
      <c r="F905" s="216" t="s">
        <v>1464</v>
      </c>
      <c r="G905" s="35"/>
      <c r="H905" s="35"/>
      <c r="I905" s="114"/>
      <c r="J905" s="35"/>
      <c r="K905" s="35"/>
      <c r="L905" s="38"/>
      <c r="M905" s="217"/>
      <c r="N905" s="218"/>
      <c r="O905" s="70"/>
      <c r="P905" s="70"/>
      <c r="Q905" s="70"/>
      <c r="R905" s="70"/>
      <c r="S905" s="70"/>
      <c r="T905" s="71"/>
      <c r="U905" s="33"/>
      <c r="V905" s="33"/>
      <c r="W905" s="33"/>
      <c r="X905" s="33"/>
      <c r="Y905" s="33"/>
      <c r="Z905" s="33"/>
      <c r="AA905" s="33"/>
      <c r="AB905" s="33"/>
      <c r="AC905" s="33"/>
      <c r="AD905" s="33"/>
      <c r="AE905" s="33"/>
      <c r="AT905" s="16" t="s">
        <v>156</v>
      </c>
      <c r="AU905" s="16" t="s">
        <v>86</v>
      </c>
    </row>
    <row r="906" spans="1:65" s="2" customFormat="1" ht="195">
      <c r="A906" s="33"/>
      <c r="B906" s="34"/>
      <c r="C906" s="35"/>
      <c r="D906" s="215" t="s">
        <v>158</v>
      </c>
      <c r="E906" s="35"/>
      <c r="F906" s="219" t="s">
        <v>1465</v>
      </c>
      <c r="G906" s="35"/>
      <c r="H906" s="35"/>
      <c r="I906" s="114"/>
      <c r="J906" s="35"/>
      <c r="K906" s="35"/>
      <c r="L906" s="38"/>
      <c r="M906" s="217"/>
      <c r="N906" s="218"/>
      <c r="O906" s="70"/>
      <c r="P906" s="70"/>
      <c r="Q906" s="70"/>
      <c r="R906" s="70"/>
      <c r="S906" s="70"/>
      <c r="T906" s="71"/>
      <c r="U906" s="33"/>
      <c r="V906" s="33"/>
      <c r="W906" s="33"/>
      <c r="X906" s="33"/>
      <c r="Y906" s="33"/>
      <c r="Z906" s="33"/>
      <c r="AA906" s="33"/>
      <c r="AB906" s="33"/>
      <c r="AC906" s="33"/>
      <c r="AD906" s="33"/>
      <c r="AE906" s="33"/>
      <c r="AT906" s="16" t="s">
        <v>158</v>
      </c>
      <c r="AU906" s="16" t="s">
        <v>86</v>
      </c>
    </row>
    <row r="907" spans="1:65" s="2" customFormat="1" ht="16.5" customHeight="1">
      <c r="A907" s="33"/>
      <c r="B907" s="34"/>
      <c r="C907" s="202" t="s">
        <v>1466</v>
      </c>
      <c r="D907" s="202" t="s">
        <v>149</v>
      </c>
      <c r="E907" s="203" t="s">
        <v>1467</v>
      </c>
      <c r="F907" s="204" t="s">
        <v>1468</v>
      </c>
      <c r="G907" s="205" t="s">
        <v>187</v>
      </c>
      <c r="H907" s="206">
        <v>1</v>
      </c>
      <c r="I907" s="207"/>
      <c r="J907" s="208">
        <f>ROUND(I907*H907,2)</f>
        <v>0</v>
      </c>
      <c r="K907" s="204" t="s">
        <v>153</v>
      </c>
      <c r="L907" s="38"/>
      <c r="M907" s="209" t="s">
        <v>1</v>
      </c>
      <c r="N907" s="210" t="s">
        <v>42</v>
      </c>
      <c r="O907" s="70"/>
      <c r="P907" s="211">
        <f>O907*H907</f>
        <v>0</v>
      </c>
      <c r="Q907" s="211">
        <v>0</v>
      </c>
      <c r="R907" s="211">
        <f>Q907*H907</f>
        <v>0</v>
      </c>
      <c r="S907" s="211">
        <v>0</v>
      </c>
      <c r="T907" s="212">
        <f>S907*H907</f>
        <v>0</v>
      </c>
      <c r="U907" s="33"/>
      <c r="V907" s="33"/>
      <c r="W907" s="33"/>
      <c r="X907" s="33"/>
      <c r="Y907" s="33"/>
      <c r="Z907" s="33"/>
      <c r="AA907" s="33"/>
      <c r="AB907" s="33"/>
      <c r="AC907" s="33"/>
      <c r="AD907" s="33"/>
      <c r="AE907" s="33"/>
      <c r="AR907" s="213" t="s">
        <v>154</v>
      </c>
      <c r="AT907" s="213" t="s">
        <v>149</v>
      </c>
      <c r="AU907" s="213" t="s">
        <v>86</v>
      </c>
      <c r="AY907" s="16" t="s">
        <v>147</v>
      </c>
      <c r="BE907" s="214">
        <f>IF(N907="základní",J907,0)</f>
        <v>0</v>
      </c>
      <c r="BF907" s="214">
        <f>IF(N907="snížená",J907,0)</f>
        <v>0</v>
      </c>
      <c r="BG907" s="214">
        <f>IF(N907="zákl. přenesená",J907,0)</f>
        <v>0</v>
      </c>
      <c r="BH907" s="214">
        <f>IF(N907="sníž. přenesená",J907,0)</f>
        <v>0</v>
      </c>
      <c r="BI907" s="214">
        <f>IF(N907="nulová",J907,0)</f>
        <v>0</v>
      </c>
      <c r="BJ907" s="16" t="s">
        <v>21</v>
      </c>
      <c r="BK907" s="214">
        <f>ROUND(I907*H907,2)</f>
        <v>0</v>
      </c>
      <c r="BL907" s="16" t="s">
        <v>154</v>
      </c>
      <c r="BM907" s="213" t="s">
        <v>1469</v>
      </c>
    </row>
    <row r="908" spans="1:65" s="2" customFormat="1" ht="11.25">
      <c r="A908" s="33"/>
      <c r="B908" s="34"/>
      <c r="C908" s="35"/>
      <c r="D908" s="215" t="s">
        <v>156</v>
      </c>
      <c r="E908" s="35"/>
      <c r="F908" s="216" t="s">
        <v>1470</v>
      </c>
      <c r="G908" s="35"/>
      <c r="H908" s="35"/>
      <c r="I908" s="114"/>
      <c r="J908" s="35"/>
      <c r="K908" s="35"/>
      <c r="L908" s="38"/>
      <c r="M908" s="217"/>
      <c r="N908" s="218"/>
      <c r="O908" s="70"/>
      <c r="P908" s="70"/>
      <c r="Q908" s="70"/>
      <c r="R908" s="70"/>
      <c r="S908" s="70"/>
      <c r="T908" s="71"/>
      <c r="U908" s="33"/>
      <c r="V908" s="33"/>
      <c r="W908" s="33"/>
      <c r="X908" s="33"/>
      <c r="Y908" s="33"/>
      <c r="Z908" s="33"/>
      <c r="AA908" s="33"/>
      <c r="AB908" s="33"/>
      <c r="AC908" s="33"/>
      <c r="AD908" s="33"/>
      <c r="AE908" s="33"/>
      <c r="AT908" s="16" t="s">
        <v>156</v>
      </c>
      <c r="AU908" s="16" t="s">
        <v>86</v>
      </c>
    </row>
    <row r="909" spans="1:65" s="2" customFormat="1" ht="78">
      <c r="A909" s="33"/>
      <c r="B909" s="34"/>
      <c r="C909" s="35"/>
      <c r="D909" s="215" t="s">
        <v>158</v>
      </c>
      <c r="E909" s="35"/>
      <c r="F909" s="219" t="s">
        <v>1471</v>
      </c>
      <c r="G909" s="35"/>
      <c r="H909" s="35"/>
      <c r="I909" s="114"/>
      <c r="J909" s="35"/>
      <c r="K909" s="35"/>
      <c r="L909" s="38"/>
      <c r="M909" s="217"/>
      <c r="N909" s="218"/>
      <c r="O909" s="70"/>
      <c r="P909" s="70"/>
      <c r="Q909" s="70"/>
      <c r="R909" s="70"/>
      <c r="S909" s="70"/>
      <c r="T909" s="71"/>
      <c r="U909" s="33"/>
      <c r="V909" s="33"/>
      <c r="W909" s="33"/>
      <c r="X909" s="33"/>
      <c r="Y909" s="33"/>
      <c r="Z909" s="33"/>
      <c r="AA909" s="33"/>
      <c r="AB909" s="33"/>
      <c r="AC909" s="33"/>
      <c r="AD909" s="33"/>
      <c r="AE909" s="33"/>
      <c r="AT909" s="16" t="s">
        <v>158</v>
      </c>
      <c r="AU909" s="16" t="s">
        <v>86</v>
      </c>
    </row>
    <row r="910" spans="1:65" s="2" customFormat="1" ht="21.75" customHeight="1">
      <c r="A910" s="33"/>
      <c r="B910" s="34"/>
      <c r="C910" s="202" t="s">
        <v>1472</v>
      </c>
      <c r="D910" s="202" t="s">
        <v>149</v>
      </c>
      <c r="E910" s="203" t="s">
        <v>1473</v>
      </c>
      <c r="F910" s="204" t="s">
        <v>1474</v>
      </c>
      <c r="G910" s="205" t="s">
        <v>152</v>
      </c>
      <c r="H910" s="206">
        <v>1</v>
      </c>
      <c r="I910" s="207"/>
      <c r="J910" s="208">
        <f>ROUND(I910*H910,2)</f>
        <v>0</v>
      </c>
      <c r="K910" s="204" t="s">
        <v>153</v>
      </c>
      <c r="L910" s="38"/>
      <c r="M910" s="209" t="s">
        <v>1</v>
      </c>
      <c r="N910" s="210" t="s">
        <v>42</v>
      </c>
      <c r="O910" s="70"/>
      <c r="P910" s="211">
        <f>O910*H910</f>
        <v>0</v>
      </c>
      <c r="Q910" s="211">
        <v>1.81E-3</v>
      </c>
      <c r="R910" s="211">
        <f>Q910*H910</f>
        <v>1.81E-3</v>
      </c>
      <c r="S910" s="211">
        <v>0</v>
      </c>
      <c r="T910" s="212">
        <f>S910*H910</f>
        <v>0</v>
      </c>
      <c r="U910" s="33"/>
      <c r="V910" s="33"/>
      <c r="W910" s="33"/>
      <c r="X910" s="33"/>
      <c r="Y910" s="33"/>
      <c r="Z910" s="33"/>
      <c r="AA910" s="33"/>
      <c r="AB910" s="33"/>
      <c r="AC910" s="33"/>
      <c r="AD910" s="33"/>
      <c r="AE910" s="33"/>
      <c r="AR910" s="213" t="s">
        <v>154</v>
      </c>
      <c r="AT910" s="213" t="s">
        <v>149</v>
      </c>
      <c r="AU910" s="213" t="s">
        <v>86</v>
      </c>
      <c r="AY910" s="16" t="s">
        <v>147</v>
      </c>
      <c r="BE910" s="214">
        <f>IF(N910="základní",J910,0)</f>
        <v>0</v>
      </c>
      <c r="BF910" s="214">
        <f>IF(N910="snížená",J910,0)</f>
        <v>0</v>
      </c>
      <c r="BG910" s="214">
        <f>IF(N910="zákl. přenesená",J910,0)</f>
        <v>0</v>
      </c>
      <c r="BH910" s="214">
        <f>IF(N910="sníž. přenesená",J910,0)</f>
        <v>0</v>
      </c>
      <c r="BI910" s="214">
        <f>IF(N910="nulová",J910,0)</f>
        <v>0</v>
      </c>
      <c r="BJ910" s="16" t="s">
        <v>21</v>
      </c>
      <c r="BK910" s="214">
        <f>ROUND(I910*H910,2)</f>
        <v>0</v>
      </c>
      <c r="BL910" s="16" t="s">
        <v>154</v>
      </c>
      <c r="BM910" s="213" t="s">
        <v>1475</v>
      </c>
    </row>
    <row r="911" spans="1:65" s="2" customFormat="1" ht="19.5">
      <c r="A911" s="33"/>
      <c r="B911" s="34"/>
      <c r="C911" s="35"/>
      <c r="D911" s="215" t="s">
        <v>156</v>
      </c>
      <c r="E911" s="35"/>
      <c r="F911" s="216" t="s">
        <v>1476</v>
      </c>
      <c r="G911" s="35"/>
      <c r="H911" s="35"/>
      <c r="I911" s="114"/>
      <c r="J911" s="35"/>
      <c r="K911" s="35"/>
      <c r="L911" s="38"/>
      <c r="M911" s="217"/>
      <c r="N911" s="218"/>
      <c r="O911" s="70"/>
      <c r="P911" s="70"/>
      <c r="Q911" s="70"/>
      <c r="R911" s="70"/>
      <c r="S911" s="70"/>
      <c r="T911" s="71"/>
      <c r="U911" s="33"/>
      <c r="V911" s="33"/>
      <c r="W911" s="33"/>
      <c r="X911" s="33"/>
      <c r="Y911" s="33"/>
      <c r="Z911" s="33"/>
      <c r="AA911" s="33"/>
      <c r="AB911" s="33"/>
      <c r="AC911" s="33"/>
      <c r="AD911" s="33"/>
      <c r="AE911" s="33"/>
      <c r="AT911" s="16" t="s">
        <v>156</v>
      </c>
      <c r="AU911" s="16" t="s">
        <v>86</v>
      </c>
    </row>
    <row r="912" spans="1:65" s="2" customFormat="1" ht="292.5">
      <c r="A912" s="33"/>
      <c r="B912" s="34"/>
      <c r="C912" s="35"/>
      <c r="D912" s="215" t="s">
        <v>158</v>
      </c>
      <c r="E912" s="35"/>
      <c r="F912" s="219" t="s">
        <v>1477</v>
      </c>
      <c r="G912" s="35"/>
      <c r="H912" s="35"/>
      <c r="I912" s="114"/>
      <c r="J912" s="35"/>
      <c r="K912" s="35"/>
      <c r="L912" s="38"/>
      <c r="M912" s="217"/>
      <c r="N912" s="218"/>
      <c r="O912" s="70"/>
      <c r="P912" s="70"/>
      <c r="Q912" s="70"/>
      <c r="R912" s="70"/>
      <c r="S912" s="70"/>
      <c r="T912" s="71"/>
      <c r="U912" s="33"/>
      <c r="V912" s="33"/>
      <c r="W912" s="33"/>
      <c r="X912" s="33"/>
      <c r="Y912" s="33"/>
      <c r="Z912" s="33"/>
      <c r="AA912" s="33"/>
      <c r="AB912" s="33"/>
      <c r="AC912" s="33"/>
      <c r="AD912" s="33"/>
      <c r="AE912" s="33"/>
      <c r="AT912" s="16" t="s">
        <v>158</v>
      </c>
      <c r="AU912" s="16" t="s">
        <v>86</v>
      </c>
    </row>
    <row r="913" spans="1:65" s="2" customFormat="1" ht="21.75" customHeight="1">
      <c r="A913" s="33"/>
      <c r="B913" s="34"/>
      <c r="C913" s="202" t="s">
        <v>1478</v>
      </c>
      <c r="D913" s="202" t="s">
        <v>149</v>
      </c>
      <c r="E913" s="203" t="s">
        <v>1479</v>
      </c>
      <c r="F913" s="204" t="s">
        <v>1480</v>
      </c>
      <c r="G913" s="205" t="s">
        <v>152</v>
      </c>
      <c r="H913" s="206">
        <v>1</v>
      </c>
      <c r="I913" s="207"/>
      <c r="J913" s="208">
        <f>ROUND(I913*H913,2)</f>
        <v>0</v>
      </c>
      <c r="K913" s="204" t="s">
        <v>153</v>
      </c>
      <c r="L913" s="38"/>
      <c r="M913" s="209" t="s">
        <v>1</v>
      </c>
      <c r="N913" s="210" t="s">
        <v>42</v>
      </c>
      <c r="O913" s="70"/>
      <c r="P913" s="211">
        <f>O913*H913</f>
        <v>0</v>
      </c>
      <c r="Q913" s="211">
        <v>1.8247000000000001E-3</v>
      </c>
      <c r="R913" s="211">
        <f>Q913*H913</f>
        <v>1.8247000000000001E-3</v>
      </c>
      <c r="S913" s="211">
        <v>0</v>
      </c>
      <c r="T913" s="212">
        <f>S913*H913</f>
        <v>0</v>
      </c>
      <c r="U913" s="33"/>
      <c r="V913" s="33"/>
      <c r="W913" s="33"/>
      <c r="X913" s="33"/>
      <c r="Y913" s="33"/>
      <c r="Z913" s="33"/>
      <c r="AA913" s="33"/>
      <c r="AB913" s="33"/>
      <c r="AC913" s="33"/>
      <c r="AD913" s="33"/>
      <c r="AE913" s="33"/>
      <c r="AR913" s="213" t="s">
        <v>154</v>
      </c>
      <c r="AT913" s="213" t="s">
        <v>149</v>
      </c>
      <c r="AU913" s="213" t="s">
        <v>86</v>
      </c>
      <c r="AY913" s="16" t="s">
        <v>147</v>
      </c>
      <c r="BE913" s="214">
        <f>IF(N913="základní",J913,0)</f>
        <v>0</v>
      </c>
      <c r="BF913" s="214">
        <f>IF(N913="snížená",J913,0)</f>
        <v>0</v>
      </c>
      <c r="BG913" s="214">
        <f>IF(N913="zákl. přenesená",J913,0)</f>
        <v>0</v>
      </c>
      <c r="BH913" s="214">
        <f>IF(N913="sníž. přenesená",J913,0)</f>
        <v>0</v>
      </c>
      <c r="BI913" s="214">
        <f>IF(N913="nulová",J913,0)</f>
        <v>0</v>
      </c>
      <c r="BJ913" s="16" t="s">
        <v>21</v>
      </c>
      <c r="BK913" s="214">
        <f>ROUND(I913*H913,2)</f>
        <v>0</v>
      </c>
      <c r="BL913" s="16" t="s">
        <v>154</v>
      </c>
      <c r="BM913" s="213" t="s">
        <v>1481</v>
      </c>
    </row>
    <row r="914" spans="1:65" s="2" customFormat="1" ht="19.5">
      <c r="A914" s="33"/>
      <c r="B914" s="34"/>
      <c r="C914" s="35"/>
      <c r="D914" s="215" t="s">
        <v>156</v>
      </c>
      <c r="E914" s="35"/>
      <c r="F914" s="216" t="s">
        <v>1482</v>
      </c>
      <c r="G914" s="35"/>
      <c r="H914" s="35"/>
      <c r="I914" s="114"/>
      <c r="J914" s="35"/>
      <c r="K914" s="35"/>
      <c r="L914" s="38"/>
      <c r="M914" s="217"/>
      <c r="N914" s="218"/>
      <c r="O914" s="70"/>
      <c r="P914" s="70"/>
      <c r="Q914" s="70"/>
      <c r="R914" s="70"/>
      <c r="S914" s="70"/>
      <c r="T914" s="71"/>
      <c r="U914" s="33"/>
      <c r="V914" s="33"/>
      <c r="W914" s="33"/>
      <c r="X914" s="33"/>
      <c r="Y914" s="33"/>
      <c r="Z914" s="33"/>
      <c r="AA914" s="33"/>
      <c r="AB914" s="33"/>
      <c r="AC914" s="33"/>
      <c r="AD914" s="33"/>
      <c r="AE914" s="33"/>
      <c r="AT914" s="16" t="s">
        <v>156</v>
      </c>
      <c r="AU914" s="16" t="s">
        <v>86</v>
      </c>
    </row>
    <row r="915" spans="1:65" s="2" customFormat="1" ht="292.5">
      <c r="A915" s="33"/>
      <c r="B915" s="34"/>
      <c r="C915" s="35"/>
      <c r="D915" s="215" t="s">
        <v>158</v>
      </c>
      <c r="E915" s="35"/>
      <c r="F915" s="219" t="s">
        <v>1477</v>
      </c>
      <c r="G915" s="35"/>
      <c r="H915" s="35"/>
      <c r="I915" s="114"/>
      <c r="J915" s="35"/>
      <c r="K915" s="35"/>
      <c r="L915" s="38"/>
      <c r="M915" s="217"/>
      <c r="N915" s="218"/>
      <c r="O915" s="70"/>
      <c r="P915" s="70"/>
      <c r="Q915" s="70"/>
      <c r="R915" s="70"/>
      <c r="S915" s="70"/>
      <c r="T915" s="71"/>
      <c r="U915" s="33"/>
      <c r="V915" s="33"/>
      <c r="W915" s="33"/>
      <c r="X915" s="33"/>
      <c r="Y915" s="33"/>
      <c r="Z915" s="33"/>
      <c r="AA915" s="33"/>
      <c r="AB915" s="33"/>
      <c r="AC915" s="33"/>
      <c r="AD915" s="33"/>
      <c r="AE915" s="33"/>
      <c r="AT915" s="16" t="s">
        <v>158</v>
      </c>
      <c r="AU915" s="16" t="s">
        <v>86</v>
      </c>
    </row>
    <row r="916" spans="1:65" s="2" customFormat="1" ht="21.75" customHeight="1">
      <c r="A916" s="33"/>
      <c r="B916" s="34"/>
      <c r="C916" s="202" t="s">
        <v>1483</v>
      </c>
      <c r="D916" s="202" t="s">
        <v>149</v>
      </c>
      <c r="E916" s="203" t="s">
        <v>1484</v>
      </c>
      <c r="F916" s="204" t="s">
        <v>1485</v>
      </c>
      <c r="G916" s="205" t="s">
        <v>152</v>
      </c>
      <c r="H916" s="206">
        <v>1</v>
      </c>
      <c r="I916" s="207"/>
      <c r="J916" s="208">
        <f>ROUND(I916*H916,2)</f>
        <v>0</v>
      </c>
      <c r="K916" s="204" t="s">
        <v>153</v>
      </c>
      <c r="L916" s="38"/>
      <c r="M916" s="209" t="s">
        <v>1</v>
      </c>
      <c r="N916" s="210" t="s">
        <v>42</v>
      </c>
      <c r="O916" s="70"/>
      <c r="P916" s="211">
        <f>O916*H916</f>
        <v>0</v>
      </c>
      <c r="Q916" s="211">
        <v>3.6000000000000001E-5</v>
      </c>
      <c r="R916" s="211">
        <f>Q916*H916</f>
        <v>3.6000000000000001E-5</v>
      </c>
      <c r="S916" s="211">
        <v>0</v>
      </c>
      <c r="T916" s="212">
        <f>S916*H916</f>
        <v>0</v>
      </c>
      <c r="U916" s="33"/>
      <c r="V916" s="33"/>
      <c r="W916" s="33"/>
      <c r="X916" s="33"/>
      <c r="Y916" s="33"/>
      <c r="Z916" s="33"/>
      <c r="AA916" s="33"/>
      <c r="AB916" s="33"/>
      <c r="AC916" s="33"/>
      <c r="AD916" s="33"/>
      <c r="AE916" s="33"/>
      <c r="AR916" s="213" t="s">
        <v>154</v>
      </c>
      <c r="AT916" s="213" t="s">
        <v>149</v>
      </c>
      <c r="AU916" s="213" t="s">
        <v>86</v>
      </c>
      <c r="AY916" s="16" t="s">
        <v>147</v>
      </c>
      <c r="BE916" s="214">
        <f>IF(N916="základní",J916,0)</f>
        <v>0</v>
      </c>
      <c r="BF916" s="214">
        <f>IF(N916="snížená",J916,0)</f>
        <v>0</v>
      </c>
      <c r="BG916" s="214">
        <f>IF(N916="zákl. přenesená",J916,0)</f>
        <v>0</v>
      </c>
      <c r="BH916" s="214">
        <f>IF(N916="sníž. přenesená",J916,0)</f>
        <v>0</v>
      </c>
      <c r="BI916" s="214">
        <f>IF(N916="nulová",J916,0)</f>
        <v>0</v>
      </c>
      <c r="BJ916" s="16" t="s">
        <v>21</v>
      </c>
      <c r="BK916" s="214">
        <f>ROUND(I916*H916,2)</f>
        <v>0</v>
      </c>
      <c r="BL916" s="16" t="s">
        <v>154</v>
      </c>
      <c r="BM916" s="213" t="s">
        <v>1486</v>
      </c>
    </row>
    <row r="917" spans="1:65" s="2" customFormat="1" ht="19.5">
      <c r="A917" s="33"/>
      <c r="B917" s="34"/>
      <c r="C917" s="35"/>
      <c r="D917" s="215" t="s">
        <v>156</v>
      </c>
      <c r="E917" s="35"/>
      <c r="F917" s="216" t="s">
        <v>1487</v>
      </c>
      <c r="G917" s="35"/>
      <c r="H917" s="35"/>
      <c r="I917" s="114"/>
      <c r="J917" s="35"/>
      <c r="K917" s="35"/>
      <c r="L917" s="38"/>
      <c r="M917" s="217"/>
      <c r="N917" s="218"/>
      <c r="O917" s="70"/>
      <c r="P917" s="70"/>
      <c r="Q917" s="70"/>
      <c r="R917" s="70"/>
      <c r="S917" s="70"/>
      <c r="T917" s="71"/>
      <c r="U917" s="33"/>
      <c r="V917" s="33"/>
      <c r="W917" s="33"/>
      <c r="X917" s="33"/>
      <c r="Y917" s="33"/>
      <c r="Z917" s="33"/>
      <c r="AA917" s="33"/>
      <c r="AB917" s="33"/>
      <c r="AC917" s="33"/>
      <c r="AD917" s="33"/>
      <c r="AE917" s="33"/>
      <c r="AT917" s="16" t="s">
        <v>156</v>
      </c>
      <c r="AU917" s="16" t="s">
        <v>86</v>
      </c>
    </row>
    <row r="918" spans="1:65" s="2" customFormat="1" ht="292.5">
      <c r="A918" s="33"/>
      <c r="B918" s="34"/>
      <c r="C918" s="35"/>
      <c r="D918" s="215" t="s">
        <v>158</v>
      </c>
      <c r="E918" s="35"/>
      <c r="F918" s="219" t="s">
        <v>1477</v>
      </c>
      <c r="G918" s="35"/>
      <c r="H918" s="35"/>
      <c r="I918" s="114"/>
      <c r="J918" s="35"/>
      <c r="K918" s="35"/>
      <c r="L918" s="38"/>
      <c r="M918" s="217"/>
      <c r="N918" s="218"/>
      <c r="O918" s="70"/>
      <c r="P918" s="70"/>
      <c r="Q918" s="70"/>
      <c r="R918" s="70"/>
      <c r="S918" s="70"/>
      <c r="T918" s="71"/>
      <c r="U918" s="33"/>
      <c r="V918" s="33"/>
      <c r="W918" s="33"/>
      <c r="X918" s="33"/>
      <c r="Y918" s="33"/>
      <c r="Z918" s="33"/>
      <c r="AA918" s="33"/>
      <c r="AB918" s="33"/>
      <c r="AC918" s="33"/>
      <c r="AD918" s="33"/>
      <c r="AE918" s="33"/>
      <c r="AT918" s="16" t="s">
        <v>158</v>
      </c>
      <c r="AU918" s="16" t="s">
        <v>86</v>
      </c>
    </row>
    <row r="919" spans="1:65" s="2" customFormat="1" ht="21.75" customHeight="1">
      <c r="A919" s="33"/>
      <c r="B919" s="34"/>
      <c r="C919" s="202" t="s">
        <v>1488</v>
      </c>
      <c r="D919" s="202" t="s">
        <v>149</v>
      </c>
      <c r="E919" s="203" t="s">
        <v>1489</v>
      </c>
      <c r="F919" s="204" t="s">
        <v>1490</v>
      </c>
      <c r="G919" s="205" t="s">
        <v>210</v>
      </c>
      <c r="H919" s="206">
        <v>1</v>
      </c>
      <c r="I919" s="207"/>
      <c r="J919" s="208">
        <f>ROUND(I919*H919,2)</f>
        <v>0</v>
      </c>
      <c r="K919" s="204" t="s">
        <v>153</v>
      </c>
      <c r="L919" s="38"/>
      <c r="M919" s="209" t="s">
        <v>1</v>
      </c>
      <c r="N919" s="210" t="s">
        <v>42</v>
      </c>
      <c r="O919" s="70"/>
      <c r="P919" s="211">
        <f>O919*H919</f>
        <v>0</v>
      </c>
      <c r="Q919" s="211">
        <v>8.3999999999999995E-3</v>
      </c>
      <c r="R919" s="211">
        <f>Q919*H919</f>
        <v>8.3999999999999995E-3</v>
      </c>
      <c r="S919" s="211">
        <v>0</v>
      </c>
      <c r="T919" s="212">
        <f>S919*H919</f>
        <v>0</v>
      </c>
      <c r="U919" s="33"/>
      <c r="V919" s="33"/>
      <c r="W919" s="33"/>
      <c r="X919" s="33"/>
      <c r="Y919" s="33"/>
      <c r="Z919" s="33"/>
      <c r="AA919" s="33"/>
      <c r="AB919" s="33"/>
      <c r="AC919" s="33"/>
      <c r="AD919" s="33"/>
      <c r="AE919" s="33"/>
      <c r="AR919" s="213" t="s">
        <v>154</v>
      </c>
      <c r="AT919" s="213" t="s">
        <v>149</v>
      </c>
      <c r="AU919" s="213" t="s">
        <v>86</v>
      </c>
      <c r="AY919" s="16" t="s">
        <v>147</v>
      </c>
      <c r="BE919" s="214">
        <f>IF(N919="základní",J919,0)</f>
        <v>0</v>
      </c>
      <c r="BF919" s="214">
        <f>IF(N919="snížená",J919,0)</f>
        <v>0</v>
      </c>
      <c r="BG919" s="214">
        <f>IF(N919="zákl. přenesená",J919,0)</f>
        <v>0</v>
      </c>
      <c r="BH919" s="214">
        <f>IF(N919="sníž. přenesená",J919,0)</f>
        <v>0</v>
      </c>
      <c r="BI919" s="214">
        <f>IF(N919="nulová",J919,0)</f>
        <v>0</v>
      </c>
      <c r="BJ919" s="16" t="s">
        <v>21</v>
      </c>
      <c r="BK919" s="214">
        <f>ROUND(I919*H919,2)</f>
        <v>0</v>
      </c>
      <c r="BL919" s="16" t="s">
        <v>154</v>
      </c>
      <c r="BM919" s="213" t="s">
        <v>1491</v>
      </c>
    </row>
    <row r="920" spans="1:65" s="2" customFormat="1" ht="11.25">
      <c r="A920" s="33"/>
      <c r="B920" s="34"/>
      <c r="C920" s="35"/>
      <c r="D920" s="215" t="s">
        <v>156</v>
      </c>
      <c r="E920" s="35"/>
      <c r="F920" s="216" t="s">
        <v>1492</v>
      </c>
      <c r="G920" s="35"/>
      <c r="H920" s="35"/>
      <c r="I920" s="114"/>
      <c r="J920" s="35"/>
      <c r="K920" s="35"/>
      <c r="L920" s="38"/>
      <c r="M920" s="217"/>
      <c r="N920" s="218"/>
      <c r="O920" s="70"/>
      <c r="P920" s="70"/>
      <c r="Q920" s="70"/>
      <c r="R920" s="70"/>
      <c r="S920" s="70"/>
      <c r="T920" s="71"/>
      <c r="U920" s="33"/>
      <c r="V920" s="33"/>
      <c r="W920" s="33"/>
      <c r="X920" s="33"/>
      <c r="Y920" s="33"/>
      <c r="Z920" s="33"/>
      <c r="AA920" s="33"/>
      <c r="AB920" s="33"/>
      <c r="AC920" s="33"/>
      <c r="AD920" s="33"/>
      <c r="AE920" s="33"/>
      <c r="AT920" s="16" t="s">
        <v>156</v>
      </c>
      <c r="AU920" s="16" t="s">
        <v>86</v>
      </c>
    </row>
    <row r="921" spans="1:65" s="2" customFormat="1" ht="21.75" customHeight="1">
      <c r="A921" s="33"/>
      <c r="B921" s="34"/>
      <c r="C921" s="202" t="s">
        <v>1493</v>
      </c>
      <c r="D921" s="202" t="s">
        <v>149</v>
      </c>
      <c r="E921" s="203" t="s">
        <v>1494</v>
      </c>
      <c r="F921" s="204" t="s">
        <v>1495</v>
      </c>
      <c r="G921" s="205" t="s">
        <v>210</v>
      </c>
      <c r="H921" s="206">
        <v>1</v>
      </c>
      <c r="I921" s="207"/>
      <c r="J921" s="208">
        <f>ROUND(I921*H921,2)</f>
        <v>0</v>
      </c>
      <c r="K921" s="204" t="s">
        <v>153</v>
      </c>
      <c r="L921" s="38"/>
      <c r="M921" s="209" t="s">
        <v>1</v>
      </c>
      <c r="N921" s="210" t="s">
        <v>42</v>
      </c>
      <c r="O921" s="70"/>
      <c r="P921" s="211">
        <f>O921*H921</f>
        <v>0</v>
      </c>
      <c r="Q921" s="211">
        <v>8.3999999999999995E-3</v>
      </c>
      <c r="R921" s="211">
        <f>Q921*H921</f>
        <v>8.3999999999999995E-3</v>
      </c>
      <c r="S921" s="211">
        <v>0</v>
      </c>
      <c r="T921" s="212">
        <f>S921*H921</f>
        <v>0</v>
      </c>
      <c r="U921" s="33"/>
      <c r="V921" s="33"/>
      <c r="W921" s="33"/>
      <c r="X921" s="33"/>
      <c r="Y921" s="33"/>
      <c r="Z921" s="33"/>
      <c r="AA921" s="33"/>
      <c r="AB921" s="33"/>
      <c r="AC921" s="33"/>
      <c r="AD921" s="33"/>
      <c r="AE921" s="33"/>
      <c r="AR921" s="213" t="s">
        <v>154</v>
      </c>
      <c r="AT921" s="213" t="s">
        <v>149</v>
      </c>
      <c r="AU921" s="213" t="s">
        <v>86</v>
      </c>
      <c r="AY921" s="16" t="s">
        <v>147</v>
      </c>
      <c r="BE921" s="214">
        <f>IF(N921="základní",J921,0)</f>
        <v>0</v>
      </c>
      <c r="BF921" s="214">
        <f>IF(N921="snížená",J921,0)</f>
        <v>0</v>
      </c>
      <c r="BG921" s="214">
        <f>IF(N921="zákl. přenesená",J921,0)</f>
        <v>0</v>
      </c>
      <c r="BH921" s="214">
        <f>IF(N921="sníž. přenesená",J921,0)</f>
        <v>0</v>
      </c>
      <c r="BI921" s="214">
        <f>IF(N921="nulová",J921,0)</f>
        <v>0</v>
      </c>
      <c r="BJ921" s="16" t="s">
        <v>21</v>
      </c>
      <c r="BK921" s="214">
        <f>ROUND(I921*H921,2)</f>
        <v>0</v>
      </c>
      <c r="BL921" s="16" t="s">
        <v>154</v>
      </c>
      <c r="BM921" s="213" t="s">
        <v>1496</v>
      </c>
    </row>
    <row r="922" spans="1:65" s="2" customFormat="1" ht="11.25">
      <c r="A922" s="33"/>
      <c r="B922" s="34"/>
      <c r="C922" s="35"/>
      <c r="D922" s="215" t="s">
        <v>156</v>
      </c>
      <c r="E922" s="35"/>
      <c r="F922" s="216" t="s">
        <v>1497</v>
      </c>
      <c r="G922" s="35"/>
      <c r="H922" s="35"/>
      <c r="I922" s="114"/>
      <c r="J922" s="35"/>
      <c r="K922" s="35"/>
      <c r="L922" s="38"/>
      <c r="M922" s="217"/>
      <c r="N922" s="218"/>
      <c r="O922" s="70"/>
      <c r="P922" s="70"/>
      <c r="Q922" s="70"/>
      <c r="R922" s="70"/>
      <c r="S922" s="70"/>
      <c r="T922" s="71"/>
      <c r="U922" s="33"/>
      <c r="V922" s="33"/>
      <c r="W922" s="33"/>
      <c r="X922" s="33"/>
      <c r="Y922" s="33"/>
      <c r="Z922" s="33"/>
      <c r="AA922" s="33"/>
      <c r="AB922" s="33"/>
      <c r="AC922" s="33"/>
      <c r="AD922" s="33"/>
      <c r="AE922" s="33"/>
      <c r="AT922" s="16" t="s">
        <v>156</v>
      </c>
      <c r="AU922" s="16" t="s">
        <v>86</v>
      </c>
    </row>
    <row r="923" spans="1:65" s="2" customFormat="1" ht="29.25">
      <c r="A923" s="33"/>
      <c r="B923" s="34"/>
      <c r="C923" s="35"/>
      <c r="D923" s="215" t="s">
        <v>191</v>
      </c>
      <c r="E923" s="35"/>
      <c r="F923" s="219" t="s">
        <v>1498</v>
      </c>
      <c r="G923" s="35"/>
      <c r="H923" s="35"/>
      <c r="I923" s="114"/>
      <c r="J923" s="35"/>
      <c r="K923" s="35"/>
      <c r="L923" s="38"/>
      <c r="M923" s="217"/>
      <c r="N923" s="218"/>
      <c r="O923" s="70"/>
      <c r="P923" s="70"/>
      <c r="Q923" s="70"/>
      <c r="R923" s="70"/>
      <c r="S923" s="70"/>
      <c r="T923" s="71"/>
      <c r="U923" s="33"/>
      <c r="V923" s="33"/>
      <c r="W923" s="33"/>
      <c r="X923" s="33"/>
      <c r="Y923" s="33"/>
      <c r="Z923" s="33"/>
      <c r="AA923" s="33"/>
      <c r="AB923" s="33"/>
      <c r="AC923" s="33"/>
      <c r="AD923" s="33"/>
      <c r="AE923" s="33"/>
      <c r="AT923" s="16" t="s">
        <v>191</v>
      </c>
      <c r="AU923" s="16" t="s">
        <v>86</v>
      </c>
    </row>
    <row r="924" spans="1:65" s="2" customFormat="1" ht="16.5" customHeight="1">
      <c r="A924" s="33"/>
      <c r="B924" s="34"/>
      <c r="C924" s="202" t="s">
        <v>1499</v>
      </c>
      <c r="D924" s="202" t="s">
        <v>149</v>
      </c>
      <c r="E924" s="203" t="s">
        <v>1500</v>
      </c>
      <c r="F924" s="204" t="s">
        <v>1501</v>
      </c>
      <c r="G924" s="205" t="s">
        <v>580</v>
      </c>
      <c r="H924" s="206">
        <v>1</v>
      </c>
      <c r="I924" s="207"/>
      <c r="J924" s="208">
        <f>ROUND(I924*H924,2)</f>
        <v>0</v>
      </c>
      <c r="K924" s="204" t="s">
        <v>153</v>
      </c>
      <c r="L924" s="38"/>
      <c r="M924" s="209" t="s">
        <v>1</v>
      </c>
      <c r="N924" s="210" t="s">
        <v>42</v>
      </c>
      <c r="O924" s="70"/>
      <c r="P924" s="211">
        <f>O924*H924</f>
        <v>0</v>
      </c>
      <c r="Q924" s="211">
        <v>1.0383020000000001</v>
      </c>
      <c r="R924" s="211">
        <f>Q924*H924</f>
        <v>1.0383020000000001</v>
      </c>
      <c r="S924" s="211">
        <v>0</v>
      </c>
      <c r="T924" s="212">
        <f>S924*H924</f>
        <v>0</v>
      </c>
      <c r="U924" s="33"/>
      <c r="V924" s="33"/>
      <c r="W924" s="33"/>
      <c r="X924" s="33"/>
      <c r="Y924" s="33"/>
      <c r="Z924" s="33"/>
      <c r="AA924" s="33"/>
      <c r="AB924" s="33"/>
      <c r="AC924" s="33"/>
      <c r="AD924" s="33"/>
      <c r="AE924" s="33"/>
      <c r="AR924" s="213" t="s">
        <v>154</v>
      </c>
      <c r="AT924" s="213" t="s">
        <v>149</v>
      </c>
      <c r="AU924" s="213" t="s">
        <v>86</v>
      </c>
      <c r="AY924" s="16" t="s">
        <v>147</v>
      </c>
      <c r="BE924" s="214">
        <f>IF(N924="základní",J924,0)</f>
        <v>0</v>
      </c>
      <c r="BF924" s="214">
        <f>IF(N924="snížená",J924,0)</f>
        <v>0</v>
      </c>
      <c r="BG924" s="214">
        <f>IF(N924="zákl. přenesená",J924,0)</f>
        <v>0</v>
      </c>
      <c r="BH924" s="214">
        <f>IF(N924="sníž. přenesená",J924,0)</f>
        <v>0</v>
      </c>
      <c r="BI924" s="214">
        <f>IF(N924="nulová",J924,0)</f>
        <v>0</v>
      </c>
      <c r="BJ924" s="16" t="s">
        <v>21</v>
      </c>
      <c r="BK924" s="214">
        <f>ROUND(I924*H924,2)</f>
        <v>0</v>
      </c>
      <c r="BL924" s="16" t="s">
        <v>154</v>
      </c>
      <c r="BM924" s="213" t="s">
        <v>1502</v>
      </c>
    </row>
    <row r="925" spans="1:65" s="2" customFormat="1" ht="29.25">
      <c r="A925" s="33"/>
      <c r="B925" s="34"/>
      <c r="C925" s="35"/>
      <c r="D925" s="215" t="s">
        <v>156</v>
      </c>
      <c r="E925" s="35"/>
      <c r="F925" s="216" t="s">
        <v>1503</v>
      </c>
      <c r="G925" s="35"/>
      <c r="H925" s="35"/>
      <c r="I925" s="114"/>
      <c r="J925" s="35"/>
      <c r="K925" s="35"/>
      <c r="L925" s="38"/>
      <c r="M925" s="217"/>
      <c r="N925" s="218"/>
      <c r="O925" s="70"/>
      <c r="P925" s="70"/>
      <c r="Q925" s="70"/>
      <c r="R925" s="70"/>
      <c r="S925" s="70"/>
      <c r="T925" s="71"/>
      <c r="U925" s="33"/>
      <c r="V925" s="33"/>
      <c r="W925" s="33"/>
      <c r="X925" s="33"/>
      <c r="Y925" s="33"/>
      <c r="Z925" s="33"/>
      <c r="AA925" s="33"/>
      <c r="AB925" s="33"/>
      <c r="AC925" s="33"/>
      <c r="AD925" s="33"/>
      <c r="AE925" s="33"/>
      <c r="AT925" s="16" t="s">
        <v>156</v>
      </c>
      <c r="AU925" s="16" t="s">
        <v>86</v>
      </c>
    </row>
    <row r="926" spans="1:65" s="2" customFormat="1" ht="117">
      <c r="A926" s="33"/>
      <c r="B926" s="34"/>
      <c r="C926" s="35"/>
      <c r="D926" s="215" t="s">
        <v>158</v>
      </c>
      <c r="E926" s="35"/>
      <c r="F926" s="219" t="s">
        <v>1504</v>
      </c>
      <c r="G926" s="35"/>
      <c r="H926" s="35"/>
      <c r="I926" s="114"/>
      <c r="J926" s="35"/>
      <c r="K926" s="35"/>
      <c r="L926" s="38"/>
      <c r="M926" s="217"/>
      <c r="N926" s="218"/>
      <c r="O926" s="70"/>
      <c r="P926" s="70"/>
      <c r="Q926" s="70"/>
      <c r="R926" s="70"/>
      <c r="S926" s="70"/>
      <c r="T926" s="71"/>
      <c r="U926" s="33"/>
      <c r="V926" s="33"/>
      <c r="W926" s="33"/>
      <c r="X926" s="33"/>
      <c r="Y926" s="33"/>
      <c r="Z926" s="33"/>
      <c r="AA926" s="33"/>
      <c r="AB926" s="33"/>
      <c r="AC926" s="33"/>
      <c r="AD926" s="33"/>
      <c r="AE926" s="33"/>
      <c r="AT926" s="16" t="s">
        <v>158</v>
      </c>
      <c r="AU926" s="16" t="s">
        <v>86</v>
      </c>
    </row>
    <row r="927" spans="1:65" s="2" customFormat="1" ht="16.5" customHeight="1">
      <c r="A927" s="33"/>
      <c r="B927" s="34"/>
      <c r="C927" s="202" t="s">
        <v>1505</v>
      </c>
      <c r="D927" s="202" t="s">
        <v>149</v>
      </c>
      <c r="E927" s="203" t="s">
        <v>1506</v>
      </c>
      <c r="F927" s="204" t="s">
        <v>1507</v>
      </c>
      <c r="G927" s="205" t="s">
        <v>580</v>
      </c>
      <c r="H927" s="206">
        <v>1</v>
      </c>
      <c r="I927" s="207"/>
      <c r="J927" s="208">
        <f>ROUND(I927*H927,2)</f>
        <v>0</v>
      </c>
      <c r="K927" s="204" t="s">
        <v>153</v>
      </c>
      <c r="L927" s="38"/>
      <c r="M927" s="209" t="s">
        <v>1</v>
      </c>
      <c r="N927" s="210" t="s">
        <v>42</v>
      </c>
      <c r="O927" s="70"/>
      <c r="P927" s="211">
        <f>O927*H927</f>
        <v>0</v>
      </c>
      <c r="Q927" s="211">
        <v>1.0483752</v>
      </c>
      <c r="R927" s="211">
        <f>Q927*H927</f>
        <v>1.0483752</v>
      </c>
      <c r="S927" s="211">
        <v>0</v>
      </c>
      <c r="T927" s="212">
        <f>S927*H927</f>
        <v>0</v>
      </c>
      <c r="U927" s="33"/>
      <c r="V927" s="33"/>
      <c r="W927" s="33"/>
      <c r="X927" s="33"/>
      <c r="Y927" s="33"/>
      <c r="Z927" s="33"/>
      <c r="AA927" s="33"/>
      <c r="AB927" s="33"/>
      <c r="AC927" s="33"/>
      <c r="AD927" s="33"/>
      <c r="AE927" s="33"/>
      <c r="AR927" s="213" t="s">
        <v>154</v>
      </c>
      <c r="AT927" s="213" t="s">
        <v>149</v>
      </c>
      <c r="AU927" s="213" t="s">
        <v>86</v>
      </c>
      <c r="AY927" s="16" t="s">
        <v>147</v>
      </c>
      <c r="BE927" s="214">
        <f>IF(N927="základní",J927,0)</f>
        <v>0</v>
      </c>
      <c r="BF927" s="214">
        <f>IF(N927="snížená",J927,0)</f>
        <v>0</v>
      </c>
      <c r="BG927" s="214">
        <f>IF(N927="zákl. přenesená",J927,0)</f>
        <v>0</v>
      </c>
      <c r="BH927" s="214">
        <f>IF(N927="sníž. přenesená",J927,0)</f>
        <v>0</v>
      </c>
      <c r="BI927" s="214">
        <f>IF(N927="nulová",J927,0)</f>
        <v>0</v>
      </c>
      <c r="BJ927" s="16" t="s">
        <v>21</v>
      </c>
      <c r="BK927" s="214">
        <f>ROUND(I927*H927,2)</f>
        <v>0</v>
      </c>
      <c r="BL927" s="16" t="s">
        <v>154</v>
      </c>
      <c r="BM927" s="213" t="s">
        <v>1508</v>
      </c>
    </row>
    <row r="928" spans="1:65" s="2" customFormat="1" ht="29.25">
      <c r="A928" s="33"/>
      <c r="B928" s="34"/>
      <c r="C928" s="35"/>
      <c r="D928" s="215" t="s">
        <v>156</v>
      </c>
      <c r="E928" s="35"/>
      <c r="F928" s="216" t="s">
        <v>1509</v>
      </c>
      <c r="G928" s="35"/>
      <c r="H928" s="35"/>
      <c r="I928" s="114"/>
      <c r="J928" s="35"/>
      <c r="K928" s="35"/>
      <c r="L928" s="38"/>
      <c r="M928" s="217"/>
      <c r="N928" s="218"/>
      <c r="O928" s="70"/>
      <c r="P928" s="70"/>
      <c r="Q928" s="70"/>
      <c r="R928" s="70"/>
      <c r="S928" s="70"/>
      <c r="T928" s="71"/>
      <c r="U928" s="33"/>
      <c r="V928" s="33"/>
      <c r="W928" s="33"/>
      <c r="X928" s="33"/>
      <c r="Y928" s="33"/>
      <c r="Z928" s="33"/>
      <c r="AA928" s="33"/>
      <c r="AB928" s="33"/>
      <c r="AC928" s="33"/>
      <c r="AD928" s="33"/>
      <c r="AE928" s="33"/>
      <c r="AT928" s="16" t="s">
        <v>156</v>
      </c>
      <c r="AU928" s="16" t="s">
        <v>86</v>
      </c>
    </row>
    <row r="929" spans="1:65" s="2" customFormat="1" ht="117">
      <c r="A929" s="33"/>
      <c r="B929" s="34"/>
      <c r="C929" s="35"/>
      <c r="D929" s="215" t="s">
        <v>158</v>
      </c>
      <c r="E929" s="35"/>
      <c r="F929" s="219" t="s">
        <v>1504</v>
      </c>
      <c r="G929" s="35"/>
      <c r="H929" s="35"/>
      <c r="I929" s="114"/>
      <c r="J929" s="35"/>
      <c r="K929" s="35"/>
      <c r="L929" s="38"/>
      <c r="M929" s="217"/>
      <c r="N929" s="218"/>
      <c r="O929" s="70"/>
      <c r="P929" s="70"/>
      <c r="Q929" s="70"/>
      <c r="R929" s="70"/>
      <c r="S929" s="70"/>
      <c r="T929" s="71"/>
      <c r="U929" s="33"/>
      <c r="V929" s="33"/>
      <c r="W929" s="33"/>
      <c r="X929" s="33"/>
      <c r="Y929" s="33"/>
      <c r="Z929" s="33"/>
      <c r="AA929" s="33"/>
      <c r="AB929" s="33"/>
      <c r="AC929" s="33"/>
      <c r="AD929" s="33"/>
      <c r="AE929" s="33"/>
      <c r="AT929" s="16" t="s">
        <v>158</v>
      </c>
      <c r="AU929" s="16" t="s">
        <v>86</v>
      </c>
    </row>
    <row r="930" spans="1:65" s="2" customFormat="1" ht="21.75" customHeight="1">
      <c r="A930" s="33"/>
      <c r="B930" s="34"/>
      <c r="C930" s="202" t="s">
        <v>1510</v>
      </c>
      <c r="D930" s="202" t="s">
        <v>149</v>
      </c>
      <c r="E930" s="203" t="s">
        <v>1511</v>
      </c>
      <c r="F930" s="204" t="s">
        <v>1512</v>
      </c>
      <c r="G930" s="205" t="s">
        <v>580</v>
      </c>
      <c r="H930" s="206">
        <v>1</v>
      </c>
      <c r="I930" s="207"/>
      <c r="J930" s="208">
        <f>ROUND(I930*H930,2)</f>
        <v>0</v>
      </c>
      <c r="K930" s="204" t="s">
        <v>153</v>
      </c>
      <c r="L930" s="38"/>
      <c r="M930" s="209" t="s">
        <v>1</v>
      </c>
      <c r="N930" s="210" t="s">
        <v>42</v>
      </c>
      <c r="O930" s="70"/>
      <c r="P930" s="211">
        <f>O930*H930</f>
        <v>0</v>
      </c>
      <c r="Q930" s="211">
        <v>1.059728</v>
      </c>
      <c r="R930" s="211">
        <f>Q930*H930</f>
        <v>1.059728</v>
      </c>
      <c r="S930" s="211">
        <v>0</v>
      </c>
      <c r="T930" s="212">
        <f>S930*H930</f>
        <v>0</v>
      </c>
      <c r="U930" s="33"/>
      <c r="V930" s="33"/>
      <c r="W930" s="33"/>
      <c r="X930" s="33"/>
      <c r="Y930" s="33"/>
      <c r="Z930" s="33"/>
      <c r="AA930" s="33"/>
      <c r="AB930" s="33"/>
      <c r="AC930" s="33"/>
      <c r="AD930" s="33"/>
      <c r="AE930" s="33"/>
      <c r="AR930" s="213" t="s">
        <v>154</v>
      </c>
      <c r="AT930" s="213" t="s">
        <v>149</v>
      </c>
      <c r="AU930" s="213" t="s">
        <v>86</v>
      </c>
      <c r="AY930" s="16" t="s">
        <v>147</v>
      </c>
      <c r="BE930" s="214">
        <f>IF(N930="základní",J930,0)</f>
        <v>0</v>
      </c>
      <c r="BF930" s="214">
        <f>IF(N930="snížená",J930,0)</f>
        <v>0</v>
      </c>
      <c r="BG930" s="214">
        <f>IF(N930="zákl. přenesená",J930,0)</f>
        <v>0</v>
      </c>
      <c r="BH930" s="214">
        <f>IF(N930="sníž. přenesená",J930,0)</f>
        <v>0</v>
      </c>
      <c r="BI930" s="214">
        <f>IF(N930="nulová",J930,0)</f>
        <v>0</v>
      </c>
      <c r="BJ930" s="16" t="s">
        <v>21</v>
      </c>
      <c r="BK930" s="214">
        <f>ROUND(I930*H930,2)</f>
        <v>0</v>
      </c>
      <c r="BL930" s="16" t="s">
        <v>154</v>
      </c>
      <c r="BM930" s="213" t="s">
        <v>1513</v>
      </c>
    </row>
    <row r="931" spans="1:65" s="2" customFormat="1" ht="29.25">
      <c r="A931" s="33"/>
      <c r="B931" s="34"/>
      <c r="C931" s="35"/>
      <c r="D931" s="215" t="s">
        <v>156</v>
      </c>
      <c r="E931" s="35"/>
      <c r="F931" s="216" t="s">
        <v>1514</v>
      </c>
      <c r="G931" s="35"/>
      <c r="H931" s="35"/>
      <c r="I931" s="114"/>
      <c r="J931" s="35"/>
      <c r="K931" s="35"/>
      <c r="L931" s="38"/>
      <c r="M931" s="217"/>
      <c r="N931" s="218"/>
      <c r="O931" s="70"/>
      <c r="P931" s="70"/>
      <c r="Q931" s="70"/>
      <c r="R931" s="70"/>
      <c r="S931" s="70"/>
      <c r="T931" s="71"/>
      <c r="U931" s="33"/>
      <c r="V931" s="33"/>
      <c r="W931" s="33"/>
      <c r="X931" s="33"/>
      <c r="Y931" s="33"/>
      <c r="Z931" s="33"/>
      <c r="AA931" s="33"/>
      <c r="AB931" s="33"/>
      <c r="AC931" s="33"/>
      <c r="AD931" s="33"/>
      <c r="AE931" s="33"/>
      <c r="AT931" s="16" t="s">
        <v>156</v>
      </c>
      <c r="AU931" s="16" t="s">
        <v>86</v>
      </c>
    </row>
    <row r="932" spans="1:65" s="2" customFormat="1" ht="117">
      <c r="A932" s="33"/>
      <c r="B932" s="34"/>
      <c r="C932" s="35"/>
      <c r="D932" s="215" t="s">
        <v>158</v>
      </c>
      <c r="E932" s="35"/>
      <c r="F932" s="219" t="s">
        <v>1504</v>
      </c>
      <c r="G932" s="35"/>
      <c r="H932" s="35"/>
      <c r="I932" s="114"/>
      <c r="J932" s="35"/>
      <c r="K932" s="35"/>
      <c r="L932" s="38"/>
      <c r="M932" s="217"/>
      <c r="N932" s="218"/>
      <c r="O932" s="70"/>
      <c r="P932" s="70"/>
      <c r="Q932" s="70"/>
      <c r="R932" s="70"/>
      <c r="S932" s="70"/>
      <c r="T932" s="71"/>
      <c r="U932" s="33"/>
      <c r="V932" s="33"/>
      <c r="W932" s="33"/>
      <c r="X932" s="33"/>
      <c r="Y932" s="33"/>
      <c r="Z932" s="33"/>
      <c r="AA932" s="33"/>
      <c r="AB932" s="33"/>
      <c r="AC932" s="33"/>
      <c r="AD932" s="33"/>
      <c r="AE932" s="33"/>
      <c r="AT932" s="16" t="s">
        <v>158</v>
      </c>
      <c r="AU932" s="16" t="s">
        <v>86</v>
      </c>
    </row>
    <row r="933" spans="1:65" s="2" customFormat="1" ht="39">
      <c r="A933" s="33"/>
      <c r="B933" s="34"/>
      <c r="C933" s="35"/>
      <c r="D933" s="215" t="s">
        <v>191</v>
      </c>
      <c r="E933" s="35"/>
      <c r="F933" s="219" t="s">
        <v>1515</v>
      </c>
      <c r="G933" s="35"/>
      <c r="H933" s="35"/>
      <c r="I933" s="114"/>
      <c r="J933" s="35"/>
      <c r="K933" s="35"/>
      <c r="L933" s="38"/>
      <c r="M933" s="217"/>
      <c r="N933" s="218"/>
      <c r="O933" s="70"/>
      <c r="P933" s="70"/>
      <c r="Q933" s="70"/>
      <c r="R933" s="70"/>
      <c r="S933" s="70"/>
      <c r="T933" s="71"/>
      <c r="U933" s="33"/>
      <c r="V933" s="33"/>
      <c r="W933" s="33"/>
      <c r="X933" s="33"/>
      <c r="Y933" s="33"/>
      <c r="Z933" s="33"/>
      <c r="AA933" s="33"/>
      <c r="AB933" s="33"/>
      <c r="AC933" s="33"/>
      <c r="AD933" s="33"/>
      <c r="AE933" s="33"/>
      <c r="AT933" s="16" t="s">
        <v>191</v>
      </c>
      <c r="AU933" s="16" t="s">
        <v>86</v>
      </c>
    </row>
    <row r="934" spans="1:65" s="2" customFormat="1" ht="16.5" customHeight="1">
      <c r="A934" s="33"/>
      <c r="B934" s="34"/>
      <c r="C934" s="202" t="s">
        <v>1516</v>
      </c>
      <c r="D934" s="202" t="s">
        <v>149</v>
      </c>
      <c r="E934" s="203" t="s">
        <v>1517</v>
      </c>
      <c r="F934" s="204" t="s">
        <v>1518</v>
      </c>
      <c r="G934" s="205" t="s">
        <v>187</v>
      </c>
      <c r="H934" s="206">
        <v>1</v>
      </c>
      <c r="I934" s="207"/>
      <c r="J934" s="208">
        <f>ROUND(I934*H934,2)</f>
        <v>0</v>
      </c>
      <c r="K934" s="204" t="s">
        <v>153</v>
      </c>
      <c r="L934" s="38"/>
      <c r="M934" s="209" t="s">
        <v>1</v>
      </c>
      <c r="N934" s="210" t="s">
        <v>42</v>
      </c>
      <c r="O934" s="70"/>
      <c r="P934" s="211">
        <f>O934*H934</f>
        <v>0</v>
      </c>
      <c r="Q934" s="211">
        <v>2.2563504999999999</v>
      </c>
      <c r="R934" s="211">
        <f>Q934*H934</f>
        <v>2.2563504999999999</v>
      </c>
      <c r="S934" s="211">
        <v>0</v>
      </c>
      <c r="T934" s="212">
        <f>S934*H934</f>
        <v>0</v>
      </c>
      <c r="U934" s="33"/>
      <c r="V934" s="33"/>
      <c r="W934" s="33"/>
      <c r="X934" s="33"/>
      <c r="Y934" s="33"/>
      <c r="Z934" s="33"/>
      <c r="AA934" s="33"/>
      <c r="AB934" s="33"/>
      <c r="AC934" s="33"/>
      <c r="AD934" s="33"/>
      <c r="AE934" s="33"/>
      <c r="AR934" s="213" t="s">
        <v>154</v>
      </c>
      <c r="AT934" s="213" t="s">
        <v>149</v>
      </c>
      <c r="AU934" s="213" t="s">
        <v>86</v>
      </c>
      <c r="AY934" s="16" t="s">
        <v>147</v>
      </c>
      <c r="BE934" s="214">
        <f>IF(N934="základní",J934,0)</f>
        <v>0</v>
      </c>
      <c r="BF934" s="214">
        <f>IF(N934="snížená",J934,0)</f>
        <v>0</v>
      </c>
      <c r="BG934" s="214">
        <f>IF(N934="zákl. přenesená",J934,0)</f>
        <v>0</v>
      </c>
      <c r="BH934" s="214">
        <f>IF(N934="sníž. přenesená",J934,0)</f>
        <v>0</v>
      </c>
      <c r="BI934" s="214">
        <f>IF(N934="nulová",J934,0)</f>
        <v>0</v>
      </c>
      <c r="BJ934" s="16" t="s">
        <v>21</v>
      </c>
      <c r="BK934" s="214">
        <f>ROUND(I934*H934,2)</f>
        <v>0</v>
      </c>
      <c r="BL934" s="16" t="s">
        <v>154</v>
      </c>
      <c r="BM934" s="213" t="s">
        <v>1519</v>
      </c>
    </row>
    <row r="935" spans="1:65" s="2" customFormat="1" ht="19.5">
      <c r="A935" s="33"/>
      <c r="B935" s="34"/>
      <c r="C935" s="35"/>
      <c r="D935" s="215" t="s">
        <v>156</v>
      </c>
      <c r="E935" s="35"/>
      <c r="F935" s="216" t="s">
        <v>1520</v>
      </c>
      <c r="G935" s="35"/>
      <c r="H935" s="35"/>
      <c r="I935" s="114"/>
      <c r="J935" s="35"/>
      <c r="K935" s="35"/>
      <c r="L935" s="38"/>
      <c r="M935" s="217"/>
      <c r="N935" s="218"/>
      <c r="O935" s="70"/>
      <c r="P935" s="70"/>
      <c r="Q935" s="70"/>
      <c r="R935" s="70"/>
      <c r="S935" s="70"/>
      <c r="T935" s="71"/>
      <c r="U935" s="33"/>
      <c r="V935" s="33"/>
      <c r="W935" s="33"/>
      <c r="X935" s="33"/>
      <c r="Y935" s="33"/>
      <c r="Z935" s="33"/>
      <c r="AA935" s="33"/>
      <c r="AB935" s="33"/>
      <c r="AC935" s="33"/>
      <c r="AD935" s="33"/>
      <c r="AE935" s="33"/>
      <c r="AT935" s="16" t="s">
        <v>156</v>
      </c>
      <c r="AU935" s="16" t="s">
        <v>86</v>
      </c>
    </row>
    <row r="936" spans="1:65" s="2" customFormat="1" ht="29.25">
      <c r="A936" s="33"/>
      <c r="B936" s="34"/>
      <c r="C936" s="35"/>
      <c r="D936" s="215" t="s">
        <v>191</v>
      </c>
      <c r="E936" s="35"/>
      <c r="F936" s="219" t="s">
        <v>1521</v>
      </c>
      <c r="G936" s="35"/>
      <c r="H936" s="35"/>
      <c r="I936" s="114"/>
      <c r="J936" s="35"/>
      <c r="K936" s="35"/>
      <c r="L936" s="38"/>
      <c r="M936" s="217"/>
      <c r="N936" s="218"/>
      <c r="O936" s="70"/>
      <c r="P936" s="70"/>
      <c r="Q936" s="70"/>
      <c r="R936" s="70"/>
      <c r="S936" s="70"/>
      <c r="T936" s="71"/>
      <c r="U936" s="33"/>
      <c r="V936" s="33"/>
      <c r="W936" s="33"/>
      <c r="X936" s="33"/>
      <c r="Y936" s="33"/>
      <c r="Z936" s="33"/>
      <c r="AA936" s="33"/>
      <c r="AB936" s="33"/>
      <c r="AC936" s="33"/>
      <c r="AD936" s="33"/>
      <c r="AE936" s="33"/>
      <c r="AT936" s="16" t="s">
        <v>191</v>
      </c>
      <c r="AU936" s="16" t="s">
        <v>86</v>
      </c>
    </row>
    <row r="937" spans="1:65" s="2" customFormat="1" ht="21.75" customHeight="1">
      <c r="A937" s="33"/>
      <c r="B937" s="34"/>
      <c r="C937" s="202" t="s">
        <v>1522</v>
      </c>
      <c r="D937" s="202" t="s">
        <v>149</v>
      </c>
      <c r="E937" s="203" t="s">
        <v>1523</v>
      </c>
      <c r="F937" s="204" t="s">
        <v>1524</v>
      </c>
      <c r="G937" s="205" t="s">
        <v>285</v>
      </c>
      <c r="H937" s="206">
        <v>1</v>
      </c>
      <c r="I937" s="207"/>
      <c r="J937" s="208">
        <f>ROUND(I937*H937,2)</f>
        <v>0</v>
      </c>
      <c r="K937" s="204" t="s">
        <v>153</v>
      </c>
      <c r="L937" s="38"/>
      <c r="M937" s="209" t="s">
        <v>1</v>
      </c>
      <c r="N937" s="210" t="s">
        <v>42</v>
      </c>
      <c r="O937" s="70"/>
      <c r="P937" s="211">
        <f>O937*H937</f>
        <v>0</v>
      </c>
      <c r="Q937" s="211">
        <v>1.8839999999999999E-2</v>
      </c>
      <c r="R937" s="211">
        <f>Q937*H937</f>
        <v>1.8839999999999999E-2</v>
      </c>
      <c r="S937" s="211">
        <v>0</v>
      </c>
      <c r="T937" s="212">
        <f>S937*H937</f>
        <v>0</v>
      </c>
      <c r="U937" s="33"/>
      <c r="V937" s="33"/>
      <c r="W937" s="33"/>
      <c r="X937" s="33"/>
      <c r="Y937" s="33"/>
      <c r="Z937" s="33"/>
      <c r="AA937" s="33"/>
      <c r="AB937" s="33"/>
      <c r="AC937" s="33"/>
      <c r="AD937" s="33"/>
      <c r="AE937" s="33"/>
      <c r="AR937" s="213" t="s">
        <v>154</v>
      </c>
      <c r="AT937" s="213" t="s">
        <v>149</v>
      </c>
      <c r="AU937" s="213" t="s">
        <v>86</v>
      </c>
      <c r="AY937" s="16" t="s">
        <v>147</v>
      </c>
      <c r="BE937" s="214">
        <f>IF(N937="základní",J937,0)</f>
        <v>0</v>
      </c>
      <c r="BF937" s="214">
        <f>IF(N937="snížená",J937,0)</f>
        <v>0</v>
      </c>
      <c r="BG937" s="214">
        <f>IF(N937="zákl. přenesená",J937,0)</f>
        <v>0</v>
      </c>
      <c r="BH937" s="214">
        <f>IF(N937="sníž. přenesená",J937,0)</f>
        <v>0</v>
      </c>
      <c r="BI937" s="214">
        <f>IF(N937="nulová",J937,0)</f>
        <v>0</v>
      </c>
      <c r="BJ937" s="16" t="s">
        <v>21</v>
      </c>
      <c r="BK937" s="214">
        <f>ROUND(I937*H937,2)</f>
        <v>0</v>
      </c>
      <c r="BL937" s="16" t="s">
        <v>154</v>
      </c>
      <c r="BM937" s="213" t="s">
        <v>1525</v>
      </c>
    </row>
    <row r="938" spans="1:65" s="2" customFormat="1" ht="19.5">
      <c r="A938" s="33"/>
      <c r="B938" s="34"/>
      <c r="C938" s="35"/>
      <c r="D938" s="215" t="s">
        <v>156</v>
      </c>
      <c r="E938" s="35"/>
      <c r="F938" s="216" t="s">
        <v>1526</v>
      </c>
      <c r="G938" s="35"/>
      <c r="H938" s="35"/>
      <c r="I938" s="114"/>
      <c r="J938" s="35"/>
      <c r="K938" s="35"/>
      <c r="L938" s="38"/>
      <c r="M938" s="217"/>
      <c r="N938" s="218"/>
      <c r="O938" s="70"/>
      <c r="P938" s="70"/>
      <c r="Q938" s="70"/>
      <c r="R938" s="70"/>
      <c r="S938" s="70"/>
      <c r="T938" s="71"/>
      <c r="U938" s="33"/>
      <c r="V938" s="33"/>
      <c r="W938" s="33"/>
      <c r="X938" s="33"/>
      <c r="Y938" s="33"/>
      <c r="Z938" s="33"/>
      <c r="AA938" s="33"/>
      <c r="AB938" s="33"/>
      <c r="AC938" s="33"/>
      <c r="AD938" s="33"/>
      <c r="AE938" s="33"/>
      <c r="AT938" s="16" t="s">
        <v>156</v>
      </c>
      <c r="AU938" s="16" t="s">
        <v>86</v>
      </c>
    </row>
    <row r="939" spans="1:65" s="2" customFormat="1" ht="185.25">
      <c r="A939" s="33"/>
      <c r="B939" s="34"/>
      <c r="C939" s="35"/>
      <c r="D939" s="215" t="s">
        <v>158</v>
      </c>
      <c r="E939" s="35"/>
      <c r="F939" s="219" t="s">
        <v>1527</v>
      </c>
      <c r="G939" s="35"/>
      <c r="H939" s="35"/>
      <c r="I939" s="114"/>
      <c r="J939" s="35"/>
      <c r="K939" s="35"/>
      <c r="L939" s="38"/>
      <c r="M939" s="217"/>
      <c r="N939" s="218"/>
      <c r="O939" s="70"/>
      <c r="P939" s="70"/>
      <c r="Q939" s="70"/>
      <c r="R939" s="70"/>
      <c r="S939" s="70"/>
      <c r="T939" s="71"/>
      <c r="U939" s="33"/>
      <c r="V939" s="33"/>
      <c r="W939" s="33"/>
      <c r="X939" s="33"/>
      <c r="Y939" s="33"/>
      <c r="Z939" s="33"/>
      <c r="AA939" s="33"/>
      <c r="AB939" s="33"/>
      <c r="AC939" s="33"/>
      <c r="AD939" s="33"/>
      <c r="AE939" s="33"/>
      <c r="AT939" s="16" t="s">
        <v>158</v>
      </c>
      <c r="AU939" s="16" t="s">
        <v>86</v>
      </c>
    </row>
    <row r="940" spans="1:65" s="2" customFormat="1" ht="21.75" customHeight="1">
      <c r="A940" s="33"/>
      <c r="B940" s="34"/>
      <c r="C940" s="202" t="s">
        <v>1528</v>
      </c>
      <c r="D940" s="202" t="s">
        <v>149</v>
      </c>
      <c r="E940" s="203" t="s">
        <v>1529</v>
      </c>
      <c r="F940" s="204" t="s">
        <v>1530</v>
      </c>
      <c r="G940" s="205" t="s">
        <v>285</v>
      </c>
      <c r="H940" s="206">
        <v>1</v>
      </c>
      <c r="I940" s="207"/>
      <c r="J940" s="208">
        <f>ROUND(I940*H940,2)</f>
        <v>0</v>
      </c>
      <c r="K940" s="204" t="s">
        <v>153</v>
      </c>
      <c r="L940" s="38"/>
      <c r="M940" s="209" t="s">
        <v>1</v>
      </c>
      <c r="N940" s="210" t="s">
        <v>42</v>
      </c>
      <c r="O940" s="70"/>
      <c r="P940" s="211">
        <f>O940*H940</f>
        <v>0</v>
      </c>
      <c r="Q940" s="211">
        <v>1.4999999999999999E-4</v>
      </c>
      <c r="R940" s="211">
        <f>Q940*H940</f>
        <v>1.4999999999999999E-4</v>
      </c>
      <c r="S940" s="211">
        <v>0</v>
      </c>
      <c r="T940" s="212">
        <f>S940*H940</f>
        <v>0</v>
      </c>
      <c r="U940" s="33"/>
      <c r="V940" s="33"/>
      <c r="W940" s="33"/>
      <c r="X940" s="33"/>
      <c r="Y940" s="33"/>
      <c r="Z940" s="33"/>
      <c r="AA940" s="33"/>
      <c r="AB940" s="33"/>
      <c r="AC940" s="33"/>
      <c r="AD940" s="33"/>
      <c r="AE940" s="33"/>
      <c r="AR940" s="213" t="s">
        <v>154</v>
      </c>
      <c r="AT940" s="213" t="s">
        <v>149</v>
      </c>
      <c r="AU940" s="213" t="s">
        <v>86</v>
      </c>
      <c r="AY940" s="16" t="s">
        <v>147</v>
      </c>
      <c r="BE940" s="214">
        <f>IF(N940="základní",J940,0)</f>
        <v>0</v>
      </c>
      <c r="BF940" s="214">
        <f>IF(N940="snížená",J940,0)</f>
        <v>0</v>
      </c>
      <c r="BG940" s="214">
        <f>IF(N940="zákl. přenesená",J940,0)</f>
        <v>0</v>
      </c>
      <c r="BH940" s="214">
        <f>IF(N940="sníž. přenesená",J940,0)</f>
        <v>0</v>
      </c>
      <c r="BI940" s="214">
        <f>IF(N940="nulová",J940,0)</f>
        <v>0</v>
      </c>
      <c r="BJ940" s="16" t="s">
        <v>21</v>
      </c>
      <c r="BK940" s="214">
        <f>ROUND(I940*H940,2)</f>
        <v>0</v>
      </c>
      <c r="BL940" s="16" t="s">
        <v>154</v>
      </c>
      <c r="BM940" s="213" t="s">
        <v>1531</v>
      </c>
    </row>
    <row r="941" spans="1:65" s="2" customFormat="1" ht="19.5">
      <c r="A941" s="33"/>
      <c r="B941" s="34"/>
      <c r="C941" s="35"/>
      <c r="D941" s="215" t="s">
        <v>156</v>
      </c>
      <c r="E941" s="35"/>
      <c r="F941" s="216" t="s">
        <v>1532</v>
      </c>
      <c r="G941" s="35"/>
      <c r="H941" s="35"/>
      <c r="I941" s="114"/>
      <c r="J941" s="35"/>
      <c r="K941" s="35"/>
      <c r="L941" s="38"/>
      <c r="M941" s="217"/>
      <c r="N941" s="218"/>
      <c r="O941" s="70"/>
      <c r="P941" s="70"/>
      <c r="Q941" s="70"/>
      <c r="R941" s="70"/>
      <c r="S941" s="70"/>
      <c r="T941" s="71"/>
      <c r="U941" s="33"/>
      <c r="V941" s="33"/>
      <c r="W941" s="33"/>
      <c r="X941" s="33"/>
      <c r="Y941" s="33"/>
      <c r="Z941" s="33"/>
      <c r="AA941" s="33"/>
      <c r="AB941" s="33"/>
      <c r="AC941" s="33"/>
      <c r="AD941" s="33"/>
      <c r="AE941" s="33"/>
      <c r="AT941" s="16" t="s">
        <v>156</v>
      </c>
      <c r="AU941" s="16" t="s">
        <v>86</v>
      </c>
    </row>
    <row r="942" spans="1:65" s="2" customFormat="1" ht="185.25">
      <c r="A942" s="33"/>
      <c r="B942" s="34"/>
      <c r="C942" s="35"/>
      <c r="D942" s="215" t="s">
        <v>158</v>
      </c>
      <c r="E942" s="35"/>
      <c r="F942" s="219" t="s">
        <v>1527</v>
      </c>
      <c r="G942" s="35"/>
      <c r="H942" s="35"/>
      <c r="I942" s="114"/>
      <c r="J942" s="35"/>
      <c r="K942" s="35"/>
      <c r="L942" s="38"/>
      <c r="M942" s="217"/>
      <c r="N942" s="218"/>
      <c r="O942" s="70"/>
      <c r="P942" s="70"/>
      <c r="Q942" s="70"/>
      <c r="R942" s="70"/>
      <c r="S942" s="70"/>
      <c r="T942" s="71"/>
      <c r="U942" s="33"/>
      <c r="V942" s="33"/>
      <c r="W942" s="33"/>
      <c r="X942" s="33"/>
      <c r="Y942" s="33"/>
      <c r="Z942" s="33"/>
      <c r="AA942" s="33"/>
      <c r="AB942" s="33"/>
      <c r="AC942" s="33"/>
      <c r="AD942" s="33"/>
      <c r="AE942" s="33"/>
      <c r="AT942" s="16" t="s">
        <v>158</v>
      </c>
      <c r="AU942" s="16" t="s">
        <v>86</v>
      </c>
    </row>
    <row r="943" spans="1:65" s="2" customFormat="1" ht="21.75" customHeight="1">
      <c r="A943" s="33"/>
      <c r="B943" s="34"/>
      <c r="C943" s="202" t="s">
        <v>1533</v>
      </c>
      <c r="D943" s="202" t="s">
        <v>149</v>
      </c>
      <c r="E943" s="203" t="s">
        <v>1534</v>
      </c>
      <c r="F943" s="204" t="s">
        <v>1535</v>
      </c>
      <c r="G943" s="205" t="s">
        <v>285</v>
      </c>
      <c r="H943" s="206">
        <v>1</v>
      </c>
      <c r="I943" s="207"/>
      <c r="J943" s="208">
        <f>ROUND(I943*H943,2)</f>
        <v>0</v>
      </c>
      <c r="K943" s="204" t="s">
        <v>153</v>
      </c>
      <c r="L943" s="38"/>
      <c r="M943" s="209" t="s">
        <v>1</v>
      </c>
      <c r="N943" s="210" t="s">
        <v>42</v>
      </c>
      <c r="O943" s="70"/>
      <c r="P943" s="211">
        <f>O943*H943</f>
        <v>0</v>
      </c>
      <c r="Q943" s="211">
        <v>0</v>
      </c>
      <c r="R943" s="211">
        <f>Q943*H943</f>
        <v>0</v>
      </c>
      <c r="S943" s="211">
        <v>0</v>
      </c>
      <c r="T943" s="212">
        <f>S943*H943</f>
        <v>0</v>
      </c>
      <c r="U943" s="33"/>
      <c r="V943" s="33"/>
      <c r="W943" s="33"/>
      <c r="X943" s="33"/>
      <c r="Y943" s="33"/>
      <c r="Z943" s="33"/>
      <c r="AA943" s="33"/>
      <c r="AB943" s="33"/>
      <c r="AC943" s="33"/>
      <c r="AD943" s="33"/>
      <c r="AE943" s="33"/>
      <c r="AR943" s="213" t="s">
        <v>154</v>
      </c>
      <c r="AT943" s="213" t="s">
        <v>149</v>
      </c>
      <c r="AU943" s="213" t="s">
        <v>86</v>
      </c>
      <c r="AY943" s="16" t="s">
        <v>147</v>
      </c>
      <c r="BE943" s="214">
        <f>IF(N943="základní",J943,0)</f>
        <v>0</v>
      </c>
      <c r="BF943" s="214">
        <f>IF(N943="snížená",J943,0)</f>
        <v>0</v>
      </c>
      <c r="BG943" s="214">
        <f>IF(N943="zákl. přenesená",J943,0)</f>
        <v>0</v>
      </c>
      <c r="BH943" s="214">
        <f>IF(N943="sníž. přenesená",J943,0)</f>
        <v>0</v>
      </c>
      <c r="BI943" s="214">
        <f>IF(N943="nulová",J943,0)</f>
        <v>0</v>
      </c>
      <c r="BJ943" s="16" t="s">
        <v>21</v>
      </c>
      <c r="BK943" s="214">
        <f>ROUND(I943*H943,2)</f>
        <v>0</v>
      </c>
      <c r="BL943" s="16" t="s">
        <v>154</v>
      </c>
      <c r="BM943" s="213" t="s">
        <v>1536</v>
      </c>
    </row>
    <row r="944" spans="1:65" s="2" customFormat="1" ht="19.5">
      <c r="A944" s="33"/>
      <c r="B944" s="34"/>
      <c r="C944" s="35"/>
      <c r="D944" s="215" t="s">
        <v>156</v>
      </c>
      <c r="E944" s="35"/>
      <c r="F944" s="216" t="s">
        <v>1537</v>
      </c>
      <c r="G944" s="35"/>
      <c r="H944" s="35"/>
      <c r="I944" s="114"/>
      <c r="J944" s="35"/>
      <c r="K944" s="35"/>
      <c r="L944" s="38"/>
      <c r="M944" s="217"/>
      <c r="N944" s="218"/>
      <c r="O944" s="70"/>
      <c r="P944" s="70"/>
      <c r="Q944" s="70"/>
      <c r="R944" s="70"/>
      <c r="S944" s="70"/>
      <c r="T944" s="71"/>
      <c r="U944" s="33"/>
      <c r="V944" s="33"/>
      <c r="W944" s="33"/>
      <c r="X944" s="33"/>
      <c r="Y944" s="33"/>
      <c r="Z944" s="33"/>
      <c r="AA944" s="33"/>
      <c r="AB944" s="33"/>
      <c r="AC944" s="33"/>
      <c r="AD944" s="33"/>
      <c r="AE944" s="33"/>
      <c r="AT944" s="16" t="s">
        <v>156</v>
      </c>
      <c r="AU944" s="16" t="s">
        <v>86</v>
      </c>
    </row>
    <row r="945" spans="1:65" s="2" customFormat="1" ht="185.25">
      <c r="A945" s="33"/>
      <c r="B945" s="34"/>
      <c r="C945" s="35"/>
      <c r="D945" s="215" t="s">
        <v>158</v>
      </c>
      <c r="E945" s="35"/>
      <c r="F945" s="219" t="s">
        <v>1527</v>
      </c>
      <c r="G945" s="35"/>
      <c r="H945" s="35"/>
      <c r="I945" s="114"/>
      <c r="J945" s="35"/>
      <c r="K945" s="35"/>
      <c r="L945" s="38"/>
      <c r="M945" s="217"/>
      <c r="N945" s="218"/>
      <c r="O945" s="70"/>
      <c r="P945" s="70"/>
      <c r="Q945" s="70"/>
      <c r="R945" s="70"/>
      <c r="S945" s="70"/>
      <c r="T945" s="71"/>
      <c r="U945" s="33"/>
      <c r="V945" s="33"/>
      <c r="W945" s="33"/>
      <c r="X945" s="33"/>
      <c r="Y945" s="33"/>
      <c r="Z945" s="33"/>
      <c r="AA945" s="33"/>
      <c r="AB945" s="33"/>
      <c r="AC945" s="33"/>
      <c r="AD945" s="33"/>
      <c r="AE945" s="33"/>
      <c r="AT945" s="16" t="s">
        <v>158</v>
      </c>
      <c r="AU945" s="16" t="s">
        <v>86</v>
      </c>
    </row>
    <row r="946" spans="1:65" s="2" customFormat="1" ht="21.75" customHeight="1">
      <c r="A946" s="33"/>
      <c r="B946" s="34"/>
      <c r="C946" s="202" t="s">
        <v>1538</v>
      </c>
      <c r="D946" s="202" t="s">
        <v>149</v>
      </c>
      <c r="E946" s="203" t="s">
        <v>1539</v>
      </c>
      <c r="F946" s="204" t="s">
        <v>1540</v>
      </c>
      <c r="G946" s="205" t="s">
        <v>187</v>
      </c>
      <c r="H946" s="206">
        <v>1</v>
      </c>
      <c r="I946" s="207"/>
      <c r="J946" s="208">
        <f>ROUND(I946*H946,2)</f>
        <v>0</v>
      </c>
      <c r="K946" s="204" t="s">
        <v>153</v>
      </c>
      <c r="L946" s="38"/>
      <c r="M946" s="209" t="s">
        <v>1</v>
      </c>
      <c r="N946" s="210" t="s">
        <v>42</v>
      </c>
      <c r="O946" s="70"/>
      <c r="P946" s="211">
        <f>O946*H946</f>
        <v>0</v>
      </c>
      <c r="Q946" s="211">
        <v>2.27868</v>
      </c>
      <c r="R946" s="211">
        <f>Q946*H946</f>
        <v>2.27868</v>
      </c>
      <c r="S946" s="211">
        <v>0</v>
      </c>
      <c r="T946" s="212">
        <f>S946*H946</f>
        <v>0</v>
      </c>
      <c r="U946" s="33"/>
      <c r="V946" s="33"/>
      <c r="W946" s="33"/>
      <c r="X946" s="33"/>
      <c r="Y946" s="33"/>
      <c r="Z946" s="33"/>
      <c r="AA946" s="33"/>
      <c r="AB946" s="33"/>
      <c r="AC946" s="33"/>
      <c r="AD946" s="33"/>
      <c r="AE946" s="33"/>
      <c r="AR946" s="213" t="s">
        <v>154</v>
      </c>
      <c r="AT946" s="213" t="s">
        <v>149</v>
      </c>
      <c r="AU946" s="213" t="s">
        <v>86</v>
      </c>
      <c r="AY946" s="16" t="s">
        <v>147</v>
      </c>
      <c r="BE946" s="214">
        <f>IF(N946="základní",J946,0)</f>
        <v>0</v>
      </c>
      <c r="BF946" s="214">
        <f>IF(N946="snížená",J946,0)</f>
        <v>0</v>
      </c>
      <c r="BG946" s="214">
        <f>IF(N946="zákl. přenesená",J946,0)</f>
        <v>0</v>
      </c>
      <c r="BH946" s="214">
        <f>IF(N946="sníž. přenesená",J946,0)</f>
        <v>0</v>
      </c>
      <c r="BI946" s="214">
        <f>IF(N946="nulová",J946,0)</f>
        <v>0</v>
      </c>
      <c r="BJ946" s="16" t="s">
        <v>21</v>
      </c>
      <c r="BK946" s="214">
        <f>ROUND(I946*H946,2)</f>
        <v>0</v>
      </c>
      <c r="BL946" s="16" t="s">
        <v>154</v>
      </c>
      <c r="BM946" s="213" t="s">
        <v>1541</v>
      </c>
    </row>
    <row r="947" spans="1:65" s="2" customFormat="1" ht="19.5">
      <c r="A947" s="33"/>
      <c r="B947" s="34"/>
      <c r="C947" s="35"/>
      <c r="D947" s="215" t="s">
        <v>156</v>
      </c>
      <c r="E947" s="35"/>
      <c r="F947" s="216" t="s">
        <v>1542</v>
      </c>
      <c r="G947" s="35"/>
      <c r="H947" s="35"/>
      <c r="I947" s="114"/>
      <c r="J947" s="35"/>
      <c r="K947" s="35"/>
      <c r="L947" s="38"/>
      <c r="M947" s="217"/>
      <c r="N947" s="218"/>
      <c r="O947" s="70"/>
      <c r="P947" s="70"/>
      <c r="Q947" s="70"/>
      <c r="R947" s="70"/>
      <c r="S947" s="70"/>
      <c r="T947" s="71"/>
      <c r="U947" s="33"/>
      <c r="V947" s="33"/>
      <c r="W947" s="33"/>
      <c r="X947" s="33"/>
      <c r="Y947" s="33"/>
      <c r="Z947" s="33"/>
      <c r="AA947" s="33"/>
      <c r="AB947" s="33"/>
      <c r="AC947" s="33"/>
      <c r="AD947" s="33"/>
      <c r="AE947" s="33"/>
      <c r="AT947" s="16" t="s">
        <v>156</v>
      </c>
      <c r="AU947" s="16" t="s">
        <v>86</v>
      </c>
    </row>
    <row r="948" spans="1:65" s="2" customFormat="1" ht="19.5">
      <c r="A948" s="33"/>
      <c r="B948" s="34"/>
      <c r="C948" s="35"/>
      <c r="D948" s="215" t="s">
        <v>191</v>
      </c>
      <c r="E948" s="35"/>
      <c r="F948" s="219" t="s">
        <v>1543</v>
      </c>
      <c r="G948" s="35"/>
      <c r="H948" s="35"/>
      <c r="I948" s="114"/>
      <c r="J948" s="35"/>
      <c r="K948" s="35"/>
      <c r="L948" s="38"/>
      <c r="M948" s="217"/>
      <c r="N948" s="218"/>
      <c r="O948" s="70"/>
      <c r="P948" s="70"/>
      <c r="Q948" s="70"/>
      <c r="R948" s="70"/>
      <c r="S948" s="70"/>
      <c r="T948" s="71"/>
      <c r="U948" s="33"/>
      <c r="V948" s="33"/>
      <c r="W948" s="33"/>
      <c r="X948" s="33"/>
      <c r="Y948" s="33"/>
      <c r="Z948" s="33"/>
      <c r="AA948" s="33"/>
      <c r="AB948" s="33"/>
      <c r="AC948" s="33"/>
      <c r="AD948" s="33"/>
      <c r="AE948" s="33"/>
      <c r="AT948" s="16" t="s">
        <v>191</v>
      </c>
      <c r="AU948" s="16" t="s">
        <v>86</v>
      </c>
    </row>
    <row r="949" spans="1:65" s="2" customFormat="1" ht="21.75" customHeight="1">
      <c r="A949" s="33"/>
      <c r="B949" s="34"/>
      <c r="C949" s="202" t="s">
        <v>1544</v>
      </c>
      <c r="D949" s="202" t="s">
        <v>149</v>
      </c>
      <c r="E949" s="203" t="s">
        <v>1545</v>
      </c>
      <c r="F949" s="204" t="s">
        <v>1546</v>
      </c>
      <c r="G949" s="205" t="s">
        <v>187</v>
      </c>
      <c r="H949" s="206">
        <v>1</v>
      </c>
      <c r="I949" s="207"/>
      <c r="J949" s="208">
        <f>ROUND(I949*H949,2)</f>
        <v>0</v>
      </c>
      <c r="K949" s="204" t="s">
        <v>153</v>
      </c>
      <c r="L949" s="38"/>
      <c r="M949" s="209" t="s">
        <v>1</v>
      </c>
      <c r="N949" s="210" t="s">
        <v>42</v>
      </c>
      <c r="O949" s="70"/>
      <c r="P949" s="211">
        <f>O949*H949</f>
        <v>0</v>
      </c>
      <c r="Q949" s="211">
        <v>1.48614</v>
      </c>
      <c r="R949" s="211">
        <f>Q949*H949</f>
        <v>1.48614</v>
      </c>
      <c r="S949" s="211">
        <v>0</v>
      </c>
      <c r="T949" s="212">
        <f>S949*H949</f>
        <v>0</v>
      </c>
      <c r="U949" s="33"/>
      <c r="V949" s="33"/>
      <c r="W949" s="33"/>
      <c r="X949" s="33"/>
      <c r="Y949" s="33"/>
      <c r="Z949" s="33"/>
      <c r="AA949" s="33"/>
      <c r="AB949" s="33"/>
      <c r="AC949" s="33"/>
      <c r="AD949" s="33"/>
      <c r="AE949" s="33"/>
      <c r="AR949" s="213" t="s">
        <v>154</v>
      </c>
      <c r="AT949" s="213" t="s">
        <v>149</v>
      </c>
      <c r="AU949" s="213" t="s">
        <v>86</v>
      </c>
      <c r="AY949" s="16" t="s">
        <v>147</v>
      </c>
      <c r="BE949" s="214">
        <f>IF(N949="základní",J949,0)</f>
        <v>0</v>
      </c>
      <c r="BF949" s="214">
        <f>IF(N949="snížená",J949,0)</f>
        <v>0</v>
      </c>
      <c r="BG949" s="214">
        <f>IF(N949="zákl. přenesená",J949,0)</f>
        <v>0</v>
      </c>
      <c r="BH949" s="214">
        <f>IF(N949="sníž. přenesená",J949,0)</f>
        <v>0</v>
      </c>
      <c r="BI949" s="214">
        <f>IF(N949="nulová",J949,0)</f>
        <v>0</v>
      </c>
      <c r="BJ949" s="16" t="s">
        <v>21</v>
      </c>
      <c r="BK949" s="214">
        <f>ROUND(I949*H949,2)</f>
        <v>0</v>
      </c>
      <c r="BL949" s="16" t="s">
        <v>154</v>
      </c>
      <c r="BM949" s="213" t="s">
        <v>1547</v>
      </c>
    </row>
    <row r="950" spans="1:65" s="2" customFormat="1" ht="19.5">
      <c r="A950" s="33"/>
      <c r="B950" s="34"/>
      <c r="C950" s="35"/>
      <c r="D950" s="215" t="s">
        <v>156</v>
      </c>
      <c r="E950" s="35"/>
      <c r="F950" s="216" t="s">
        <v>1548</v>
      </c>
      <c r="G950" s="35"/>
      <c r="H950" s="35"/>
      <c r="I950" s="114"/>
      <c r="J950" s="35"/>
      <c r="K950" s="35"/>
      <c r="L950" s="38"/>
      <c r="M950" s="217"/>
      <c r="N950" s="218"/>
      <c r="O950" s="70"/>
      <c r="P950" s="70"/>
      <c r="Q950" s="70"/>
      <c r="R950" s="70"/>
      <c r="S950" s="70"/>
      <c r="T950" s="71"/>
      <c r="U950" s="33"/>
      <c r="V950" s="33"/>
      <c r="W950" s="33"/>
      <c r="X950" s="33"/>
      <c r="Y950" s="33"/>
      <c r="Z950" s="33"/>
      <c r="AA950" s="33"/>
      <c r="AB950" s="33"/>
      <c r="AC950" s="33"/>
      <c r="AD950" s="33"/>
      <c r="AE950" s="33"/>
      <c r="AT950" s="16" t="s">
        <v>156</v>
      </c>
      <c r="AU950" s="16" t="s">
        <v>86</v>
      </c>
    </row>
    <row r="951" spans="1:65" s="2" customFormat="1" ht="58.5">
      <c r="A951" s="33"/>
      <c r="B951" s="34"/>
      <c r="C951" s="35"/>
      <c r="D951" s="215" t="s">
        <v>191</v>
      </c>
      <c r="E951" s="35"/>
      <c r="F951" s="219" t="s">
        <v>1549</v>
      </c>
      <c r="G951" s="35"/>
      <c r="H951" s="35"/>
      <c r="I951" s="114"/>
      <c r="J951" s="35"/>
      <c r="K951" s="35"/>
      <c r="L951" s="38"/>
      <c r="M951" s="217"/>
      <c r="N951" s="218"/>
      <c r="O951" s="70"/>
      <c r="P951" s="70"/>
      <c r="Q951" s="70"/>
      <c r="R951" s="70"/>
      <c r="S951" s="70"/>
      <c r="T951" s="71"/>
      <c r="U951" s="33"/>
      <c r="V951" s="33"/>
      <c r="W951" s="33"/>
      <c r="X951" s="33"/>
      <c r="Y951" s="33"/>
      <c r="Z951" s="33"/>
      <c r="AA951" s="33"/>
      <c r="AB951" s="33"/>
      <c r="AC951" s="33"/>
      <c r="AD951" s="33"/>
      <c r="AE951" s="33"/>
      <c r="AT951" s="16" t="s">
        <v>191</v>
      </c>
      <c r="AU951" s="16" t="s">
        <v>86</v>
      </c>
    </row>
    <row r="952" spans="1:65" s="2" customFormat="1" ht="21.75" customHeight="1">
      <c r="A952" s="33"/>
      <c r="B952" s="34"/>
      <c r="C952" s="202" t="s">
        <v>1550</v>
      </c>
      <c r="D952" s="202" t="s">
        <v>149</v>
      </c>
      <c r="E952" s="203" t="s">
        <v>1551</v>
      </c>
      <c r="F952" s="204" t="s">
        <v>1552</v>
      </c>
      <c r="G952" s="205" t="s">
        <v>187</v>
      </c>
      <c r="H952" s="206">
        <v>1</v>
      </c>
      <c r="I952" s="207"/>
      <c r="J952" s="208">
        <f>ROUND(I952*H952,2)</f>
        <v>0</v>
      </c>
      <c r="K952" s="204" t="s">
        <v>153</v>
      </c>
      <c r="L952" s="38"/>
      <c r="M952" s="209" t="s">
        <v>1</v>
      </c>
      <c r="N952" s="210" t="s">
        <v>42</v>
      </c>
      <c r="O952" s="70"/>
      <c r="P952" s="211">
        <f>O952*H952</f>
        <v>0</v>
      </c>
      <c r="Q952" s="211">
        <v>2.5297930800000001</v>
      </c>
      <c r="R952" s="211">
        <f>Q952*H952</f>
        <v>2.5297930800000001</v>
      </c>
      <c r="S952" s="211">
        <v>0</v>
      </c>
      <c r="T952" s="212">
        <f>S952*H952</f>
        <v>0</v>
      </c>
      <c r="U952" s="33"/>
      <c r="V952" s="33"/>
      <c r="W952" s="33"/>
      <c r="X952" s="33"/>
      <c r="Y952" s="33"/>
      <c r="Z952" s="33"/>
      <c r="AA952" s="33"/>
      <c r="AB952" s="33"/>
      <c r="AC952" s="33"/>
      <c r="AD952" s="33"/>
      <c r="AE952" s="33"/>
      <c r="AR952" s="213" t="s">
        <v>154</v>
      </c>
      <c r="AT952" s="213" t="s">
        <v>149</v>
      </c>
      <c r="AU952" s="213" t="s">
        <v>86</v>
      </c>
      <c r="AY952" s="16" t="s">
        <v>147</v>
      </c>
      <c r="BE952" s="214">
        <f>IF(N952="základní",J952,0)</f>
        <v>0</v>
      </c>
      <c r="BF952" s="214">
        <f>IF(N952="snížená",J952,0)</f>
        <v>0</v>
      </c>
      <c r="BG952" s="214">
        <f>IF(N952="zákl. přenesená",J952,0)</f>
        <v>0</v>
      </c>
      <c r="BH952" s="214">
        <f>IF(N952="sníž. přenesená",J952,0)</f>
        <v>0</v>
      </c>
      <c r="BI952" s="214">
        <f>IF(N952="nulová",J952,0)</f>
        <v>0</v>
      </c>
      <c r="BJ952" s="16" t="s">
        <v>21</v>
      </c>
      <c r="BK952" s="214">
        <f>ROUND(I952*H952,2)</f>
        <v>0</v>
      </c>
      <c r="BL952" s="16" t="s">
        <v>154</v>
      </c>
      <c r="BM952" s="213" t="s">
        <v>1553</v>
      </c>
    </row>
    <row r="953" spans="1:65" s="2" customFormat="1" ht="29.25">
      <c r="A953" s="33"/>
      <c r="B953" s="34"/>
      <c r="C953" s="35"/>
      <c r="D953" s="215" t="s">
        <v>156</v>
      </c>
      <c r="E953" s="35"/>
      <c r="F953" s="216" t="s">
        <v>1554</v>
      </c>
      <c r="G953" s="35"/>
      <c r="H953" s="35"/>
      <c r="I953" s="114"/>
      <c r="J953" s="35"/>
      <c r="K953" s="35"/>
      <c r="L953" s="38"/>
      <c r="M953" s="217"/>
      <c r="N953" s="218"/>
      <c r="O953" s="70"/>
      <c r="P953" s="70"/>
      <c r="Q953" s="70"/>
      <c r="R953" s="70"/>
      <c r="S953" s="70"/>
      <c r="T953" s="71"/>
      <c r="U953" s="33"/>
      <c r="V953" s="33"/>
      <c r="W953" s="33"/>
      <c r="X953" s="33"/>
      <c r="Y953" s="33"/>
      <c r="Z953" s="33"/>
      <c r="AA953" s="33"/>
      <c r="AB953" s="33"/>
      <c r="AC953" s="33"/>
      <c r="AD953" s="33"/>
      <c r="AE953" s="33"/>
      <c r="AT953" s="16" t="s">
        <v>156</v>
      </c>
      <c r="AU953" s="16" t="s">
        <v>86</v>
      </c>
    </row>
    <row r="954" spans="1:65" s="2" customFormat="1" ht="48.75">
      <c r="A954" s="33"/>
      <c r="B954" s="34"/>
      <c r="C954" s="35"/>
      <c r="D954" s="215" t="s">
        <v>158</v>
      </c>
      <c r="E954" s="35"/>
      <c r="F954" s="219" t="s">
        <v>1555</v>
      </c>
      <c r="G954" s="35"/>
      <c r="H954" s="35"/>
      <c r="I954" s="114"/>
      <c r="J954" s="35"/>
      <c r="K954" s="35"/>
      <c r="L954" s="38"/>
      <c r="M954" s="217"/>
      <c r="N954" s="218"/>
      <c r="O954" s="70"/>
      <c r="P954" s="70"/>
      <c r="Q954" s="70"/>
      <c r="R954" s="70"/>
      <c r="S954" s="70"/>
      <c r="T954" s="71"/>
      <c r="U954" s="33"/>
      <c r="V954" s="33"/>
      <c r="W954" s="33"/>
      <c r="X954" s="33"/>
      <c r="Y954" s="33"/>
      <c r="Z954" s="33"/>
      <c r="AA954" s="33"/>
      <c r="AB954" s="33"/>
      <c r="AC954" s="33"/>
      <c r="AD954" s="33"/>
      <c r="AE954" s="33"/>
      <c r="AT954" s="16" t="s">
        <v>158</v>
      </c>
      <c r="AU954" s="16" t="s">
        <v>86</v>
      </c>
    </row>
    <row r="955" spans="1:65" s="2" customFormat="1" ht="21.75" customHeight="1">
      <c r="A955" s="33"/>
      <c r="B955" s="34"/>
      <c r="C955" s="202" t="s">
        <v>1556</v>
      </c>
      <c r="D955" s="202" t="s">
        <v>149</v>
      </c>
      <c r="E955" s="203" t="s">
        <v>1557</v>
      </c>
      <c r="F955" s="204" t="s">
        <v>1558</v>
      </c>
      <c r="G955" s="205" t="s">
        <v>187</v>
      </c>
      <c r="H955" s="206">
        <v>1</v>
      </c>
      <c r="I955" s="207"/>
      <c r="J955" s="208">
        <f>ROUND(I955*H955,2)</f>
        <v>0</v>
      </c>
      <c r="K955" s="204" t="s">
        <v>153</v>
      </c>
      <c r="L955" s="38"/>
      <c r="M955" s="209" t="s">
        <v>1</v>
      </c>
      <c r="N955" s="210" t="s">
        <v>42</v>
      </c>
      <c r="O955" s="70"/>
      <c r="P955" s="211">
        <f>O955*H955</f>
        <v>0</v>
      </c>
      <c r="Q955" s="211">
        <v>2.5143020520000001</v>
      </c>
      <c r="R955" s="211">
        <f>Q955*H955</f>
        <v>2.5143020520000001</v>
      </c>
      <c r="S955" s="211">
        <v>0</v>
      </c>
      <c r="T955" s="212">
        <f>S955*H955</f>
        <v>0</v>
      </c>
      <c r="U955" s="33"/>
      <c r="V955" s="33"/>
      <c r="W955" s="33"/>
      <c r="X955" s="33"/>
      <c r="Y955" s="33"/>
      <c r="Z955" s="33"/>
      <c r="AA955" s="33"/>
      <c r="AB955" s="33"/>
      <c r="AC955" s="33"/>
      <c r="AD955" s="33"/>
      <c r="AE955" s="33"/>
      <c r="AR955" s="213" t="s">
        <v>154</v>
      </c>
      <c r="AT955" s="213" t="s">
        <v>149</v>
      </c>
      <c r="AU955" s="213" t="s">
        <v>86</v>
      </c>
      <c r="AY955" s="16" t="s">
        <v>147</v>
      </c>
      <c r="BE955" s="214">
        <f>IF(N955="základní",J955,0)</f>
        <v>0</v>
      </c>
      <c r="BF955" s="214">
        <f>IF(N955="snížená",J955,0)</f>
        <v>0</v>
      </c>
      <c r="BG955" s="214">
        <f>IF(N955="zákl. přenesená",J955,0)</f>
        <v>0</v>
      </c>
      <c r="BH955" s="214">
        <f>IF(N955="sníž. přenesená",J955,0)</f>
        <v>0</v>
      </c>
      <c r="BI955" s="214">
        <f>IF(N955="nulová",J955,0)</f>
        <v>0</v>
      </c>
      <c r="BJ955" s="16" t="s">
        <v>21</v>
      </c>
      <c r="BK955" s="214">
        <f>ROUND(I955*H955,2)</f>
        <v>0</v>
      </c>
      <c r="BL955" s="16" t="s">
        <v>154</v>
      </c>
      <c r="BM955" s="213" t="s">
        <v>1559</v>
      </c>
    </row>
    <row r="956" spans="1:65" s="2" customFormat="1" ht="29.25">
      <c r="A956" s="33"/>
      <c r="B956" s="34"/>
      <c r="C956" s="35"/>
      <c r="D956" s="215" t="s">
        <v>156</v>
      </c>
      <c r="E956" s="35"/>
      <c r="F956" s="216" t="s">
        <v>1560</v>
      </c>
      <c r="G956" s="35"/>
      <c r="H956" s="35"/>
      <c r="I956" s="114"/>
      <c r="J956" s="35"/>
      <c r="K956" s="35"/>
      <c r="L956" s="38"/>
      <c r="M956" s="217"/>
      <c r="N956" s="218"/>
      <c r="O956" s="70"/>
      <c r="P956" s="70"/>
      <c r="Q956" s="70"/>
      <c r="R956" s="70"/>
      <c r="S956" s="70"/>
      <c r="T956" s="71"/>
      <c r="U956" s="33"/>
      <c r="V956" s="33"/>
      <c r="W956" s="33"/>
      <c r="X956" s="33"/>
      <c r="Y956" s="33"/>
      <c r="Z956" s="33"/>
      <c r="AA956" s="33"/>
      <c r="AB956" s="33"/>
      <c r="AC956" s="33"/>
      <c r="AD956" s="33"/>
      <c r="AE956" s="33"/>
      <c r="AT956" s="16" t="s">
        <v>156</v>
      </c>
      <c r="AU956" s="16" t="s">
        <v>86</v>
      </c>
    </row>
    <row r="957" spans="1:65" s="2" customFormat="1" ht="48.75">
      <c r="A957" s="33"/>
      <c r="B957" s="34"/>
      <c r="C957" s="35"/>
      <c r="D957" s="215" t="s">
        <v>158</v>
      </c>
      <c r="E957" s="35"/>
      <c r="F957" s="219" t="s">
        <v>1555</v>
      </c>
      <c r="G957" s="35"/>
      <c r="H957" s="35"/>
      <c r="I957" s="114"/>
      <c r="J957" s="35"/>
      <c r="K957" s="35"/>
      <c r="L957" s="38"/>
      <c r="M957" s="217"/>
      <c r="N957" s="218"/>
      <c r="O957" s="70"/>
      <c r="P957" s="70"/>
      <c r="Q957" s="70"/>
      <c r="R957" s="70"/>
      <c r="S957" s="70"/>
      <c r="T957" s="71"/>
      <c r="U957" s="33"/>
      <c r="V957" s="33"/>
      <c r="W957" s="33"/>
      <c r="X957" s="33"/>
      <c r="Y957" s="33"/>
      <c r="Z957" s="33"/>
      <c r="AA957" s="33"/>
      <c r="AB957" s="33"/>
      <c r="AC957" s="33"/>
      <c r="AD957" s="33"/>
      <c r="AE957" s="33"/>
      <c r="AT957" s="16" t="s">
        <v>158</v>
      </c>
      <c r="AU957" s="16" t="s">
        <v>86</v>
      </c>
    </row>
    <row r="958" spans="1:65" s="2" customFormat="1" ht="21.75" customHeight="1">
      <c r="A958" s="33"/>
      <c r="B958" s="34"/>
      <c r="C958" s="202" t="s">
        <v>1561</v>
      </c>
      <c r="D958" s="202" t="s">
        <v>149</v>
      </c>
      <c r="E958" s="203" t="s">
        <v>1562</v>
      </c>
      <c r="F958" s="204" t="s">
        <v>1563</v>
      </c>
      <c r="G958" s="205" t="s">
        <v>152</v>
      </c>
      <c r="H958" s="206">
        <v>1</v>
      </c>
      <c r="I958" s="207"/>
      <c r="J958" s="208">
        <f>ROUND(I958*H958,2)</f>
        <v>0</v>
      </c>
      <c r="K958" s="204" t="s">
        <v>153</v>
      </c>
      <c r="L958" s="38"/>
      <c r="M958" s="209" t="s">
        <v>1</v>
      </c>
      <c r="N958" s="210" t="s">
        <v>42</v>
      </c>
      <c r="O958" s="70"/>
      <c r="P958" s="211">
        <f>O958*H958</f>
        <v>0</v>
      </c>
      <c r="Q958" s="211">
        <v>2.4672129999999998E-3</v>
      </c>
      <c r="R958" s="211">
        <f>Q958*H958</f>
        <v>2.4672129999999998E-3</v>
      </c>
      <c r="S958" s="211">
        <v>0</v>
      </c>
      <c r="T958" s="212">
        <f>S958*H958</f>
        <v>0</v>
      </c>
      <c r="U958" s="33"/>
      <c r="V958" s="33"/>
      <c r="W958" s="33"/>
      <c r="X958" s="33"/>
      <c r="Y958" s="33"/>
      <c r="Z958" s="33"/>
      <c r="AA958" s="33"/>
      <c r="AB958" s="33"/>
      <c r="AC958" s="33"/>
      <c r="AD958" s="33"/>
      <c r="AE958" s="33"/>
      <c r="AR958" s="213" t="s">
        <v>154</v>
      </c>
      <c r="AT958" s="213" t="s">
        <v>149</v>
      </c>
      <c r="AU958" s="213" t="s">
        <v>86</v>
      </c>
      <c r="AY958" s="16" t="s">
        <v>147</v>
      </c>
      <c r="BE958" s="214">
        <f>IF(N958="základní",J958,0)</f>
        <v>0</v>
      </c>
      <c r="BF958" s="214">
        <f>IF(N958="snížená",J958,0)</f>
        <v>0</v>
      </c>
      <c r="BG958" s="214">
        <f>IF(N958="zákl. přenesená",J958,0)</f>
        <v>0</v>
      </c>
      <c r="BH958" s="214">
        <f>IF(N958="sníž. přenesená",J958,0)</f>
        <v>0</v>
      </c>
      <c r="BI958" s="214">
        <f>IF(N958="nulová",J958,0)</f>
        <v>0</v>
      </c>
      <c r="BJ958" s="16" t="s">
        <v>21</v>
      </c>
      <c r="BK958" s="214">
        <f>ROUND(I958*H958,2)</f>
        <v>0</v>
      </c>
      <c r="BL958" s="16" t="s">
        <v>154</v>
      </c>
      <c r="BM958" s="213" t="s">
        <v>1564</v>
      </c>
    </row>
    <row r="959" spans="1:65" s="2" customFormat="1" ht="29.25">
      <c r="A959" s="33"/>
      <c r="B959" s="34"/>
      <c r="C959" s="35"/>
      <c r="D959" s="215" t="s">
        <v>156</v>
      </c>
      <c r="E959" s="35"/>
      <c r="F959" s="216" t="s">
        <v>1565</v>
      </c>
      <c r="G959" s="35"/>
      <c r="H959" s="35"/>
      <c r="I959" s="114"/>
      <c r="J959" s="35"/>
      <c r="K959" s="35"/>
      <c r="L959" s="38"/>
      <c r="M959" s="217"/>
      <c r="N959" s="218"/>
      <c r="O959" s="70"/>
      <c r="P959" s="70"/>
      <c r="Q959" s="70"/>
      <c r="R959" s="70"/>
      <c r="S959" s="70"/>
      <c r="T959" s="71"/>
      <c r="U959" s="33"/>
      <c r="V959" s="33"/>
      <c r="W959" s="33"/>
      <c r="X959" s="33"/>
      <c r="Y959" s="33"/>
      <c r="Z959" s="33"/>
      <c r="AA959" s="33"/>
      <c r="AB959" s="33"/>
      <c r="AC959" s="33"/>
      <c r="AD959" s="33"/>
      <c r="AE959" s="33"/>
      <c r="AT959" s="16" t="s">
        <v>156</v>
      </c>
      <c r="AU959" s="16" t="s">
        <v>86</v>
      </c>
    </row>
    <row r="960" spans="1:65" s="2" customFormat="1" ht="48.75">
      <c r="A960" s="33"/>
      <c r="B960" s="34"/>
      <c r="C960" s="35"/>
      <c r="D960" s="215" t="s">
        <v>158</v>
      </c>
      <c r="E960" s="35"/>
      <c r="F960" s="219" t="s">
        <v>1566</v>
      </c>
      <c r="G960" s="35"/>
      <c r="H960" s="35"/>
      <c r="I960" s="114"/>
      <c r="J960" s="35"/>
      <c r="K960" s="35"/>
      <c r="L960" s="38"/>
      <c r="M960" s="217"/>
      <c r="N960" s="218"/>
      <c r="O960" s="70"/>
      <c r="P960" s="70"/>
      <c r="Q960" s="70"/>
      <c r="R960" s="70"/>
      <c r="S960" s="70"/>
      <c r="T960" s="71"/>
      <c r="U960" s="33"/>
      <c r="V960" s="33"/>
      <c r="W960" s="33"/>
      <c r="X960" s="33"/>
      <c r="Y960" s="33"/>
      <c r="Z960" s="33"/>
      <c r="AA960" s="33"/>
      <c r="AB960" s="33"/>
      <c r="AC960" s="33"/>
      <c r="AD960" s="33"/>
      <c r="AE960" s="33"/>
      <c r="AT960" s="16" t="s">
        <v>158</v>
      </c>
      <c r="AU960" s="16" t="s">
        <v>86</v>
      </c>
    </row>
    <row r="961" spans="1:65" s="2" customFormat="1" ht="21.75" customHeight="1">
      <c r="A961" s="33"/>
      <c r="B961" s="34"/>
      <c r="C961" s="202" t="s">
        <v>1567</v>
      </c>
      <c r="D961" s="202" t="s">
        <v>149</v>
      </c>
      <c r="E961" s="203" t="s">
        <v>1568</v>
      </c>
      <c r="F961" s="204" t="s">
        <v>1569</v>
      </c>
      <c r="G961" s="205" t="s">
        <v>152</v>
      </c>
      <c r="H961" s="206">
        <v>1</v>
      </c>
      <c r="I961" s="207"/>
      <c r="J961" s="208">
        <f>ROUND(I961*H961,2)</f>
        <v>0</v>
      </c>
      <c r="K961" s="204" t="s">
        <v>153</v>
      </c>
      <c r="L961" s="38"/>
      <c r="M961" s="209" t="s">
        <v>1</v>
      </c>
      <c r="N961" s="210" t="s">
        <v>42</v>
      </c>
      <c r="O961" s="70"/>
      <c r="P961" s="211">
        <f>O961*H961</f>
        <v>0</v>
      </c>
      <c r="Q961" s="211">
        <v>0</v>
      </c>
      <c r="R961" s="211">
        <f>Q961*H961</f>
        <v>0</v>
      </c>
      <c r="S961" s="211">
        <v>0</v>
      </c>
      <c r="T961" s="212">
        <f>S961*H961</f>
        <v>0</v>
      </c>
      <c r="U961" s="33"/>
      <c r="V961" s="33"/>
      <c r="W961" s="33"/>
      <c r="X961" s="33"/>
      <c r="Y961" s="33"/>
      <c r="Z961" s="33"/>
      <c r="AA961" s="33"/>
      <c r="AB961" s="33"/>
      <c r="AC961" s="33"/>
      <c r="AD961" s="33"/>
      <c r="AE961" s="33"/>
      <c r="AR961" s="213" t="s">
        <v>154</v>
      </c>
      <c r="AT961" s="213" t="s">
        <v>149</v>
      </c>
      <c r="AU961" s="213" t="s">
        <v>86</v>
      </c>
      <c r="AY961" s="16" t="s">
        <v>147</v>
      </c>
      <c r="BE961" s="214">
        <f>IF(N961="základní",J961,0)</f>
        <v>0</v>
      </c>
      <c r="BF961" s="214">
        <f>IF(N961="snížená",J961,0)</f>
        <v>0</v>
      </c>
      <c r="BG961" s="214">
        <f>IF(N961="zákl. přenesená",J961,0)</f>
        <v>0</v>
      </c>
      <c r="BH961" s="214">
        <f>IF(N961="sníž. přenesená",J961,0)</f>
        <v>0</v>
      </c>
      <c r="BI961" s="214">
        <f>IF(N961="nulová",J961,0)</f>
        <v>0</v>
      </c>
      <c r="BJ961" s="16" t="s">
        <v>21</v>
      </c>
      <c r="BK961" s="214">
        <f>ROUND(I961*H961,2)</f>
        <v>0</v>
      </c>
      <c r="BL961" s="16" t="s">
        <v>154</v>
      </c>
      <c r="BM961" s="213" t="s">
        <v>1570</v>
      </c>
    </row>
    <row r="962" spans="1:65" s="2" customFormat="1" ht="29.25">
      <c r="A962" s="33"/>
      <c r="B962" s="34"/>
      <c r="C962" s="35"/>
      <c r="D962" s="215" t="s">
        <v>156</v>
      </c>
      <c r="E962" s="35"/>
      <c r="F962" s="216" t="s">
        <v>1571</v>
      </c>
      <c r="G962" s="35"/>
      <c r="H962" s="35"/>
      <c r="I962" s="114"/>
      <c r="J962" s="35"/>
      <c r="K962" s="35"/>
      <c r="L962" s="38"/>
      <c r="M962" s="217"/>
      <c r="N962" s="218"/>
      <c r="O962" s="70"/>
      <c r="P962" s="70"/>
      <c r="Q962" s="70"/>
      <c r="R962" s="70"/>
      <c r="S962" s="70"/>
      <c r="T962" s="71"/>
      <c r="U962" s="33"/>
      <c r="V962" s="33"/>
      <c r="W962" s="33"/>
      <c r="X962" s="33"/>
      <c r="Y962" s="33"/>
      <c r="Z962" s="33"/>
      <c r="AA962" s="33"/>
      <c r="AB962" s="33"/>
      <c r="AC962" s="33"/>
      <c r="AD962" s="33"/>
      <c r="AE962" s="33"/>
      <c r="AT962" s="16" t="s">
        <v>156</v>
      </c>
      <c r="AU962" s="16" t="s">
        <v>86</v>
      </c>
    </row>
    <row r="963" spans="1:65" s="2" customFormat="1" ht="48.75">
      <c r="A963" s="33"/>
      <c r="B963" s="34"/>
      <c r="C963" s="35"/>
      <c r="D963" s="215" t="s">
        <v>158</v>
      </c>
      <c r="E963" s="35"/>
      <c r="F963" s="219" t="s">
        <v>1566</v>
      </c>
      <c r="G963" s="35"/>
      <c r="H963" s="35"/>
      <c r="I963" s="114"/>
      <c r="J963" s="35"/>
      <c r="K963" s="35"/>
      <c r="L963" s="38"/>
      <c r="M963" s="217"/>
      <c r="N963" s="218"/>
      <c r="O963" s="70"/>
      <c r="P963" s="70"/>
      <c r="Q963" s="70"/>
      <c r="R963" s="70"/>
      <c r="S963" s="70"/>
      <c r="T963" s="71"/>
      <c r="U963" s="33"/>
      <c r="V963" s="33"/>
      <c r="W963" s="33"/>
      <c r="X963" s="33"/>
      <c r="Y963" s="33"/>
      <c r="Z963" s="33"/>
      <c r="AA963" s="33"/>
      <c r="AB963" s="33"/>
      <c r="AC963" s="33"/>
      <c r="AD963" s="33"/>
      <c r="AE963" s="33"/>
      <c r="AT963" s="16" t="s">
        <v>158</v>
      </c>
      <c r="AU963" s="16" t="s">
        <v>86</v>
      </c>
    </row>
    <row r="964" spans="1:65" s="2" customFormat="1" ht="21.75" customHeight="1">
      <c r="A964" s="33"/>
      <c r="B964" s="34"/>
      <c r="C964" s="202" t="s">
        <v>1572</v>
      </c>
      <c r="D964" s="202" t="s">
        <v>149</v>
      </c>
      <c r="E964" s="203" t="s">
        <v>1573</v>
      </c>
      <c r="F964" s="204" t="s">
        <v>1574</v>
      </c>
      <c r="G964" s="205" t="s">
        <v>580</v>
      </c>
      <c r="H964" s="206">
        <v>1</v>
      </c>
      <c r="I964" s="207"/>
      <c r="J964" s="208">
        <f>ROUND(I964*H964,2)</f>
        <v>0</v>
      </c>
      <c r="K964" s="204" t="s">
        <v>153</v>
      </c>
      <c r="L964" s="38"/>
      <c r="M964" s="209" t="s">
        <v>1</v>
      </c>
      <c r="N964" s="210" t="s">
        <v>42</v>
      </c>
      <c r="O964" s="70"/>
      <c r="P964" s="211">
        <f>O964*H964</f>
        <v>0</v>
      </c>
      <c r="Q964" s="211">
        <v>1.10951132</v>
      </c>
      <c r="R964" s="211">
        <f>Q964*H964</f>
        <v>1.10951132</v>
      </c>
      <c r="S964" s="211">
        <v>0</v>
      </c>
      <c r="T964" s="212">
        <f>S964*H964</f>
        <v>0</v>
      </c>
      <c r="U964" s="33"/>
      <c r="V964" s="33"/>
      <c r="W964" s="33"/>
      <c r="X964" s="33"/>
      <c r="Y964" s="33"/>
      <c r="Z964" s="33"/>
      <c r="AA964" s="33"/>
      <c r="AB964" s="33"/>
      <c r="AC964" s="33"/>
      <c r="AD964" s="33"/>
      <c r="AE964" s="33"/>
      <c r="AR964" s="213" t="s">
        <v>154</v>
      </c>
      <c r="AT964" s="213" t="s">
        <v>149</v>
      </c>
      <c r="AU964" s="213" t="s">
        <v>86</v>
      </c>
      <c r="AY964" s="16" t="s">
        <v>147</v>
      </c>
      <c r="BE964" s="214">
        <f>IF(N964="základní",J964,0)</f>
        <v>0</v>
      </c>
      <c r="BF964" s="214">
        <f>IF(N964="snížená",J964,0)</f>
        <v>0</v>
      </c>
      <c r="BG964" s="214">
        <f>IF(N964="zákl. přenesená",J964,0)</f>
        <v>0</v>
      </c>
      <c r="BH964" s="214">
        <f>IF(N964="sníž. přenesená",J964,0)</f>
        <v>0</v>
      </c>
      <c r="BI964" s="214">
        <f>IF(N964="nulová",J964,0)</f>
        <v>0</v>
      </c>
      <c r="BJ964" s="16" t="s">
        <v>21</v>
      </c>
      <c r="BK964" s="214">
        <f>ROUND(I964*H964,2)</f>
        <v>0</v>
      </c>
      <c r="BL964" s="16" t="s">
        <v>154</v>
      </c>
      <c r="BM964" s="213" t="s">
        <v>1575</v>
      </c>
    </row>
    <row r="965" spans="1:65" s="2" customFormat="1" ht="19.5">
      <c r="A965" s="33"/>
      <c r="B965" s="34"/>
      <c r="C965" s="35"/>
      <c r="D965" s="215" t="s">
        <v>156</v>
      </c>
      <c r="E965" s="35"/>
      <c r="F965" s="216" t="s">
        <v>1576</v>
      </c>
      <c r="G965" s="35"/>
      <c r="H965" s="35"/>
      <c r="I965" s="114"/>
      <c r="J965" s="35"/>
      <c r="K965" s="35"/>
      <c r="L965" s="38"/>
      <c r="M965" s="217"/>
      <c r="N965" s="218"/>
      <c r="O965" s="70"/>
      <c r="P965" s="70"/>
      <c r="Q965" s="70"/>
      <c r="R965" s="70"/>
      <c r="S965" s="70"/>
      <c r="T965" s="71"/>
      <c r="U965" s="33"/>
      <c r="V965" s="33"/>
      <c r="W965" s="33"/>
      <c r="X965" s="33"/>
      <c r="Y965" s="33"/>
      <c r="Z965" s="33"/>
      <c r="AA965" s="33"/>
      <c r="AB965" s="33"/>
      <c r="AC965" s="33"/>
      <c r="AD965" s="33"/>
      <c r="AE965" s="33"/>
      <c r="AT965" s="16" t="s">
        <v>156</v>
      </c>
      <c r="AU965" s="16" t="s">
        <v>86</v>
      </c>
    </row>
    <row r="966" spans="1:65" s="2" customFormat="1" ht="21.75" customHeight="1">
      <c r="A966" s="33"/>
      <c r="B966" s="34"/>
      <c r="C966" s="202" t="s">
        <v>1577</v>
      </c>
      <c r="D966" s="202" t="s">
        <v>149</v>
      </c>
      <c r="E966" s="203" t="s">
        <v>1578</v>
      </c>
      <c r="F966" s="204" t="s">
        <v>1579</v>
      </c>
      <c r="G966" s="205" t="s">
        <v>580</v>
      </c>
      <c r="H966" s="206">
        <v>1</v>
      </c>
      <c r="I966" s="207"/>
      <c r="J966" s="208">
        <f>ROUND(I966*H966,2)</f>
        <v>0</v>
      </c>
      <c r="K966" s="204" t="s">
        <v>153</v>
      </c>
      <c r="L966" s="38"/>
      <c r="M966" s="209" t="s">
        <v>1</v>
      </c>
      <c r="N966" s="210" t="s">
        <v>42</v>
      </c>
      <c r="O966" s="70"/>
      <c r="P966" s="211">
        <f>O966*H966</f>
        <v>0</v>
      </c>
      <c r="Q966" s="211">
        <v>1.0627727796999999</v>
      </c>
      <c r="R966" s="211">
        <f>Q966*H966</f>
        <v>1.0627727796999999</v>
      </c>
      <c r="S966" s="211">
        <v>0</v>
      </c>
      <c r="T966" s="212">
        <f>S966*H966</f>
        <v>0</v>
      </c>
      <c r="U966" s="33"/>
      <c r="V966" s="33"/>
      <c r="W966" s="33"/>
      <c r="X966" s="33"/>
      <c r="Y966" s="33"/>
      <c r="Z966" s="33"/>
      <c r="AA966" s="33"/>
      <c r="AB966" s="33"/>
      <c r="AC966" s="33"/>
      <c r="AD966" s="33"/>
      <c r="AE966" s="33"/>
      <c r="AR966" s="213" t="s">
        <v>154</v>
      </c>
      <c r="AT966" s="213" t="s">
        <v>149</v>
      </c>
      <c r="AU966" s="213" t="s">
        <v>86</v>
      </c>
      <c r="AY966" s="16" t="s">
        <v>147</v>
      </c>
      <c r="BE966" s="214">
        <f>IF(N966="základní",J966,0)</f>
        <v>0</v>
      </c>
      <c r="BF966" s="214">
        <f>IF(N966="snížená",J966,0)</f>
        <v>0</v>
      </c>
      <c r="BG966" s="214">
        <f>IF(N966="zákl. přenesená",J966,0)</f>
        <v>0</v>
      </c>
      <c r="BH966" s="214">
        <f>IF(N966="sníž. přenesená",J966,0)</f>
        <v>0</v>
      </c>
      <c r="BI966" s="214">
        <f>IF(N966="nulová",J966,0)</f>
        <v>0</v>
      </c>
      <c r="BJ966" s="16" t="s">
        <v>21</v>
      </c>
      <c r="BK966" s="214">
        <f>ROUND(I966*H966,2)</f>
        <v>0</v>
      </c>
      <c r="BL966" s="16" t="s">
        <v>154</v>
      </c>
      <c r="BM966" s="213" t="s">
        <v>1580</v>
      </c>
    </row>
    <row r="967" spans="1:65" s="2" customFormat="1" ht="19.5">
      <c r="A967" s="33"/>
      <c r="B967" s="34"/>
      <c r="C967" s="35"/>
      <c r="D967" s="215" t="s">
        <v>156</v>
      </c>
      <c r="E967" s="35"/>
      <c r="F967" s="216" t="s">
        <v>1581</v>
      </c>
      <c r="G967" s="35"/>
      <c r="H967" s="35"/>
      <c r="I967" s="114"/>
      <c r="J967" s="35"/>
      <c r="K967" s="35"/>
      <c r="L967" s="38"/>
      <c r="M967" s="217"/>
      <c r="N967" s="218"/>
      <c r="O967" s="70"/>
      <c r="P967" s="70"/>
      <c r="Q967" s="70"/>
      <c r="R967" s="70"/>
      <c r="S967" s="70"/>
      <c r="T967" s="71"/>
      <c r="U967" s="33"/>
      <c r="V967" s="33"/>
      <c r="W967" s="33"/>
      <c r="X967" s="33"/>
      <c r="Y967" s="33"/>
      <c r="Z967" s="33"/>
      <c r="AA967" s="33"/>
      <c r="AB967" s="33"/>
      <c r="AC967" s="33"/>
      <c r="AD967" s="33"/>
      <c r="AE967" s="33"/>
      <c r="AT967" s="16" t="s">
        <v>156</v>
      </c>
      <c r="AU967" s="16" t="s">
        <v>86</v>
      </c>
    </row>
    <row r="968" spans="1:65" s="2" customFormat="1" ht="21.75" customHeight="1">
      <c r="A968" s="33"/>
      <c r="B968" s="34"/>
      <c r="C968" s="202" t="s">
        <v>1582</v>
      </c>
      <c r="D968" s="202" t="s">
        <v>149</v>
      </c>
      <c r="E968" s="203" t="s">
        <v>1583</v>
      </c>
      <c r="F968" s="204" t="s">
        <v>1584</v>
      </c>
      <c r="G968" s="205" t="s">
        <v>285</v>
      </c>
      <c r="H968" s="206">
        <v>1</v>
      </c>
      <c r="I968" s="207"/>
      <c r="J968" s="208">
        <f>ROUND(I968*H968,2)</f>
        <v>0</v>
      </c>
      <c r="K968" s="204" t="s">
        <v>153</v>
      </c>
      <c r="L968" s="38"/>
      <c r="M968" s="209" t="s">
        <v>1</v>
      </c>
      <c r="N968" s="210" t="s">
        <v>42</v>
      </c>
      <c r="O968" s="70"/>
      <c r="P968" s="211">
        <f>O968*H968</f>
        <v>0</v>
      </c>
      <c r="Q968" s="211">
        <v>6.62E-3</v>
      </c>
      <c r="R968" s="211">
        <f>Q968*H968</f>
        <v>6.62E-3</v>
      </c>
      <c r="S968" s="211">
        <v>0</v>
      </c>
      <c r="T968" s="212">
        <f>S968*H968</f>
        <v>0</v>
      </c>
      <c r="U968" s="33"/>
      <c r="V968" s="33"/>
      <c r="W968" s="33"/>
      <c r="X968" s="33"/>
      <c r="Y968" s="33"/>
      <c r="Z968" s="33"/>
      <c r="AA968" s="33"/>
      <c r="AB968" s="33"/>
      <c r="AC968" s="33"/>
      <c r="AD968" s="33"/>
      <c r="AE968" s="33"/>
      <c r="AR968" s="213" t="s">
        <v>154</v>
      </c>
      <c r="AT968" s="213" t="s">
        <v>149</v>
      </c>
      <c r="AU968" s="213" t="s">
        <v>86</v>
      </c>
      <c r="AY968" s="16" t="s">
        <v>147</v>
      </c>
      <c r="BE968" s="214">
        <f>IF(N968="základní",J968,0)</f>
        <v>0</v>
      </c>
      <c r="BF968" s="214">
        <f>IF(N968="snížená",J968,0)</f>
        <v>0</v>
      </c>
      <c r="BG968" s="214">
        <f>IF(N968="zákl. přenesená",J968,0)</f>
        <v>0</v>
      </c>
      <c r="BH968" s="214">
        <f>IF(N968="sníž. přenesená",J968,0)</f>
        <v>0</v>
      </c>
      <c r="BI968" s="214">
        <f>IF(N968="nulová",J968,0)</f>
        <v>0</v>
      </c>
      <c r="BJ968" s="16" t="s">
        <v>21</v>
      </c>
      <c r="BK968" s="214">
        <f>ROUND(I968*H968,2)</f>
        <v>0</v>
      </c>
      <c r="BL968" s="16" t="s">
        <v>154</v>
      </c>
      <c r="BM968" s="213" t="s">
        <v>1585</v>
      </c>
    </row>
    <row r="969" spans="1:65" s="2" customFormat="1" ht="19.5">
      <c r="A969" s="33"/>
      <c r="B969" s="34"/>
      <c r="C969" s="35"/>
      <c r="D969" s="215" t="s">
        <v>156</v>
      </c>
      <c r="E969" s="35"/>
      <c r="F969" s="216" t="s">
        <v>1586</v>
      </c>
      <c r="G969" s="35"/>
      <c r="H969" s="35"/>
      <c r="I969" s="114"/>
      <c r="J969" s="35"/>
      <c r="K969" s="35"/>
      <c r="L969" s="38"/>
      <c r="M969" s="217"/>
      <c r="N969" s="218"/>
      <c r="O969" s="70"/>
      <c r="P969" s="70"/>
      <c r="Q969" s="70"/>
      <c r="R969" s="70"/>
      <c r="S969" s="70"/>
      <c r="T969" s="71"/>
      <c r="U969" s="33"/>
      <c r="V969" s="33"/>
      <c r="W969" s="33"/>
      <c r="X969" s="33"/>
      <c r="Y969" s="33"/>
      <c r="Z969" s="33"/>
      <c r="AA969" s="33"/>
      <c r="AB969" s="33"/>
      <c r="AC969" s="33"/>
      <c r="AD969" s="33"/>
      <c r="AE969" s="33"/>
      <c r="AT969" s="16" t="s">
        <v>156</v>
      </c>
      <c r="AU969" s="16" t="s">
        <v>86</v>
      </c>
    </row>
    <row r="970" spans="1:65" s="2" customFormat="1" ht="165.75">
      <c r="A970" s="33"/>
      <c r="B970" s="34"/>
      <c r="C970" s="35"/>
      <c r="D970" s="215" t="s">
        <v>158</v>
      </c>
      <c r="E970" s="35"/>
      <c r="F970" s="219" t="s">
        <v>1587</v>
      </c>
      <c r="G970" s="35"/>
      <c r="H970" s="35"/>
      <c r="I970" s="114"/>
      <c r="J970" s="35"/>
      <c r="K970" s="35"/>
      <c r="L970" s="38"/>
      <c r="M970" s="217"/>
      <c r="N970" s="218"/>
      <c r="O970" s="70"/>
      <c r="P970" s="70"/>
      <c r="Q970" s="70"/>
      <c r="R970" s="70"/>
      <c r="S970" s="70"/>
      <c r="T970" s="71"/>
      <c r="U970" s="33"/>
      <c r="V970" s="33"/>
      <c r="W970" s="33"/>
      <c r="X970" s="33"/>
      <c r="Y970" s="33"/>
      <c r="Z970" s="33"/>
      <c r="AA970" s="33"/>
      <c r="AB970" s="33"/>
      <c r="AC970" s="33"/>
      <c r="AD970" s="33"/>
      <c r="AE970" s="33"/>
      <c r="AT970" s="16" t="s">
        <v>158</v>
      </c>
      <c r="AU970" s="16" t="s">
        <v>86</v>
      </c>
    </row>
    <row r="971" spans="1:65" s="2" customFormat="1" ht="16.5" customHeight="1">
      <c r="A971" s="33"/>
      <c r="B971" s="34"/>
      <c r="C971" s="202" t="s">
        <v>1588</v>
      </c>
      <c r="D971" s="202" t="s">
        <v>149</v>
      </c>
      <c r="E971" s="203" t="s">
        <v>1589</v>
      </c>
      <c r="F971" s="204" t="s">
        <v>1590</v>
      </c>
      <c r="G971" s="205" t="s">
        <v>285</v>
      </c>
      <c r="H971" s="206">
        <v>1</v>
      </c>
      <c r="I971" s="207"/>
      <c r="J971" s="208">
        <f>ROUND(I971*H971,2)</f>
        <v>0</v>
      </c>
      <c r="K971" s="204" t="s">
        <v>153</v>
      </c>
      <c r="L971" s="38"/>
      <c r="M971" s="209" t="s">
        <v>1</v>
      </c>
      <c r="N971" s="210" t="s">
        <v>42</v>
      </c>
      <c r="O971" s="70"/>
      <c r="P971" s="211">
        <f>O971*H971</f>
        <v>0</v>
      </c>
      <c r="Q971" s="211">
        <v>8.0900000000000004E-4</v>
      </c>
      <c r="R971" s="211">
        <f>Q971*H971</f>
        <v>8.0900000000000004E-4</v>
      </c>
      <c r="S971" s="211">
        <v>0</v>
      </c>
      <c r="T971" s="212">
        <f>S971*H971</f>
        <v>0</v>
      </c>
      <c r="U971" s="33"/>
      <c r="V971" s="33"/>
      <c r="W971" s="33"/>
      <c r="X971" s="33"/>
      <c r="Y971" s="33"/>
      <c r="Z971" s="33"/>
      <c r="AA971" s="33"/>
      <c r="AB971" s="33"/>
      <c r="AC971" s="33"/>
      <c r="AD971" s="33"/>
      <c r="AE971" s="33"/>
      <c r="AR971" s="213" t="s">
        <v>154</v>
      </c>
      <c r="AT971" s="213" t="s">
        <v>149</v>
      </c>
      <c r="AU971" s="213" t="s">
        <v>86</v>
      </c>
      <c r="AY971" s="16" t="s">
        <v>147</v>
      </c>
      <c r="BE971" s="214">
        <f>IF(N971="základní",J971,0)</f>
        <v>0</v>
      </c>
      <c r="BF971" s="214">
        <f>IF(N971="snížená",J971,0)</f>
        <v>0</v>
      </c>
      <c r="BG971" s="214">
        <f>IF(N971="zákl. přenesená",J971,0)</f>
        <v>0</v>
      </c>
      <c r="BH971" s="214">
        <f>IF(N971="sníž. přenesená",J971,0)</f>
        <v>0</v>
      </c>
      <c r="BI971" s="214">
        <f>IF(N971="nulová",J971,0)</f>
        <v>0</v>
      </c>
      <c r="BJ971" s="16" t="s">
        <v>21</v>
      </c>
      <c r="BK971" s="214">
        <f>ROUND(I971*H971,2)</f>
        <v>0</v>
      </c>
      <c r="BL971" s="16" t="s">
        <v>154</v>
      </c>
      <c r="BM971" s="213" t="s">
        <v>1591</v>
      </c>
    </row>
    <row r="972" spans="1:65" s="2" customFormat="1" ht="11.25">
      <c r="A972" s="33"/>
      <c r="B972" s="34"/>
      <c r="C972" s="35"/>
      <c r="D972" s="215" t="s">
        <v>156</v>
      </c>
      <c r="E972" s="35"/>
      <c r="F972" s="216" t="s">
        <v>1592</v>
      </c>
      <c r="G972" s="35"/>
      <c r="H972" s="35"/>
      <c r="I972" s="114"/>
      <c r="J972" s="35"/>
      <c r="K972" s="35"/>
      <c r="L972" s="38"/>
      <c r="M972" s="217"/>
      <c r="N972" s="218"/>
      <c r="O972" s="70"/>
      <c r="P972" s="70"/>
      <c r="Q972" s="70"/>
      <c r="R972" s="70"/>
      <c r="S972" s="70"/>
      <c r="T972" s="71"/>
      <c r="U972" s="33"/>
      <c r="V972" s="33"/>
      <c r="W972" s="33"/>
      <c r="X972" s="33"/>
      <c r="Y972" s="33"/>
      <c r="Z972" s="33"/>
      <c r="AA972" s="33"/>
      <c r="AB972" s="33"/>
      <c r="AC972" s="33"/>
      <c r="AD972" s="33"/>
      <c r="AE972" s="33"/>
      <c r="AT972" s="16" t="s">
        <v>156</v>
      </c>
      <c r="AU972" s="16" t="s">
        <v>86</v>
      </c>
    </row>
    <row r="973" spans="1:65" s="2" customFormat="1" ht="156">
      <c r="A973" s="33"/>
      <c r="B973" s="34"/>
      <c r="C973" s="35"/>
      <c r="D973" s="215" t="s">
        <v>158</v>
      </c>
      <c r="E973" s="35"/>
      <c r="F973" s="219" t="s">
        <v>1593</v>
      </c>
      <c r="G973" s="35"/>
      <c r="H973" s="35"/>
      <c r="I973" s="114"/>
      <c r="J973" s="35"/>
      <c r="K973" s="35"/>
      <c r="L973" s="38"/>
      <c r="M973" s="217"/>
      <c r="N973" s="218"/>
      <c r="O973" s="70"/>
      <c r="P973" s="70"/>
      <c r="Q973" s="70"/>
      <c r="R973" s="70"/>
      <c r="S973" s="70"/>
      <c r="T973" s="71"/>
      <c r="U973" s="33"/>
      <c r="V973" s="33"/>
      <c r="W973" s="33"/>
      <c r="X973" s="33"/>
      <c r="Y973" s="33"/>
      <c r="Z973" s="33"/>
      <c r="AA973" s="33"/>
      <c r="AB973" s="33"/>
      <c r="AC973" s="33"/>
      <c r="AD973" s="33"/>
      <c r="AE973" s="33"/>
      <c r="AT973" s="16" t="s">
        <v>158</v>
      </c>
      <c r="AU973" s="16" t="s">
        <v>86</v>
      </c>
    </row>
    <row r="974" spans="1:65" s="2" customFormat="1" ht="16.5" customHeight="1">
      <c r="A974" s="33"/>
      <c r="B974" s="34"/>
      <c r="C974" s="202" t="s">
        <v>1594</v>
      </c>
      <c r="D974" s="202" t="s">
        <v>149</v>
      </c>
      <c r="E974" s="203" t="s">
        <v>1595</v>
      </c>
      <c r="F974" s="204" t="s">
        <v>1596</v>
      </c>
      <c r="G974" s="205" t="s">
        <v>285</v>
      </c>
      <c r="H974" s="206">
        <v>1</v>
      </c>
      <c r="I974" s="207"/>
      <c r="J974" s="208">
        <f>ROUND(I974*H974,2)</f>
        <v>0</v>
      </c>
      <c r="K974" s="204" t="s">
        <v>153</v>
      </c>
      <c r="L974" s="38"/>
      <c r="M974" s="209" t="s">
        <v>1</v>
      </c>
      <c r="N974" s="210" t="s">
        <v>42</v>
      </c>
      <c r="O974" s="70"/>
      <c r="P974" s="211">
        <f>O974*H974</f>
        <v>0</v>
      </c>
      <c r="Q974" s="211">
        <v>1.072E-3</v>
      </c>
      <c r="R974" s="211">
        <f>Q974*H974</f>
        <v>1.072E-3</v>
      </c>
      <c r="S974" s="211">
        <v>0</v>
      </c>
      <c r="T974" s="212">
        <f>S974*H974</f>
        <v>0</v>
      </c>
      <c r="U974" s="33"/>
      <c r="V974" s="33"/>
      <c r="W974" s="33"/>
      <c r="X974" s="33"/>
      <c r="Y974" s="33"/>
      <c r="Z974" s="33"/>
      <c r="AA974" s="33"/>
      <c r="AB974" s="33"/>
      <c r="AC974" s="33"/>
      <c r="AD974" s="33"/>
      <c r="AE974" s="33"/>
      <c r="AR974" s="213" t="s">
        <v>154</v>
      </c>
      <c r="AT974" s="213" t="s">
        <v>149</v>
      </c>
      <c r="AU974" s="213" t="s">
        <v>86</v>
      </c>
      <c r="AY974" s="16" t="s">
        <v>147</v>
      </c>
      <c r="BE974" s="214">
        <f>IF(N974="základní",J974,0)</f>
        <v>0</v>
      </c>
      <c r="BF974" s="214">
        <f>IF(N974="snížená",J974,0)</f>
        <v>0</v>
      </c>
      <c r="BG974" s="214">
        <f>IF(N974="zákl. přenesená",J974,0)</f>
        <v>0</v>
      </c>
      <c r="BH974" s="214">
        <f>IF(N974="sníž. přenesená",J974,0)</f>
        <v>0</v>
      </c>
      <c r="BI974" s="214">
        <f>IF(N974="nulová",J974,0)</f>
        <v>0</v>
      </c>
      <c r="BJ974" s="16" t="s">
        <v>21</v>
      </c>
      <c r="BK974" s="214">
        <f>ROUND(I974*H974,2)</f>
        <v>0</v>
      </c>
      <c r="BL974" s="16" t="s">
        <v>154</v>
      </c>
      <c r="BM974" s="213" t="s">
        <v>1597</v>
      </c>
    </row>
    <row r="975" spans="1:65" s="2" customFormat="1" ht="11.25">
      <c r="A975" s="33"/>
      <c r="B975" s="34"/>
      <c r="C975" s="35"/>
      <c r="D975" s="215" t="s">
        <v>156</v>
      </c>
      <c r="E975" s="35"/>
      <c r="F975" s="216" t="s">
        <v>1598</v>
      </c>
      <c r="G975" s="35"/>
      <c r="H975" s="35"/>
      <c r="I975" s="114"/>
      <c r="J975" s="35"/>
      <c r="K975" s="35"/>
      <c r="L975" s="38"/>
      <c r="M975" s="217"/>
      <c r="N975" s="218"/>
      <c r="O975" s="70"/>
      <c r="P975" s="70"/>
      <c r="Q975" s="70"/>
      <c r="R975" s="70"/>
      <c r="S975" s="70"/>
      <c r="T975" s="71"/>
      <c r="U975" s="33"/>
      <c r="V975" s="33"/>
      <c r="W975" s="33"/>
      <c r="X975" s="33"/>
      <c r="Y975" s="33"/>
      <c r="Z975" s="33"/>
      <c r="AA975" s="33"/>
      <c r="AB975" s="33"/>
      <c r="AC975" s="33"/>
      <c r="AD975" s="33"/>
      <c r="AE975" s="33"/>
      <c r="AT975" s="16" t="s">
        <v>156</v>
      </c>
      <c r="AU975" s="16" t="s">
        <v>86</v>
      </c>
    </row>
    <row r="976" spans="1:65" s="2" customFormat="1" ht="156">
      <c r="A976" s="33"/>
      <c r="B976" s="34"/>
      <c r="C976" s="35"/>
      <c r="D976" s="215" t="s">
        <v>158</v>
      </c>
      <c r="E976" s="35"/>
      <c r="F976" s="219" t="s">
        <v>1593</v>
      </c>
      <c r="G976" s="35"/>
      <c r="H976" s="35"/>
      <c r="I976" s="114"/>
      <c r="J976" s="35"/>
      <c r="K976" s="35"/>
      <c r="L976" s="38"/>
      <c r="M976" s="217"/>
      <c r="N976" s="218"/>
      <c r="O976" s="70"/>
      <c r="P976" s="70"/>
      <c r="Q976" s="70"/>
      <c r="R976" s="70"/>
      <c r="S976" s="70"/>
      <c r="T976" s="71"/>
      <c r="U976" s="33"/>
      <c r="V976" s="33"/>
      <c r="W976" s="33"/>
      <c r="X976" s="33"/>
      <c r="Y976" s="33"/>
      <c r="Z976" s="33"/>
      <c r="AA976" s="33"/>
      <c r="AB976" s="33"/>
      <c r="AC976" s="33"/>
      <c r="AD976" s="33"/>
      <c r="AE976" s="33"/>
      <c r="AT976" s="16" t="s">
        <v>158</v>
      </c>
      <c r="AU976" s="16" t="s">
        <v>86</v>
      </c>
    </row>
    <row r="977" spans="1:65" s="2" customFormat="1" ht="21.75" customHeight="1">
      <c r="A977" s="33"/>
      <c r="B977" s="34"/>
      <c r="C977" s="202" t="s">
        <v>1599</v>
      </c>
      <c r="D977" s="202" t="s">
        <v>149</v>
      </c>
      <c r="E977" s="203" t="s">
        <v>1600</v>
      </c>
      <c r="F977" s="204" t="s">
        <v>1601</v>
      </c>
      <c r="G977" s="205" t="s">
        <v>210</v>
      </c>
      <c r="H977" s="206">
        <v>1</v>
      </c>
      <c r="I977" s="207"/>
      <c r="J977" s="208">
        <f>ROUND(I977*H977,2)</f>
        <v>0</v>
      </c>
      <c r="K977" s="204" t="s">
        <v>153</v>
      </c>
      <c r="L977" s="38"/>
      <c r="M977" s="209" t="s">
        <v>1</v>
      </c>
      <c r="N977" s="210" t="s">
        <v>42</v>
      </c>
      <c r="O977" s="70"/>
      <c r="P977" s="211">
        <f>O977*H977</f>
        <v>0</v>
      </c>
      <c r="Q977" s="211">
        <v>0.144006</v>
      </c>
      <c r="R977" s="211">
        <f>Q977*H977</f>
        <v>0.144006</v>
      </c>
      <c r="S977" s="211">
        <v>0</v>
      </c>
      <c r="T977" s="212">
        <f>S977*H977</f>
        <v>0</v>
      </c>
      <c r="U977" s="33"/>
      <c r="V977" s="33"/>
      <c r="W977" s="33"/>
      <c r="X977" s="33"/>
      <c r="Y977" s="33"/>
      <c r="Z977" s="33"/>
      <c r="AA977" s="33"/>
      <c r="AB977" s="33"/>
      <c r="AC977" s="33"/>
      <c r="AD977" s="33"/>
      <c r="AE977" s="33"/>
      <c r="AR977" s="213" t="s">
        <v>154</v>
      </c>
      <c r="AT977" s="213" t="s">
        <v>149</v>
      </c>
      <c r="AU977" s="213" t="s">
        <v>86</v>
      </c>
      <c r="AY977" s="16" t="s">
        <v>147</v>
      </c>
      <c r="BE977" s="214">
        <f>IF(N977="základní",J977,0)</f>
        <v>0</v>
      </c>
      <c r="BF977" s="214">
        <f>IF(N977="snížená",J977,0)</f>
        <v>0</v>
      </c>
      <c r="BG977" s="214">
        <f>IF(N977="zákl. přenesená",J977,0)</f>
        <v>0</v>
      </c>
      <c r="BH977" s="214">
        <f>IF(N977="sníž. přenesená",J977,0)</f>
        <v>0</v>
      </c>
      <c r="BI977" s="214">
        <f>IF(N977="nulová",J977,0)</f>
        <v>0</v>
      </c>
      <c r="BJ977" s="16" t="s">
        <v>21</v>
      </c>
      <c r="BK977" s="214">
        <f>ROUND(I977*H977,2)</f>
        <v>0</v>
      </c>
      <c r="BL977" s="16" t="s">
        <v>154</v>
      </c>
      <c r="BM977" s="213" t="s">
        <v>1602</v>
      </c>
    </row>
    <row r="978" spans="1:65" s="2" customFormat="1" ht="19.5">
      <c r="A978" s="33"/>
      <c r="B978" s="34"/>
      <c r="C978" s="35"/>
      <c r="D978" s="215" t="s">
        <v>156</v>
      </c>
      <c r="E978" s="35"/>
      <c r="F978" s="216" t="s">
        <v>1603</v>
      </c>
      <c r="G978" s="35"/>
      <c r="H978" s="35"/>
      <c r="I978" s="114"/>
      <c r="J978" s="35"/>
      <c r="K978" s="35"/>
      <c r="L978" s="38"/>
      <c r="M978" s="217"/>
      <c r="N978" s="218"/>
      <c r="O978" s="70"/>
      <c r="P978" s="70"/>
      <c r="Q978" s="70"/>
      <c r="R978" s="70"/>
      <c r="S978" s="70"/>
      <c r="T978" s="71"/>
      <c r="U978" s="33"/>
      <c r="V978" s="33"/>
      <c r="W978" s="33"/>
      <c r="X978" s="33"/>
      <c r="Y978" s="33"/>
      <c r="Z978" s="33"/>
      <c r="AA978" s="33"/>
      <c r="AB978" s="33"/>
      <c r="AC978" s="33"/>
      <c r="AD978" s="33"/>
      <c r="AE978" s="33"/>
      <c r="AT978" s="16" t="s">
        <v>156</v>
      </c>
      <c r="AU978" s="16" t="s">
        <v>86</v>
      </c>
    </row>
    <row r="979" spans="1:65" s="2" customFormat="1" ht="204.75">
      <c r="A979" s="33"/>
      <c r="B979" s="34"/>
      <c r="C979" s="35"/>
      <c r="D979" s="215" t="s">
        <v>158</v>
      </c>
      <c r="E979" s="35"/>
      <c r="F979" s="219" t="s">
        <v>1604</v>
      </c>
      <c r="G979" s="35"/>
      <c r="H979" s="35"/>
      <c r="I979" s="114"/>
      <c r="J979" s="35"/>
      <c r="K979" s="35"/>
      <c r="L979" s="38"/>
      <c r="M979" s="217"/>
      <c r="N979" s="218"/>
      <c r="O979" s="70"/>
      <c r="P979" s="70"/>
      <c r="Q979" s="70"/>
      <c r="R979" s="70"/>
      <c r="S979" s="70"/>
      <c r="T979" s="71"/>
      <c r="U979" s="33"/>
      <c r="V979" s="33"/>
      <c r="W979" s="33"/>
      <c r="X979" s="33"/>
      <c r="Y979" s="33"/>
      <c r="Z979" s="33"/>
      <c r="AA979" s="33"/>
      <c r="AB979" s="33"/>
      <c r="AC979" s="33"/>
      <c r="AD979" s="33"/>
      <c r="AE979" s="33"/>
      <c r="AT979" s="16" t="s">
        <v>158</v>
      </c>
      <c r="AU979" s="16" t="s">
        <v>86</v>
      </c>
    </row>
    <row r="980" spans="1:65" s="2" customFormat="1" ht="19.5">
      <c r="A980" s="33"/>
      <c r="B980" s="34"/>
      <c r="C980" s="35"/>
      <c r="D980" s="215" t="s">
        <v>191</v>
      </c>
      <c r="E980" s="35"/>
      <c r="F980" s="219" t="s">
        <v>378</v>
      </c>
      <c r="G980" s="35"/>
      <c r="H980" s="35"/>
      <c r="I980" s="114"/>
      <c r="J980" s="35"/>
      <c r="K980" s="35"/>
      <c r="L980" s="38"/>
      <c r="M980" s="217"/>
      <c r="N980" s="218"/>
      <c r="O980" s="70"/>
      <c r="P980" s="70"/>
      <c r="Q980" s="70"/>
      <c r="R980" s="70"/>
      <c r="S980" s="70"/>
      <c r="T980" s="71"/>
      <c r="U980" s="33"/>
      <c r="V980" s="33"/>
      <c r="W980" s="33"/>
      <c r="X980" s="33"/>
      <c r="Y980" s="33"/>
      <c r="Z980" s="33"/>
      <c r="AA980" s="33"/>
      <c r="AB980" s="33"/>
      <c r="AC980" s="33"/>
      <c r="AD980" s="33"/>
      <c r="AE980" s="33"/>
      <c r="AT980" s="16" t="s">
        <v>191</v>
      </c>
      <c r="AU980" s="16" t="s">
        <v>86</v>
      </c>
    </row>
    <row r="981" spans="1:65" s="2" customFormat="1" ht="16.5" customHeight="1">
      <c r="A981" s="33"/>
      <c r="B981" s="34"/>
      <c r="C981" s="220" t="s">
        <v>1605</v>
      </c>
      <c r="D981" s="220" t="s">
        <v>290</v>
      </c>
      <c r="E981" s="221" t="s">
        <v>1606</v>
      </c>
      <c r="F981" s="222" t="s">
        <v>1607</v>
      </c>
      <c r="G981" s="223" t="s">
        <v>210</v>
      </c>
      <c r="H981" s="224">
        <v>1</v>
      </c>
      <c r="I981" s="225"/>
      <c r="J981" s="226">
        <f>ROUND(I981*H981,2)</f>
        <v>0</v>
      </c>
      <c r="K981" s="222" t="s">
        <v>1</v>
      </c>
      <c r="L981" s="227"/>
      <c r="M981" s="228" t="s">
        <v>1</v>
      </c>
      <c r="N981" s="229" t="s">
        <v>42</v>
      </c>
      <c r="O981" s="70"/>
      <c r="P981" s="211">
        <f>O981*H981</f>
        <v>0</v>
      </c>
      <c r="Q981" s="211">
        <v>2.9</v>
      </c>
      <c r="R981" s="211">
        <f>Q981*H981</f>
        <v>2.9</v>
      </c>
      <c r="S981" s="211">
        <v>0</v>
      </c>
      <c r="T981" s="212">
        <f>S981*H981</f>
        <v>0</v>
      </c>
      <c r="U981" s="33"/>
      <c r="V981" s="33"/>
      <c r="W981" s="33"/>
      <c r="X981" s="33"/>
      <c r="Y981" s="33"/>
      <c r="Z981" s="33"/>
      <c r="AA981" s="33"/>
      <c r="AB981" s="33"/>
      <c r="AC981" s="33"/>
      <c r="AD981" s="33"/>
      <c r="AE981" s="33"/>
      <c r="AR981" s="213" t="s">
        <v>193</v>
      </c>
      <c r="AT981" s="213" t="s">
        <v>290</v>
      </c>
      <c r="AU981" s="213" t="s">
        <v>86</v>
      </c>
      <c r="AY981" s="16" t="s">
        <v>147</v>
      </c>
      <c r="BE981" s="214">
        <f>IF(N981="základní",J981,0)</f>
        <v>0</v>
      </c>
      <c r="BF981" s="214">
        <f>IF(N981="snížená",J981,0)</f>
        <v>0</v>
      </c>
      <c r="BG981" s="214">
        <f>IF(N981="zákl. přenesená",J981,0)</f>
        <v>0</v>
      </c>
      <c r="BH981" s="214">
        <f>IF(N981="sníž. přenesená",J981,0)</f>
        <v>0</v>
      </c>
      <c r="BI981" s="214">
        <f>IF(N981="nulová",J981,0)</f>
        <v>0</v>
      </c>
      <c r="BJ981" s="16" t="s">
        <v>21</v>
      </c>
      <c r="BK981" s="214">
        <f>ROUND(I981*H981,2)</f>
        <v>0</v>
      </c>
      <c r="BL981" s="16" t="s">
        <v>154</v>
      </c>
      <c r="BM981" s="213" t="s">
        <v>1608</v>
      </c>
    </row>
    <row r="982" spans="1:65" s="2" customFormat="1" ht="11.25">
      <c r="A982" s="33"/>
      <c r="B982" s="34"/>
      <c r="C982" s="35"/>
      <c r="D982" s="215" t="s">
        <v>156</v>
      </c>
      <c r="E982" s="35"/>
      <c r="F982" s="216" t="s">
        <v>1609</v>
      </c>
      <c r="G982" s="35"/>
      <c r="H982" s="35"/>
      <c r="I982" s="114"/>
      <c r="J982" s="35"/>
      <c r="K982" s="35"/>
      <c r="L982" s="38"/>
      <c r="M982" s="217"/>
      <c r="N982" s="218"/>
      <c r="O982" s="70"/>
      <c r="P982" s="70"/>
      <c r="Q982" s="70"/>
      <c r="R982" s="70"/>
      <c r="S982" s="70"/>
      <c r="T982" s="71"/>
      <c r="U982" s="33"/>
      <c r="V982" s="33"/>
      <c r="W982" s="33"/>
      <c r="X982" s="33"/>
      <c r="Y982" s="33"/>
      <c r="Z982" s="33"/>
      <c r="AA982" s="33"/>
      <c r="AB982" s="33"/>
      <c r="AC982" s="33"/>
      <c r="AD982" s="33"/>
      <c r="AE982" s="33"/>
      <c r="AT982" s="16" t="s">
        <v>156</v>
      </c>
      <c r="AU982" s="16" t="s">
        <v>86</v>
      </c>
    </row>
    <row r="983" spans="1:65" s="2" customFormat="1" ht="29.25">
      <c r="A983" s="33"/>
      <c r="B983" s="34"/>
      <c r="C983" s="35"/>
      <c r="D983" s="215" t="s">
        <v>191</v>
      </c>
      <c r="E983" s="35"/>
      <c r="F983" s="219" t="s">
        <v>1610</v>
      </c>
      <c r="G983" s="35"/>
      <c r="H983" s="35"/>
      <c r="I983" s="114"/>
      <c r="J983" s="35"/>
      <c r="K983" s="35"/>
      <c r="L983" s="38"/>
      <c r="M983" s="217"/>
      <c r="N983" s="218"/>
      <c r="O983" s="70"/>
      <c r="P983" s="70"/>
      <c r="Q983" s="70"/>
      <c r="R983" s="70"/>
      <c r="S983" s="70"/>
      <c r="T983" s="71"/>
      <c r="U983" s="33"/>
      <c r="V983" s="33"/>
      <c r="W983" s="33"/>
      <c r="X983" s="33"/>
      <c r="Y983" s="33"/>
      <c r="Z983" s="33"/>
      <c r="AA983" s="33"/>
      <c r="AB983" s="33"/>
      <c r="AC983" s="33"/>
      <c r="AD983" s="33"/>
      <c r="AE983" s="33"/>
      <c r="AT983" s="16" t="s">
        <v>191</v>
      </c>
      <c r="AU983" s="16" t="s">
        <v>86</v>
      </c>
    </row>
    <row r="984" spans="1:65" s="2" customFormat="1" ht="16.5" customHeight="1">
      <c r="A984" s="33"/>
      <c r="B984" s="34"/>
      <c r="C984" s="220" t="s">
        <v>1611</v>
      </c>
      <c r="D984" s="220" t="s">
        <v>290</v>
      </c>
      <c r="E984" s="221" t="s">
        <v>1612</v>
      </c>
      <c r="F984" s="222" t="s">
        <v>1613</v>
      </c>
      <c r="G984" s="223" t="s">
        <v>210</v>
      </c>
      <c r="H984" s="224">
        <v>1</v>
      </c>
      <c r="I984" s="225"/>
      <c r="J984" s="226">
        <f>ROUND(I984*H984,2)</f>
        <v>0</v>
      </c>
      <c r="K984" s="222" t="s">
        <v>1</v>
      </c>
      <c r="L984" s="227"/>
      <c r="M984" s="228" t="s">
        <v>1</v>
      </c>
      <c r="N984" s="229" t="s">
        <v>42</v>
      </c>
      <c r="O984" s="70"/>
      <c r="P984" s="211">
        <f>O984*H984</f>
        <v>0</v>
      </c>
      <c r="Q984" s="211">
        <v>2.9</v>
      </c>
      <c r="R984" s="211">
        <f>Q984*H984</f>
        <v>2.9</v>
      </c>
      <c r="S984" s="211">
        <v>0</v>
      </c>
      <c r="T984" s="212">
        <f>S984*H984</f>
        <v>0</v>
      </c>
      <c r="U984" s="33"/>
      <c r="V984" s="33"/>
      <c r="W984" s="33"/>
      <c r="X984" s="33"/>
      <c r="Y984" s="33"/>
      <c r="Z984" s="33"/>
      <c r="AA984" s="33"/>
      <c r="AB984" s="33"/>
      <c r="AC984" s="33"/>
      <c r="AD984" s="33"/>
      <c r="AE984" s="33"/>
      <c r="AR984" s="213" t="s">
        <v>193</v>
      </c>
      <c r="AT984" s="213" t="s">
        <v>290</v>
      </c>
      <c r="AU984" s="213" t="s">
        <v>86</v>
      </c>
      <c r="AY984" s="16" t="s">
        <v>147</v>
      </c>
      <c r="BE984" s="214">
        <f>IF(N984="základní",J984,0)</f>
        <v>0</v>
      </c>
      <c r="BF984" s="214">
        <f>IF(N984="snížená",J984,0)</f>
        <v>0</v>
      </c>
      <c r="BG984" s="214">
        <f>IF(N984="zákl. přenesená",J984,0)</f>
        <v>0</v>
      </c>
      <c r="BH984" s="214">
        <f>IF(N984="sníž. přenesená",J984,0)</f>
        <v>0</v>
      </c>
      <c r="BI984" s="214">
        <f>IF(N984="nulová",J984,0)</f>
        <v>0</v>
      </c>
      <c r="BJ984" s="16" t="s">
        <v>21</v>
      </c>
      <c r="BK984" s="214">
        <f>ROUND(I984*H984,2)</f>
        <v>0</v>
      </c>
      <c r="BL984" s="16" t="s">
        <v>154</v>
      </c>
      <c r="BM984" s="213" t="s">
        <v>1614</v>
      </c>
    </row>
    <row r="985" spans="1:65" s="2" customFormat="1" ht="11.25">
      <c r="A985" s="33"/>
      <c r="B985" s="34"/>
      <c r="C985" s="35"/>
      <c r="D985" s="215" t="s">
        <v>156</v>
      </c>
      <c r="E985" s="35"/>
      <c r="F985" s="216" t="s">
        <v>1615</v>
      </c>
      <c r="G985" s="35"/>
      <c r="H985" s="35"/>
      <c r="I985" s="114"/>
      <c r="J985" s="35"/>
      <c r="K985" s="35"/>
      <c r="L985" s="38"/>
      <c r="M985" s="217"/>
      <c r="N985" s="218"/>
      <c r="O985" s="70"/>
      <c r="P985" s="70"/>
      <c r="Q985" s="70"/>
      <c r="R985" s="70"/>
      <c r="S985" s="70"/>
      <c r="T985" s="71"/>
      <c r="U985" s="33"/>
      <c r="V985" s="33"/>
      <c r="W985" s="33"/>
      <c r="X985" s="33"/>
      <c r="Y985" s="33"/>
      <c r="Z985" s="33"/>
      <c r="AA985" s="33"/>
      <c r="AB985" s="33"/>
      <c r="AC985" s="33"/>
      <c r="AD985" s="33"/>
      <c r="AE985" s="33"/>
      <c r="AT985" s="16" t="s">
        <v>156</v>
      </c>
      <c r="AU985" s="16" t="s">
        <v>86</v>
      </c>
    </row>
    <row r="986" spans="1:65" s="2" customFormat="1" ht="39">
      <c r="A986" s="33"/>
      <c r="B986" s="34"/>
      <c r="C986" s="35"/>
      <c r="D986" s="215" t="s">
        <v>191</v>
      </c>
      <c r="E986" s="35"/>
      <c r="F986" s="219" t="s">
        <v>1616</v>
      </c>
      <c r="G986" s="35"/>
      <c r="H986" s="35"/>
      <c r="I986" s="114"/>
      <c r="J986" s="35"/>
      <c r="K986" s="35"/>
      <c r="L986" s="38"/>
      <c r="M986" s="217"/>
      <c r="N986" s="218"/>
      <c r="O986" s="70"/>
      <c r="P986" s="70"/>
      <c r="Q986" s="70"/>
      <c r="R986" s="70"/>
      <c r="S986" s="70"/>
      <c r="T986" s="71"/>
      <c r="U986" s="33"/>
      <c r="V986" s="33"/>
      <c r="W986" s="33"/>
      <c r="X986" s="33"/>
      <c r="Y986" s="33"/>
      <c r="Z986" s="33"/>
      <c r="AA986" s="33"/>
      <c r="AB986" s="33"/>
      <c r="AC986" s="33"/>
      <c r="AD986" s="33"/>
      <c r="AE986" s="33"/>
      <c r="AT986" s="16" t="s">
        <v>191</v>
      </c>
      <c r="AU986" s="16" t="s">
        <v>86</v>
      </c>
    </row>
    <row r="987" spans="1:65" s="2" customFormat="1" ht="16.5" customHeight="1">
      <c r="A987" s="33"/>
      <c r="B987" s="34"/>
      <c r="C987" s="220" t="s">
        <v>1617</v>
      </c>
      <c r="D987" s="220" t="s">
        <v>290</v>
      </c>
      <c r="E987" s="221" t="s">
        <v>1618</v>
      </c>
      <c r="F987" s="222" t="s">
        <v>1619</v>
      </c>
      <c r="G987" s="223" t="s">
        <v>210</v>
      </c>
      <c r="H987" s="224">
        <v>1</v>
      </c>
      <c r="I987" s="225"/>
      <c r="J987" s="226">
        <f>ROUND(I987*H987,2)</f>
        <v>0</v>
      </c>
      <c r="K987" s="222" t="s">
        <v>1</v>
      </c>
      <c r="L987" s="227"/>
      <c r="M987" s="228" t="s">
        <v>1</v>
      </c>
      <c r="N987" s="229" t="s">
        <v>42</v>
      </c>
      <c r="O987" s="70"/>
      <c r="P987" s="211">
        <f>O987*H987</f>
        <v>0</v>
      </c>
      <c r="Q987" s="211">
        <v>2.9</v>
      </c>
      <c r="R987" s="211">
        <f>Q987*H987</f>
        <v>2.9</v>
      </c>
      <c r="S987" s="211">
        <v>0</v>
      </c>
      <c r="T987" s="212">
        <f>S987*H987</f>
        <v>0</v>
      </c>
      <c r="U987" s="33"/>
      <c r="V987" s="33"/>
      <c r="W987" s="33"/>
      <c r="X987" s="33"/>
      <c r="Y987" s="33"/>
      <c r="Z987" s="33"/>
      <c r="AA987" s="33"/>
      <c r="AB987" s="33"/>
      <c r="AC987" s="33"/>
      <c r="AD987" s="33"/>
      <c r="AE987" s="33"/>
      <c r="AR987" s="213" t="s">
        <v>193</v>
      </c>
      <c r="AT987" s="213" t="s">
        <v>290</v>
      </c>
      <c r="AU987" s="213" t="s">
        <v>86</v>
      </c>
      <c r="AY987" s="16" t="s">
        <v>147</v>
      </c>
      <c r="BE987" s="214">
        <f>IF(N987="základní",J987,0)</f>
        <v>0</v>
      </c>
      <c r="BF987" s="214">
        <f>IF(N987="snížená",J987,0)</f>
        <v>0</v>
      </c>
      <c r="BG987" s="214">
        <f>IF(N987="zákl. přenesená",J987,0)</f>
        <v>0</v>
      </c>
      <c r="BH987" s="214">
        <f>IF(N987="sníž. přenesená",J987,0)</f>
        <v>0</v>
      </c>
      <c r="BI987" s="214">
        <f>IF(N987="nulová",J987,0)</f>
        <v>0</v>
      </c>
      <c r="BJ987" s="16" t="s">
        <v>21</v>
      </c>
      <c r="BK987" s="214">
        <f>ROUND(I987*H987,2)</f>
        <v>0</v>
      </c>
      <c r="BL987" s="16" t="s">
        <v>154</v>
      </c>
      <c r="BM987" s="213" t="s">
        <v>1620</v>
      </c>
    </row>
    <row r="988" spans="1:65" s="2" customFormat="1" ht="11.25">
      <c r="A988" s="33"/>
      <c r="B988" s="34"/>
      <c r="C988" s="35"/>
      <c r="D988" s="215" t="s">
        <v>156</v>
      </c>
      <c r="E988" s="35"/>
      <c r="F988" s="216" t="s">
        <v>1615</v>
      </c>
      <c r="G988" s="35"/>
      <c r="H988" s="35"/>
      <c r="I988" s="114"/>
      <c r="J988" s="35"/>
      <c r="K988" s="35"/>
      <c r="L988" s="38"/>
      <c r="M988" s="217"/>
      <c r="N988" s="218"/>
      <c r="O988" s="70"/>
      <c r="P988" s="70"/>
      <c r="Q988" s="70"/>
      <c r="R988" s="70"/>
      <c r="S988" s="70"/>
      <c r="T988" s="71"/>
      <c r="U988" s="33"/>
      <c r="V988" s="33"/>
      <c r="W988" s="33"/>
      <c r="X988" s="33"/>
      <c r="Y988" s="33"/>
      <c r="Z988" s="33"/>
      <c r="AA988" s="33"/>
      <c r="AB988" s="33"/>
      <c r="AC988" s="33"/>
      <c r="AD988" s="33"/>
      <c r="AE988" s="33"/>
      <c r="AT988" s="16" t="s">
        <v>156</v>
      </c>
      <c r="AU988" s="16" t="s">
        <v>86</v>
      </c>
    </row>
    <row r="989" spans="1:65" s="2" customFormat="1" ht="39">
      <c r="A989" s="33"/>
      <c r="B989" s="34"/>
      <c r="C989" s="35"/>
      <c r="D989" s="215" t="s">
        <v>191</v>
      </c>
      <c r="E989" s="35"/>
      <c r="F989" s="219" t="s">
        <v>1621</v>
      </c>
      <c r="G989" s="35"/>
      <c r="H989" s="35"/>
      <c r="I989" s="114"/>
      <c r="J989" s="35"/>
      <c r="K989" s="35"/>
      <c r="L989" s="38"/>
      <c r="M989" s="217"/>
      <c r="N989" s="218"/>
      <c r="O989" s="70"/>
      <c r="P989" s="70"/>
      <c r="Q989" s="70"/>
      <c r="R989" s="70"/>
      <c r="S989" s="70"/>
      <c r="T989" s="71"/>
      <c r="U989" s="33"/>
      <c r="V989" s="33"/>
      <c r="W989" s="33"/>
      <c r="X989" s="33"/>
      <c r="Y989" s="33"/>
      <c r="Z989" s="33"/>
      <c r="AA989" s="33"/>
      <c r="AB989" s="33"/>
      <c r="AC989" s="33"/>
      <c r="AD989" s="33"/>
      <c r="AE989" s="33"/>
      <c r="AT989" s="16" t="s">
        <v>191</v>
      </c>
      <c r="AU989" s="16" t="s">
        <v>86</v>
      </c>
    </row>
    <row r="990" spans="1:65" s="2" customFormat="1" ht="21.75" customHeight="1">
      <c r="A990" s="33"/>
      <c r="B990" s="34"/>
      <c r="C990" s="202" t="s">
        <v>1622</v>
      </c>
      <c r="D990" s="202" t="s">
        <v>149</v>
      </c>
      <c r="E990" s="203" t="s">
        <v>1623</v>
      </c>
      <c r="F990" s="204" t="s">
        <v>1624</v>
      </c>
      <c r="G990" s="205" t="s">
        <v>210</v>
      </c>
      <c r="H990" s="206">
        <v>1</v>
      </c>
      <c r="I990" s="207"/>
      <c r="J990" s="208">
        <f>ROUND(I990*H990,2)</f>
        <v>0</v>
      </c>
      <c r="K990" s="204" t="s">
        <v>153</v>
      </c>
      <c r="L990" s="38"/>
      <c r="M990" s="209" t="s">
        <v>1</v>
      </c>
      <c r="N990" s="210" t="s">
        <v>42</v>
      </c>
      <c r="O990" s="70"/>
      <c r="P990" s="211">
        <f>O990*H990</f>
        <v>0</v>
      </c>
      <c r="Q990" s="211">
        <v>0.20716000000000001</v>
      </c>
      <c r="R990" s="211">
        <f>Q990*H990</f>
        <v>0.20716000000000001</v>
      </c>
      <c r="S990" s="211">
        <v>0</v>
      </c>
      <c r="T990" s="212">
        <f>S990*H990</f>
        <v>0</v>
      </c>
      <c r="U990" s="33"/>
      <c r="V990" s="33"/>
      <c r="W990" s="33"/>
      <c r="X990" s="33"/>
      <c r="Y990" s="33"/>
      <c r="Z990" s="33"/>
      <c r="AA990" s="33"/>
      <c r="AB990" s="33"/>
      <c r="AC990" s="33"/>
      <c r="AD990" s="33"/>
      <c r="AE990" s="33"/>
      <c r="AR990" s="213" t="s">
        <v>154</v>
      </c>
      <c r="AT990" s="213" t="s">
        <v>149</v>
      </c>
      <c r="AU990" s="213" t="s">
        <v>86</v>
      </c>
      <c r="AY990" s="16" t="s">
        <v>147</v>
      </c>
      <c r="BE990" s="214">
        <f>IF(N990="základní",J990,0)</f>
        <v>0</v>
      </c>
      <c r="BF990" s="214">
        <f>IF(N990="snížená",J990,0)</f>
        <v>0</v>
      </c>
      <c r="BG990" s="214">
        <f>IF(N990="zákl. přenesená",J990,0)</f>
        <v>0</v>
      </c>
      <c r="BH990" s="214">
        <f>IF(N990="sníž. přenesená",J990,0)</f>
        <v>0</v>
      </c>
      <c r="BI990" s="214">
        <f>IF(N990="nulová",J990,0)</f>
        <v>0</v>
      </c>
      <c r="BJ990" s="16" t="s">
        <v>21</v>
      </c>
      <c r="BK990" s="214">
        <f>ROUND(I990*H990,2)</f>
        <v>0</v>
      </c>
      <c r="BL990" s="16" t="s">
        <v>154</v>
      </c>
      <c r="BM990" s="213" t="s">
        <v>1625</v>
      </c>
    </row>
    <row r="991" spans="1:65" s="2" customFormat="1" ht="19.5">
      <c r="A991" s="33"/>
      <c r="B991" s="34"/>
      <c r="C991" s="35"/>
      <c r="D991" s="215" t="s">
        <v>156</v>
      </c>
      <c r="E991" s="35"/>
      <c r="F991" s="216" t="s">
        <v>1626</v>
      </c>
      <c r="G991" s="35"/>
      <c r="H991" s="35"/>
      <c r="I991" s="114"/>
      <c r="J991" s="35"/>
      <c r="K991" s="35"/>
      <c r="L991" s="38"/>
      <c r="M991" s="217"/>
      <c r="N991" s="218"/>
      <c r="O991" s="70"/>
      <c r="P991" s="70"/>
      <c r="Q991" s="70"/>
      <c r="R991" s="70"/>
      <c r="S991" s="70"/>
      <c r="T991" s="71"/>
      <c r="U991" s="33"/>
      <c r="V991" s="33"/>
      <c r="W991" s="33"/>
      <c r="X991" s="33"/>
      <c r="Y991" s="33"/>
      <c r="Z991" s="33"/>
      <c r="AA991" s="33"/>
      <c r="AB991" s="33"/>
      <c r="AC991" s="33"/>
      <c r="AD991" s="33"/>
      <c r="AE991" s="33"/>
      <c r="AT991" s="16" t="s">
        <v>156</v>
      </c>
      <c r="AU991" s="16" t="s">
        <v>86</v>
      </c>
    </row>
    <row r="992" spans="1:65" s="2" customFormat="1" ht="204.75">
      <c r="A992" s="33"/>
      <c r="B992" s="34"/>
      <c r="C992" s="35"/>
      <c r="D992" s="215" t="s">
        <v>158</v>
      </c>
      <c r="E992" s="35"/>
      <c r="F992" s="219" t="s">
        <v>1604</v>
      </c>
      <c r="G992" s="35"/>
      <c r="H992" s="35"/>
      <c r="I992" s="114"/>
      <c r="J992" s="35"/>
      <c r="K992" s="35"/>
      <c r="L992" s="38"/>
      <c r="M992" s="217"/>
      <c r="N992" s="218"/>
      <c r="O992" s="70"/>
      <c r="P992" s="70"/>
      <c r="Q992" s="70"/>
      <c r="R992" s="70"/>
      <c r="S992" s="70"/>
      <c r="T992" s="71"/>
      <c r="U992" s="33"/>
      <c r="V992" s="33"/>
      <c r="W992" s="33"/>
      <c r="X992" s="33"/>
      <c r="Y992" s="33"/>
      <c r="Z992" s="33"/>
      <c r="AA992" s="33"/>
      <c r="AB992" s="33"/>
      <c r="AC992" s="33"/>
      <c r="AD992" s="33"/>
      <c r="AE992" s="33"/>
      <c r="AT992" s="16" t="s">
        <v>158</v>
      </c>
      <c r="AU992" s="16" t="s">
        <v>86</v>
      </c>
    </row>
    <row r="993" spans="1:65" s="2" customFormat="1" ht="16.5" customHeight="1">
      <c r="A993" s="33"/>
      <c r="B993" s="34"/>
      <c r="C993" s="220" t="s">
        <v>1627</v>
      </c>
      <c r="D993" s="220" t="s">
        <v>290</v>
      </c>
      <c r="E993" s="221" t="s">
        <v>1628</v>
      </c>
      <c r="F993" s="222" t="s">
        <v>1629</v>
      </c>
      <c r="G993" s="223" t="s">
        <v>1630</v>
      </c>
      <c r="H993" s="224">
        <v>1</v>
      </c>
      <c r="I993" s="225"/>
      <c r="J993" s="226">
        <f>ROUND(I993*H993,2)</f>
        <v>0</v>
      </c>
      <c r="K993" s="222" t="s">
        <v>1</v>
      </c>
      <c r="L993" s="227"/>
      <c r="M993" s="228" t="s">
        <v>1</v>
      </c>
      <c r="N993" s="229" t="s">
        <v>42</v>
      </c>
      <c r="O993" s="70"/>
      <c r="P993" s="211">
        <f>O993*H993</f>
        <v>0</v>
      </c>
      <c r="Q993" s="211">
        <v>3.75</v>
      </c>
      <c r="R993" s="211">
        <f>Q993*H993</f>
        <v>3.75</v>
      </c>
      <c r="S993" s="211">
        <v>0</v>
      </c>
      <c r="T993" s="212">
        <f>S993*H993</f>
        <v>0</v>
      </c>
      <c r="U993" s="33"/>
      <c r="V993" s="33"/>
      <c r="W993" s="33"/>
      <c r="X993" s="33"/>
      <c r="Y993" s="33"/>
      <c r="Z993" s="33"/>
      <c r="AA993" s="33"/>
      <c r="AB993" s="33"/>
      <c r="AC993" s="33"/>
      <c r="AD993" s="33"/>
      <c r="AE993" s="33"/>
      <c r="AR993" s="213" t="s">
        <v>193</v>
      </c>
      <c r="AT993" s="213" t="s">
        <v>290</v>
      </c>
      <c r="AU993" s="213" t="s">
        <v>86</v>
      </c>
      <c r="AY993" s="16" t="s">
        <v>147</v>
      </c>
      <c r="BE993" s="214">
        <f>IF(N993="základní",J993,0)</f>
        <v>0</v>
      </c>
      <c r="BF993" s="214">
        <f>IF(N993="snížená",J993,0)</f>
        <v>0</v>
      </c>
      <c r="BG993" s="214">
        <f>IF(N993="zákl. přenesená",J993,0)</f>
        <v>0</v>
      </c>
      <c r="BH993" s="214">
        <f>IF(N993="sníž. přenesená",J993,0)</f>
        <v>0</v>
      </c>
      <c r="BI993" s="214">
        <f>IF(N993="nulová",J993,0)</f>
        <v>0</v>
      </c>
      <c r="BJ993" s="16" t="s">
        <v>21</v>
      </c>
      <c r="BK993" s="214">
        <f>ROUND(I993*H993,2)</f>
        <v>0</v>
      </c>
      <c r="BL993" s="16" t="s">
        <v>154</v>
      </c>
      <c r="BM993" s="213" t="s">
        <v>1631</v>
      </c>
    </row>
    <row r="994" spans="1:65" s="2" customFormat="1" ht="19.5">
      <c r="A994" s="33"/>
      <c r="B994" s="34"/>
      <c r="C994" s="35"/>
      <c r="D994" s="215" t="s">
        <v>191</v>
      </c>
      <c r="E994" s="35"/>
      <c r="F994" s="219" t="s">
        <v>1632</v>
      </c>
      <c r="G994" s="35"/>
      <c r="H994" s="35"/>
      <c r="I994" s="114"/>
      <c r="J994" s="35"/>
      <c r="K994" s="35"/>
      <c r="L994" s="38"/>
      <c r="M994" s="217"/>
      <c r="N994" s="218"/>
      <c r="O994" s="70"/>
      <c r="P994" s="70"/>
      <c r="Q994" s="70"/>
      <c r="R994" s="70"/>
      <c r="S994" s="70"/>
      <c r="T994" s="71"/>
      <c r="U994" s="33"/>
      <c r="V994" s="33"/>
      <c r="W994" s="33"/>
      <c r="X994" s="33"/>
      <c r="Y994" s="33"/>
      <c r="Z994" s="33"/>
      <c r="AA994" s="33"/>
      <c r="AB994" s="33"/>
      <c r="AC994" s="33"/>
      <c r="AD994" s="33"/>
      <c r="AE994" s="33"/>
      <c r="AT994" s="16" t="s">
        <v>191</v>
      </c>
      <c r="AU994" s="16" t="s">
        <v>86</v>
      </c>
    </row>
    <row r="995" spans="1:65" s="2" customFormat="1" ht="16.5" customHeight="1">
      <c r="A995" s="33"/>
      <c r="B995" s="34"/>
      <c r="C995" s="220" t="s">
        <v>1633</v>
      </c>
      <c r="D995" s="220" t="s">
        <v>290</v>
      </c>
      <c r="E995" s="221" t="s">
        <v>1634</v>
      </c>
      <c r="F995" s="222" t="s">
        <v>1635</v>
      </c>
      <c r="G995" s="223" t="s">
        <v>1630</v>
      </c>
      <c r="H995" s="224">
        <v>1</v>
      </c>
      <c r="I995" s="225"/>
      <c r="J995" s="226">
        <f>ROUND(I995*H995,2)</f>
        <v>0</v>
      </c>
      <c r="K995" s="222" t="s">
        <v>1</v>
      </c>
      <c r="L995" s="227"/>
      <c r="M995" s="228" t="s">
        <v>1</v>
      </c>
      <c r="N995" s="229" t="s">
        <v>42</v>
      </c>
      <c r="O995" s="70"/>
      <c r="P995" s="211">
        <f>O995*H995</f>
        <v>0</v>
      </c>
      <c r="Q995" s="211">
        <v>5.625</v>
      </c>
      <c r="R995" s="211">
        <f>Q995*H995</f>
        <v>5.625</v>
      </c>
      <c r="S995" s="211">
        <v>0</v>
      </c>
      <c r="T995" s="212">
        <f>S995*H995</f>
        <v>0</v>
      </c>
      <c r="U995" s="33"/>
      <c r="V995" s="33"/>
      <c r="W995" s="33"/>
      <c r="X995" s="33"/>
      <c r="Y995" s="33"/>
      <c r="Z995" s="33"/>
      <c r="AA995" s="33"/>
      <c r="AB995" s="33"/>
      <c r="AC995" s="33"/>
      <c r="AD995" s="33"/>
      <c r="AE995" s="33"/>
      <c r="AR995" s="213" t="s">
        <v>193</v>
      </c>
      <c r="AT995" s="213" t="s">
        <v>290</v>
      </c>
      <c r="AU995" s="213" t="s">
        <v>86</v>
      </c>
      <c r="AY995" s="16" t="s">
        <v>147</v>
      </c>
      <c r="BE995" s="214">
        <f>IF(N995="základní",J995,0)</f>
        <v>0</v>
      </c>
      <c r="BF995" s="214">
        <f>IF(N995="snížená",J995,0)</f>
        <v>0</v>
      </c>
      <c r="BG995" s="214">
        <f>IF(N995="zákl. přenesená",J995,0)</f>
        <v>0</v>
      </c>
      <c r="BH995" s="214">
        <f>IF(N995="sníž. přenesená",J995,0)</f>
        <v>0</v>
      </c>
      <c r="BI995" s="214">
        <f>IF(N995="nulová",J995,0)</f>
        <v>0</v>
      </c>
      <c r="BJ995" s="16" t="s">
        <v>21</v>
      </c>
      <c r="BK995" s="214">
        <f>ROUND(I995*H995,2)</f>
        <v>0</v>
      </c>
      <c r="BL995" s="16" t="s">
        <v>154</v>
      </c>
      <c r="BM995" s="213" t="s">
        <v>1636</v>
      </c>
    </row>
    <row r="996" spans="1:65" s="2" customFormat="1" ht="19.5">
      <c r="A996" s="33"/>
      <c r="B996" s="34"/>
      <c r="C996" s="35"/>
      <c r="D996" s="215" t="s">
        <v>191</v>
      </c>
      <c r="E996" s="35"/>
      <c r="F996" s="219" t="s">
        <v>1632</v>
      </c>
      <c r="G996" s="35"/>
      <c r="H996" s="35"/>
      <c r="I996" s="114"/>
      <c r="J996" s="35"/>
      <c r="K996" s="35"/>
      <c r="L996" s="38"/>
      <c r="M996" s="217"/>
      <c r="N996" s="218"/>
      <c r="O996" s="70"/>
      <c r="P996" s="70"/>
      <c r="Q996" s="70"/>
      <c r="R996" s="70"/>
      <c r="S996" s="70"/>
      <c r="T996" s="71"/>
      <c r="U996" s="33"/>
      <c r="V996" s="33"/>
      <c r="W996" s="33"/>
      <c r="X996" s="33"/>
      <c r="Y996" s="33"/>
      <c r="Z996" s="33"/>
      <c r="AA996" s="33"/>
      <c r="AB996" s="33"/>
      <c r="AC996" s="33"/>
      <c r="AD996" s="33"/>
      <c r="AE996" s="33"/>
      <c r="AT996" s="16" t="s">
        <v>191</v>
      </c>
      <c r="AU996" s="16" t="s">
        <v>86</v>
      </c>
    </row>
    <row r="997" spans="1:65" s="2" customFormat="1" ht="21.75" customHeight="1">
      <c r="A997" s="33"/>
      <c r="B997" s="34"/>
      <c r="C997" s="220" t="s">
        <v>1637</v>
      </c>
      <c r="D997" s="220" t="s">
        <v>290</v>
      </c>
      <c r="E997" s="221" t="s">
        <v>1638</v>
      </c>
      <c r="F997" s="222" t="s">
        <v>1639</v>
      </c>
      <c r="G997" s="223" t="s">
        <v>1630</v>
      </c>
      <c r="H997" s="224">
        <v>1</v>
      </c>
      <c r="I997" s="225"/>
      <c r="J997" s="226">
        <f>ROUND(I997*H997,2)</f>
        <v>0</v>
      </c>
      <c r="K997" s="222" t="s">
        <v>1</v>
      </c>
      <c r="L997" s="227"/>
      <c r="M997" s="228" t="s">
        <v>1</v>
      </c>
      <c r="N997" s="229" t="s">
        <v>42</v>
      </c>
      <c r="O997" s="70"/>
      <c r="P997" s="211">
        <f>O997*H997</f>
        <v>0</v>
      </c>
      <c r="Q997" s="211">
        <v>6.5</v>
      </c>
      <c r="R997" s="211">
        <f>Q997*H997</f>
        <v>6.5</v>
      </c>
      <c r="S997" s="211">
        <v>0</v>
      </c>
      <c r="T997" s="212">
        <f>S997*H997</f>
        <v>0</v>
      </c>
      <c r="U997" s="33"/>
      <c r="V997" s="33"/>
      <c r="W997" s="33"/>
      <c r="X997" s="33"/>
      <c r="Y997" s="33"/>
      <c r="Z997" s="33"/>
      <c r="AA997" s="33"/>
      <c r="AB997" s="33"/>
      <c r="AC997" s="33"/>
      <c r="AD997" s="33"/>
      <c r="AE997" s="33"/>
      <c r="AR997" s="213" t="s">
        <v>193</v>
      </c>
      <c r="AT997" s="213" t="s">
        <v>290</v>
      </c>
      <c r="AU997" s="213" t="s">
        <v>86</v>
      </c>
      <c r="AY997" s="16" t="s">
        <v>147</v>
      </c>
      <c r="BE997" s="214">
        <f>IF(N997="základní",J997,0)</f>
        <v>0</v>
      </c>
      <c r="BF997" s="214">
        <f>IF(N997="snížená",J997,0)</f>
        <v>0</v>
      </c>
      <c r="BG997" s="214">
        <f>IF(N997="zákl. přenesená",J997,0)</f>
        <v>0</v>
      </c>
      <c r="BH997" s="214">
        <f>IF(N997="sníž. přenesená",J997,0)</f>
        <v>0</v>
      </c>
      <c r="BI997" s="214">
        <f>IF(N997="nulová",J997,0)</f>
        <v>0</v>
      </c>
      <c r="BJ997" s="16" t="s">
        <v>21</v>
      </c>
      <c r="BK997" s="214">
        <f>ROUND(I997*H997,2)</f>
        <v>0</v>
      </c>
      <c r="BL997" s="16" t="s">
        <v>154</v>
      </c>
      <c r="BM997" s="213" t="s">
        <v>1640</v>
      </c>
    </row>
    <row r="998" spans="1:65" s="2" customFormat="1" ht="19.5">
      <c r="A998" s="33"/>
      <c r="B998" s="34"/>
      <c r="C998" s="35"/>
      <c r="D998" s="215" t="s">
        <v>191</v>
      </c>
      <c r="E998" s="35"/>
      <c r="F998" s="219" t="s">
        <v>1632</v>
      </c>
      <c r="G998" s="35"/>
      <c r="H998" s="35"/>
      <c r="I998" s="114"/>
      <c r="J998" s="35"/>
      <c r="K998" s="35"/>
      <c r="L998" s="38"/>
      <c r="M998" s="217"/>
      <c r="N998" s="218"/>
      <c r="O998" s="70"/>
      <c r="P998" s="70"/>
      <c r="Q998" s="70"/>
      <c r="R998" s="70"/>
      <c r="S998" s="70"/>
      <c r="T998" s="71"/>
      <c r="U998" s="33"/>
      <c r="V998" s="33"/>
      <c r="W998" s="33"/>
      <c r="X998" s="33"/>
      <c r="Y998" s="33"/>
      <c r="Z998" s="33"/>
      <c r="AA998" s="33"/>
      <c r="AB998" s="33"/>
      <c r="AC998" s="33"/>
      <c r="AD998" s="33"/>
      <c r="AE998" s="33"/>
      <c r="AT998" s="16" t="s">
        <v>191</v>
      </c>
      <c r="AU998" s="16" t="s">
        <v>86</v>
      </c>
    </row>
    <row r="999" spans="1:65" s="2" customFormat="1" ht="16.5" customHeight="1">
      <c r="A999" s="33"/>
      <c r="B999" s="34"/>
      <c r="C999" s="220" t="s">
        <v>1641</v>
      </c>
      <c r="D999" s="220" t="s">
        <v>290</v>
      </c>
      <c r="E999" s="221" t="s">
        <v>1642</v>
      </c>
      <c r="F999" s="222" t="s">
        <v>1643</v>
      </c>
      <c r="G999" s="223" t="s">
        <v>210</v>
      </c>
      <c r="H999" s="224">
        <v>1</v>
      </c>
      <c r="I999" s="225"/>
      <c r="J999" s="226">
        <f>ROUND(I999*H999,2)</f>
        <v>0</v>
      </c>
      <c r="K999" s="222" t="s">
        <v>1</v>
      </c>
      <c r="L999" s="227"/>
      <c r="M999" s="228" t="s">
        <v>1</v>
      </c>
      <c r="N999" s="229" t="s">
        <v>42</v>
      </c>
      <c r="O999" s="70"/>
      <c r="P999" s="211">
        <f>O999*H999</f>
        <v>0</v>
      </c>
      <c r="Q999" s="211">
        <v>6.8</v>
      </c>
      <c r="R999" s="211">
        <f>Q999*H999</f>
        <v>6.8</v>
      </c>
      <c r="S999" s="211">
        <v>0</v>
      </c>
      <c r="T999" s="212">
        <f>S999*H999</f>
        <v>0</v>
      </c>
      <c r="U999" s="33"/>
      <c r="V999" s="33"/>
      <c r="W999" s="33"/>
      <c r="X999" s="33"/>
      <c r="Y999" s="33"/>
      <c r="Z999" s="33"/>
      <c r="AA999" s="33"/>
      <c r="AB999" s="33"/>
      <c r="AC999" s="33"/>
      <c r="AD999" s="33"/>
      <c r="AE999" s="33"/>
      <c r="AR999" s="213" t="s">
        <v>193</v>
      </c>
      <c r="AT999" s="213" t="s">
        <v>290</v>
      </c>
      <c r="AU999" s="213" t="s">
        <v>86</v>
      </c>
      <c r="AY999" s="16" t="s">
        <v>147</v>
      </c>
      <c r="BE999" s="214">
        <f>IF(N999="základní",J999,0)</f>
        <v>0</v>
      </c>
      <c r="BF999" s="214">
        <f>IF(N999="snížená",J999,0)</f>
        <v>0</v>
      </c>
      <c r="BG999" s="214">
        <f>IF(N999="zákl. přenesená",J999,0)</f>
        <v>0</v>
      </c>
      <c r="BH999" s="214">
        <f>IF(N999="sníž. přenesená",J999,0)</f>
        <v>0</v>
      </c>
      <c r="BI999" s="214">
        <f>IF(N999="nulová",J999,0)</f>
        <v>0</v>
      </c>
      <c r="BJ999" s="16" t="s">
        <v>21</v>
      </c>
      <c r="BK999" s="214">
        <f>ROUND(I999*H999,2)</f>
        <v>0</v>
      </c>
      <c r="BL999" s="16" t="s">
        <v>154</v>
      </c>
      <c r="BM999" s="213" t="s">
        <v>1644</v>
      </c>
    </row>
    <row r="1000" spans="1:65" s="2" customFormat="1" ht="11.25">
      <c r="A1000" s="33"/>
      <c r="B1000" s="34"/>
      <c r="C1000" s="35"/>
      <c r="D1000" s="215" t="s">
        <v>156</v>
      </c>
      <c r="E1000" s="35"/>
      <c r="F1000" s="216" t="s">
        <v>1645</v>
      </c>
      <c r="G1000" s="35"/>
      <c r="H1000" s="35"/>
      <c r="I1000" s="114"/>
      <c r="J1000" s="35"/>
      <c r="K1000" s="35"/>
      <c r="L1000" s="38"/>
      <c r="M1000" s="217"/>
      <c r="N1000" s="218"/>
      <c r="O1000" s="70"/>
      <c r="P1000" s="70"/>
      <c r="Q1000" s="70"/>
      <c r="R1000" s="70"/>
      <c r="S1000" s="70"/>
      <c r="T1000" s="71"/>
      <c r="U1000" s="33"/>
      <c r="V1000" s="33"/>
      <c r="W1000" s="33"/>
      <c r="X1000" s="33"/>
      <c r="Y1000" s="33"/>
      <c r="Z1000" s="33"/>
      <c r="AA1000" s="33"/>
      <c r="AB1000" s="33"/>
      <c r="AC1000" s="33"/>
      <c r="AD1000" s="33"/>
      <c r="AE1000" s="33"/>
      <c r="AT1000" s="16" t="s">
        <v>156</v>
      </c>
      <c r="AU1000" s="16" t="s">
        <v>86</v>
      </c>
    </row>
    <row r="1001" spans="1:65" s="2" customFormat="1" ht="19.5">
      <c r="A1001" s="33"/>
      <c r="B1001" s="34"/>
      <c r="C1001" s="35"/>
      <c r="D1001" s="215" t="s">
        <v>191</v>
      </c>
      <c r="E1001" s="35"/>
      <c r="F1001" s="219" t="s">
        <v>1646</v>
      </c>
      <c r="G1001" s="35"/>
      <c r="H1001" s="35"/>
      <c r="I1001" s="114"/>
      <c r="J1001" s="35"/>
      <c r="K1001" s="35"/>
      <c r="L1001" s="38"/>
      <c r="M1001" s="217"/>
      <c r="N1001" s="218"/>
      <c r="O1001" s="70"/>
      <c r="P1001" s="70"/>
      <c r="Q1001" s="70"/>
      <c r="R1001" s="70"/>
      <c r="S1001" s="70"/>
      <c r="T1001" s="71"/>
      <c r="U1001" s="33"/>
      <c r="V1001" s="33"/>
      <c r="W1001" s="33"/>
      <c r="X1001" s="33"/>
      <c r="Y1001" s="33"/>
      <c r="Z1001" s="33"/>
      <c r="AA1001" s="33"/>
      <c r="AB1001" s="33"/>
      <c r="AC1001" s="33"/>
      <c r="AD1001" s="33"/>
      <c r="AE1001" s="33"/>
      <c r="AT1001" s="16" t="s">
        <v>191</v>
      </c>
      <c r="AU1001" s="16" t="s">
        <v>86</v>
      </c>
    </row>
    <row r="1002" spans="1:65" s="2" customFormat="1" ht="16.5" customHeight="1">
      <c r="A1002" s="33"/>
      <c r="B1002" s="34"/>
      <c r="C1002" s="220" t="s">
        <v>1647</v>
      </c>
      <c r="D1002" s="220" t="s">
        <v>290</v>
      </c>
      <c r="E1002" s="221" t="s">
        <v>1648</v>
      </c>
      <c r="F1002" s="222" t="s">
        <v>1649</v>
      </c>
      <c r="G1002" s="223" t="s">
        <v>210</v>
      </c>
      <c r="H1002" s="224">
        <v>1</v>
      </c>
      <c r="I1002" s="225"/>
      <c r="J1002" s="226">
        <f>ROUND(I1002*H1002,2)</f>
        <v>0</v>
      </c>
      <c r="K1002" s="222" t="s">
        <v>1</v>
      </c>
      <c r="L1002" s="227"/>
      <c r="M1002" s="228" t="s">
        <v>1</v>
      </c>
      <c r="N1002" s="229" t="s">
        <v>42</v>
      </c>
      <c r="O1002" s="70"/>
      <c r="P1002" s="211">
        <f>O1002*H1002</f>
        <v>0</v>
      </c>
      <c r="Q1002" s="211">
        <v>5.36</v>
      </c>
      <c r="R1002" s="211">
        <f>Q1002*H1002</f>
        <v>5.36</v>
      </c>
      <c r="S1002" s="211">
        <v>0</v>
      </c>
      <c r="T1002" s="212">
        <f>S1002*H1002</f>
        <v>0</v>
      </c>
      <c r="U1002" s="33"/>
      <c r="V1002" s="33"/>
      <c r="W1002" s="33"/>
      <c r="X1002" s="33"/>
      <c r="Y1002" s="33"/>
      <c r="Z1002" s="33"/>
      <c r="AA1002" s="33"/>
      <c r="AB1002" s="33"/>
      <c r="AC1002" s="33"/>
      <c r="AD1002" s="33"/>
      <c r="AE1002" s="33"/>
      <c r="AR1002" s="213" t="s">
        <v>193</v>
      </c>
      <c r="AT1002" s="213" t="s">
        <v>290</v>
      </c>
      <c r="AU1002" s="213" t="s">
        <v>86</v>
      </c>
      <c r="AY1002" s="16" t="s">
        <v>147</v>
      </c>
      <c r="BE1002" s="214">
        <f>IF(N1002="základní",J1002,0)</f>
        <v>0</v>
      </c>
      <c r="BF1002" s="214">
        <f>IF(N1002="snížená",J1002,0)</f>
        <v>0</v>
      </c>
      <c r="BG1002" s="214">
        <f>IF(N1002="zákl. přenesená",J1002,0)</f>
        <v>0</v>
      </c>
      <c r="BH1002" s="214">
        <f>IF(N1002="sníž. přenesená",J1002,0)</f>
        <v>0</v>
      </c>
      <c r="BI1002" s="214">
        <f>IF(N1002="nulová",J1002,0)</f>
        <v>0</v>
      </c>
      <c r="BJ1002" s="16" t="s">
        <v>21</v>
      </c>
      <c r="BK1002" s="214">
        <f>ROUND(I1002*H1002,2)</f>
        <v>0</v>
      </c>
      <c r="BL1002" s="16" t="s">
        <v>154</v>
      </c>
      <c r="BM1002" s="213" t="s">
        <v>1650</v>
      </c>
    </row>
    <row r="1003" spans="1:65" s="2" customFormat="1" ht="11.25">
      <c r="A1003" s="33"/>
      <c r="B1003" s="34"/>
      <c r="C1003" s="35"/>
      <c r="D1003" s="215" t="s">
        <v>156</v>
      </c>
      <c r="E1003" s="35"/>
      <c r="F1003" s="216" t="s">
        <v>1609</v>
      </c>
      <c r="G1003" s="35"/>
      <c r="H1003" s="35"/>
      <c r="I1003" s="114"/>
      <c r="J1003" s="35"/>
      <c r="K1003" s="35"/>
      <c r="L1003" s="38"/>
      <c r="M1003" s="217"/>
      <c r="N1003" s="218"/>
      <c r="O1003" s="70"/>
      <c r="P1003" s="70"/>
      <c r="Q1003" s="70"/>
      <c r="R1003" s="70"/>
      <c r="S1003" s="70"/>
      <c r="T1003" s="71"/>
      <c r="U1003" s="33"/>
      <c r="V1003" s="33"/>
      <c r="W1003" s="33"/>
      <c r="X1003" s="33"/>
      <c r="Y1003" s="33"/>
      <c r="Z1003" s="33"/>
      <c r="AA1003" s="33"/>
      <c r="AB1003" s="33"/>
      <c r="AC1003" s="33"/>
      <c r="AD1003" s="33"/>
      <c r="AE1003" s="33"/>
      <c r="AT1003" s="16" t="s">
        <v>156</v>
      </c>
      <c r="AU1003" s="16" t="s">
        <v>86</v>
      </c>
    </row>
    <row r="1004" spans="1:65" s="2" customFormat="1" ht="39">
      <c r="A1004" s="33"/>
      <c r="B1004" s="34"/>
      <c r="C1004" s="35"/>
      <c r="D1004" s="215" t="s">
        <v>191</v>
      </c>
      <c r="E1004" s="35"/>
      <c r="F1004" s="219" t="s">
        <v>1651</v>
      </c>
      <c r="G1004" s="35"/>
      <c r="H1004" s="35"/>
      <c r="I1004" s="114"/>
      <c r="J1004" s="35"/>
      <c r="K1004" s="35"/>
      <c r="L1004" s="38"/>
      <c r="M1004" s="217"/>
      <c r="N1004" s="218"/>
      <c r="O1004" s="70"/>
      <c r="P1004" s="70"/>
      <c r="Q1004" s="70"/>
      <c r="R1004" s="70"/>
      <c r="S1004" s="70"/>
      <c r="T1004" s="71"/>
      <c r="U1004" s="33"/>
      <c r="V1004" s="33"/>
      <c r="W1004" s="33"/>
      <c r="X1004" s="33"/>
      <c r="Y1004" s="33"/>
      <c r="Z1004" s="33"/>
      <c r="AA1004" s="33"/>
      <c r="AB1004" s="33"/>
      <c r="AC1004" s="33"/>
      <c r="AD1004" s="33"/>
      <c r="AE1004" s="33"/>
      <c r="AT1004" s="16" t="s">
        <v>191</v>
      </c>
      <c r="AU1004" s="16" t="s">
        <v>86</v>
      </c>
    </row>
    <row r="1005" spans="1:65" s="2" customFormat="1" ht="16.5" customHeight="1">
      <c r="A1005" s="33"/>
      <c r="B1005" s="34"/>
      <c r="C1005" s="220" t="s">
        <v>1652</v>
      </c>
      <c r="D1005" s="220" t="s">
        <v>290</v>
      </c>
      <c r="E1005" s="221" t="s">
        <v>1653</v>
      </c>
      <c r="F1005" s="222" t="s">
        <v>1654</v>
      </c>
      <c r="G1005" s="223" t="s">
        <v>210</v>
      </c>
      <c r="H1005" s="224">
        <v>1</v>
      </c>
      <c r="I1005" s="225"/>
      <c r="J1005" s="226">
        <f>ROUND(I1005*H1005,2)</f>
        <v>0</v>
      </c>
      <c r="K1005" s="222" t="s">
        <v>1</v>
      </c>
      <c r="L1005" s="227"/>
      <c r="M1005" s="228" t="s">
        <v>1</v>
      </c>
      <c r="N1005" s="229" t="s">
        <v>42</v>
      </c>
      <c r="O1005" s="70"/>
      <c r="P1005" s="211">
        <f>O1005*H1005</f>
        <v>0</v>
      </c>
      <c r="Q1005" s="211">
        <v>5.36</v>
      </c>
      <c r="R1005" s="211">
        <f>Q1005*H1005</f>
        <v>5.36</v>
      </c>
      <c r="S1005" s="211">
        <v>0</v>
      </c>
      <c r="T1005" s="212">
        <f>S1005*H1005</f>
        <v>0</v>
      </c>
      <c r="U1005" s="33"/>
      <c r="V1005" s="33"/>
      <c r="W1005" s="33"/>
      <c r="X1005" s="33"/>
      <c r="Y1005" s="33"/>
      <c r="Z1005" s="33"/>
      <c r="AA1005" s="33"/>
      <c r="AB1005" s="33"/>
      <c r="AC1005" s="33"/>
      <c r="AD1005" s="33"/>
      <c r="AE1005" s="33"/>
      <c r="AR1005" s="213" t="s">
        <v>193</v>
      </c>
      <c r="AT1005" s="213" t="s">
        <v>290</v>
      </c>
      <c r="AU1005" s="213" t="s">
        <v>86</v>
      </c>
      <c r="AY1005" s="16" t="s">
        <v>147</v>
      </c>
      <c r="BE1005" s="214">
        <f>IF(N1005="základní",J1005,0)</f>
        <v>0</v>
      </c>
      <c r="BF1005" s="214">
        <f>IF(N1005="snížená",J1005,0)</f>
        <v>0</v>
      </c>
      <c r="BG1005" s="214">
        <f>IF(N1005="zákl. přenesená",J1005,0)</f>
        <v>0</v>
      </c>
      <c r="BH1005" s="214">
        <f>IF(N1005="sníž. přenesená",J1005,0)</f>
        <v>0</v>
      </c>
      <c r="BI1005" s="214">
        <f>IF(N1005="nulová",J1005,0)</f>
        <v>0</v>
      </c>
      <c r="BJ1005" s="16" t="s">
        <v>21</v>
      </c>
      <c r="BK1005" s="214">
        <f>ROUND(I1005*H1005,2)</f>
        <v>0</v>
      </c>
      <c r="BL1005" s="16" t="s">
        <v>154</v>
      </c>
      <c r="BM1005" s="213" t="s">
        <v>1655</v>
      </c>
    </row>
    <row r="1006" spans="1:65" s="2" customFormat="1" ht="11.25">
      <c r="A1006" s="33"/>
      <c r="B1006" s="34"/>
      <c r="C1006" s="35"/>
      <c r="D1006" s="215" t="s">
        <v>156</v>
      </c>
      <c r="E1006" s="35"/>
      <c r="F1006" s="216" t="s">
        <v>1609</v>
      </c>
      <c r="G1006" s="35"/>
      <c r="H1006" s="35"/>
      <c r="I1006" s="114"/>
      <c r="J1006" s="35"/>
      <c r="K1006" s="35"/>
      <c r="L1006" s="38"/>
      <c r="M1006" s="217"/>
      <c r="N1006" s="218"/>
      <c r="O1006" s="70"/>
      <c r="P1006" s="70"/>
      <c r="Q1006" s="70"/>
      <c r="R1006" s="70"/>
      <c r="S1006" s="70"/>
      <c r="T1006" s="71"/>
      <c r="U1006" s="33"/>
      <c r="V1006" s="33"/>
      <c r="W1006" s="33"/>
      <c r="X1006" s="33"/>
      <c r="Y1006" s="33"/>
      <c r="Z1006" s="33"/>
      <c r="AA1006" s="33"/>
      <c r="AB1006" s="33"/>
      <c r="AC1006" s="33"/>
      <c r="AD1006" s="33"/>
      <c r="AE1006" s="33"/>
      <c r="AT1006" s="16" t="s">
        <v>156</v>
      </c>
      <c r="AU1006" s="16" t="s">
        <v>86</v>
      </c>
    </row>
    <row r="1007" spans="1:65" s="2" customFormat="1" ht="39">
      <c r="A1007" s="33"/>
      <c r="B1007" s="34"/>
      <c r="C1007" s="35"/>
      <c r="D1007" s="215" t="s">
        <v>191</v>
      </c>
      <c r="E1007" s="35"/>
      <c r="F1007" s="219" t="s">
        <v>1651</v>
      </c>
      <c r="G1007" s="35"/>
      <c r="H1007" s="35"/>
      <c r="I1007" s="114"/>
      <c r="J1007" s="35"/>
      <c r="K1007" s="35"/>
      <c r="L1007" s="38"/>
      <c r="M1007" s="217"/>
      <c r="N1007" s="218"/>
      <c r="O1007" s="70"/>
      <c r="P1007" s="70"/>
      <c r="Q1007" s="70"/>
      <c r="R1007" s="70"/>
      <c r="S1007" s="70"/>
      <c r="T1007" s="71"/>
      <c r="U1007" s="33"/>
      <c r="V1007" s="33"/>
      <c r="W1007" s="33"/>
      <c r="X1007" s="33"/>
      <c r="Y1007" s="33"/>
      <c r="Z1007" s="33"/>
      <c r="AA1007" s="33"/>
      <c r="AB1007" s="33"/>
      <c r="AC1007" s="33"/>
      <c r="AD1007" s="33"/>
      <c r="AE1007" s="33"/>
      <c r="AT1007" s="16" t="s">
        <v>191</v>
      </c>
      <c r="AU1007" s="16" t="s">
        <v>86</v>
      </c>
    </row>
    <row r="1008" spans="1:65" s="12" customFormat="1" ht="22.9" customHeight="1">
      <c r="B1008" s="186"/>
      <c r="C1008" s="187"/>
      <c r="D1008" s="188" t="s">
        <v>76</v>
      </c>
      <c r="E1008" s="200" t="s">
        <v>154</v>
      </c>
      <c r="F1008" s="200" t="s">
        <v>1656</v>
      </c>
      <c r="G1008" s="187"/>
      <c r="H1008" s="187"/>
      <c r="I1008" s="190"/>
      <c r="J1008" s="201">
        <f>BK1008</f>
        <v>0</v>
      </c>
      <c r="K1008" s="187"/>
      <c r="L1008" s="192"/>
      <c r="M1008" s="193"/>
      <c r="N1008" s="194"/>
      <c r="O1008" s="194"/>
      <c r="P1008" s="195">
        <f>SUM(P1009:P1178)</f>
        <v>0</v>
      </c>
      <c r="Q1008" s="194"/>
      <c r="R1008" s="195">
        <f>SUM(R1009:R1178)</f>
        <v>26.505967629499995</v>
      </c>
      <c r="S1008" s="194"/>
      <c r="T1008" s="196">
        <f>SUM(T1009:T1178)</f>
        <v>2.9819999999999999E-2</v>
      </c>
      <c r="AR1008" s="197" t="s">
        <v>21</v>
      </c>
      <c r="AT1008" s="198" t="s">
        <v>76</v>
      </c>
      <c r="AU1008" s="198" t="s">
        <v>21</v>
      </c>
      <c r="AY1008" s="197" t="s">
        <v>147</v>
      </c>
      <c r="BK1008" s="199">
        <f>SUM(BK1009:BK1178)</f>
        <v>0</v>
      </c>
    </row>
    <row r="1009" spans="1:65" s="2" customFormat="1" ht="21.75" customHeight="1">
      <c r="A1009" s="33"/>
      <c r="B1009" s="34"/>
      <c r="C1009" s="220" t="s">
        <v>1657</v>
      </c>
      <c r="D1009" s="220" t="s">
        <v>290</v>
      </c>
      <c r="E1009" s="221" t="s">
        <v>1658</v>
      </c>
      <c r="F1009" s="222" t="s">
        <v>1659</v>
      </c>
      <c r="G1009" s="223" t="s">
        <v>1660</v>
      </c>
      <c r="H1009" s="224">
        <v>1</v>
      </c>
      <c r="I1009" s="225"/>
      <c r="J1009" s="226">
        <f>ROUND(I1009*H1009,2)</f>
        <v>0</v>
      </c>
      <c r="K1009" s="222" t="s">
        <v>1</v>
      </c>
      <c r="L1009" s="227"/>
      <c r="M1009" s="228" t="s">
        <v>1</v>
      </c>
      <c r="N1009" s="229" t="s">
        <v>42</v>
      </c>
      <c r="O1009" s="70"/>
      <c r="P1009" s="211">
        <f>O1009*H1009</f>
        <v>0</v>
      </c>
      <c r="Q1009" s="211">
        <v>0.26</v>
      </c>
      <c r="R1009" s="211">
        <f>Q1009*H1009</f>
        <v>0.26</v>
      </c>
      <c r="S1009" s="211">
        <v>0</v>
      </c>
      <c r="T1009" s="212">
        <f>S1009*H1009</f>
        <v>0</v>
      </c>
      <c r="U1009" s="33"/>
      <c r="V1009" s="33"/>
      <c r="W1009" s="33"/>
      <c r="X1009" s="33"/>
      <c r="Y1009" s="33"/>
      <c r="Z1009" s="33"/>
      <c r="AA1009" s="33"/>
      <c r="AB1009" s="33"/>
      <c r="AC1009" s="33"/>
      <c r="AD1009" s="33"/>
      <c r="AE1009" s="33"/>
      <c r="AR1009" s="213" t="s">
        <v>193</v>
      </c>
      <c r="AT1009" s="213" t="s">
        <v>290</v>
      </c>
      <c r="AU1009" s="213" t="s">
        <v>86</v>
      </c>
      <c r="AY1009" s="16" t="s">
        <v>147</v>
      </c>
      <c r="BE1009" s="214">
        <f>IF(N1009="základní",J1009,0)</f>
        <v>0</v>
      </c>
      <c r="BF1009" s="214">
        <f>IF(N1009="snížená",J1009,0)</f>
        <v>0</v>
      </c>
      <c r="BG1009" s="214">
        <f>IF(N1009="zákl. přenesená",J1009,0)</f>
        <v>0</v>
      </c>
      <c r="BH1009" s="214">
        <f>IF(N1009="sníž. přenesená",J1009,0)</f>
        <v>0</v>
      </c>
      <c r="BI1009" s="214">
        <f>IF(N1009="nulová",J1009,0)</f>
        <v>0</v>
      </c>
      <c r="BJ1009" s="16" t="s">
        <v>21</v>
      </c>
      <c r="BK1009" s="214">
        <f>ROUND(I1009*H1009,2)</f>
        <v>0</v>
      </c>
      <c r="BL1009" s="16" t="s">
        <v>154</v>
      </c>
      <c r="BM1009" s="213" t="s">
        <v>1661</v>
      </c>
    </row>
    <row r="1010" spans="1:65" s="2" customFormat="1" ht="19.5">
      <c r="A1010" s="33"/>
      <c r="B1010" s="34"/>
      <c r="C1010" s="35"/>
      <c r="D1010" s="215" t="s">
        <v>156</v>
      </c>
      <c r="E1010" s="35"/>
      <c r="F1010" s="216" t="s">
        <v>1662</v>
      </c>
      <c r="G1010" s="35"/>
      <c r="H1010" s="35"/>
      <c r="I1010" s="114"/>
      <c r="J1010" s="35"/>
      <c r="K1010" s="35"/>
      <c r="L1010" s="38"/>
      <c r="M1010" s="217"/>
      <c r="N1010" s="218"/>
      <c r="O1010" s="70"/>
      <c r="P1010" s="70"/>
      <c r="Q1010" s="70"/>
      <c r="R1010" s="70"/>
      <c r="S1010" s="70"/>
      <c r="T1010" s="71"/>
      <c r="U1010" s="33"/>
      <c r="V1010" s="33"/>
      <c r="W1010" s="33"/>
      <c r="X1010" s="33"/>
      <c r="Y1010" s="33"/>
      <c r="Z1010" s="33"/>
      <c r="AA1010" s="33"/>
      <c r="AB1010" s="33"/>
      <c r="AC1010" s="33"/>
      <c r="AD1010" s="33"/>
      <c r="AE1010" s="33"/>
      <c r="AT1010" s="16" t="s">
        <v>156</v>
      </c>
      <c r="AU1010" s="16" t="s">
        <v>86</v>
      </c>
    </row>
    <row r="1011" spans="1:65" s="2" customFormat="1" ht="19.5">
      <c r="A1011" s="33"/>
      <c r="B1011" s="34"/>
      <c r="C1011" s="35"/>
      <c r="D1011" s="215" t="s">
        <v>191</v>
      </c>
      <c r="E1011" s="35"/>
      <c r="F1011" s="219" t="s">
        <v>1663</v>
      </c>
      <c r="G1011" s="35"/>
      <c r="H1011" s="35"/>
      <c r="I1011" s="114"/>
      <c r="J1011" s="35"/>
      <c r="K1011" s="35"/>
      <c r="L1011" s="38"/>
      <c r="M1011" s="217"/>
      <c r="N1011" s="218"/>
      <c r="O1011" s="70"/>
      <c r="P1011" s="70"/>
      <c r="Q1011" s="70"/>
      <c r="R1011" s="70"/>
      <c r="S1011" s="70"/>
      <c r="T1011" s="71"/>
      <c r="U1011" s="33"/>
      <c r="V1011" s="33"/>
      <c r="W1011" s="33"/>
      <c r="X1011" s="33"/>
      <c r="Y1011" s="33"/>
      <c r="Z1011" s="33"/>
      <c r="AA1011" s="33"/>
      <c r="AB1011" s="33"/>
      <c r="AC1011" s="33"/>
      <c r="AD1011" s="33"/>
      <c r="AE1011" s="33"/>
      <c r="AT1011" s="16" t="s">
        <v>191</v>
      </c>
      <c r="AU1011" s="16" t="s">
        <v>86</v>
      </c>
    </row>
    <row r="1012" spans="1:65" s="2" customFormat="1" ht="21.75" customHeight="1">
      <c r="A1012" s="33"/>
      <c r="B1012" s="34"/>
      <c r="C1012" s="220" t="s">
        <v>1664</v>
      </c>
      <c r="D1012" s="220" t="s">
        <v>290</v>
      </c>
      <c r="E1012" s="221" t="s">
        <v>1665</v>
      </c>
      <c r="F1012" s="222" t="s">
        <v>1666</v>
      </c>
      <c r="G1012" s="223" t="s">
        <v>210</v>
      </c>
      <c r="H1012" s="224">
        <v>1</v>
      </c>
      <c r="I1012" s="225"/>
      <c r="J1012" s="226">
        <f>ROUND(I1012*H1012,2)</f>
        <v>0</v>
      </c>
      <c r="K1012" s="222" t="s">
        <v>1</v>
      </c>
      <c r="L1012" s="227"/>
      <c r="M1012" s="228" t="s">
        <v>1</v>
      </c>
      <c r="N1012" s="229" t="s">
        <v>42</v>
      </c>
      <c r="O1012" s="70"/>
      <c r="P1012" s="211">
        <f>O1012*H1012</f>
        <v>0</v>
      </c>
      <c r="Q1012" s="211">
        <v>5.5000000000000003E-4</v>
      </c>
      <c r="R1012" s="211">
        <f>Q1012*H1012</f>
        <v>5.5000000000000003E-4</v>
      </c>
      <c r="S1012" s="211">
        <v>0</v>
      </c>
      <c r="T1012" s="212">
        <f>S1012*H1012</f>
        <v>0</v>
      </c>
      <c r="U1012" s="33"/>
      <c r="V1012" s="33"/>
      <c r="W1012" s="33"/>
      <c r="X1012" s="33"/>
      <c r="Y1012" s="33"/>
      <c r="Z1012" s="33"/>
      <c r="AA1012" s="33"/>
      <c r="AB1012" s="33"/>
      <c r="AC1012" s="33"/>
      <c r="AD1012" s="33"/>
      <c r="AE1012" s="33"/>
      <c r="AR1012" s="213" t="s">
        <v>193</v>
      </c>
      <c r="AT1012" s="213" t="s">
        <v>290</v>
      </c>
      <c r="AU1012" s="213" t="s">
        <v>86</v>
      </c>
      <c r="AY1012" s="16" t="s">
        <v>147</v>
      </c>
      <c r="BE1012" s="214">
        <f>IF(N1012="základní",J1012,0)</f>
        <v>0</v>
      </c>
      <c r="BF1012" s="214">
        <f>IF(N1012="snížená",J1012,0)</f>
        <v>0</v>
      </c>
      <c r="BG1012" s="214">
        <f>IF(N1012="zákl. přenesená",J1012,0)</f>
        <v>0</v>
      </c>
      <c r="BH1012" s="214">
        <f>IF(N1012="sníž. přenesená",J1012,0)</f>
        <v>0</v>
      </c>
      <c r="BI1012" s="214">
        <f>IF(N1012="nulová",J1012,0)</f>
        <v>0</v>
      </c>
      <c r="BJ1012" s="16" t="s">
        <v>21</v>
      </c>
      <c r="BK1012" s="214">
        <f>ROUND(I1012*H1012,2)</f>
        <v>0</v>
      </c>
      <c r="BL1012" s="16" t="s">
        <v>154</v>
      </c>
      <c r="BM1012" s="213" t="s">
        <v>1667</v>
      </c>
    </row>
    <row r="1013" spans="1:65" s="2" customFormat="1" ht="19.5">
      <c r="A1013" s="33"/>
      <c r="B1013" s="34"/>
      <c r="C1013" s="35"/>
      <c r="D1013" s="215" t="s">
        <v>156</v>
      </c>
      <c r="E1013" s="35"/>
      <c r="F1013" s="216" t="s">
        <v>1668</v>
      </c>
      <c r="G1013" s="35"/>
      <c r="H1013" s="35"/>
      <c r="I1013" s="114"/>
      <c r="J1013" s="35"/>
      <c r="K1013" s="35"/>
      <c r="L1013" s="38"/>
      <c r="M1013" s="217"/>
      <c r="N1013" s="218"/>
      <c r="O1013" s="70"/>
      <c r="P1013" s="70"/>
      <c r="Q1013" s="70"/>
      <c r="R1013" s="70"/>
      <c r="S1013" s="70"/>
      <c r="T1013" s="71"/>
      <c r="U1013" s="33"/>
      <c r="V1013" s="33"/>
      <c r="W1013" s="33"/>
      <c r="X1013" s="33"/>
      <c r="Y1013" s="33"/>
      <c r="Z1013" s="33"/>
      <c r="AA1013" s="33"/>
      <c r="AB1013" s="33"/>
      <c r="AC1013" s="33"/>
      <c r="AD1013" s="33"/>
      <c r="AE1013" s="33"/>
      <c r="AT1013" s="16" t="s">
        <v>156</v>
      </c>
      <c r="AU1013" s="16" t="s">
        <v>86</v>
      </c>
    </row>
    <row r="1014" spans="1:65" s="2" customFormat="1" ht="29.25">
      <c r="A1014" s="33"/>
      <c r="B1014" s="34"/>
      <c r="C1014" s="35"/>
      <c r="D1014" s="215" t="s">
        <v>191</v>
      </c>
      <c r="E1014" s="35"/>
      <c r="F1014" s="219" t="s">
        <v>1669</v>
      </c>
      <c r="G1014" s="35"/>
      <c r="H1014" s="35"/>
      <c r="I1014" s="114"/>
      <c r="J1014" s="35"/>
      <c r="K1014" s="35"/>
      <c r="L1014" s="38"/>
      <c r="M1014" s="217"/>
      <c r="N1014" s="218"/>
      <c r="O1014" s="70"/>
      <c r="P1014" s="70"/>
      <c r="Q1014" s="70"/>
      <c r="R1014" s="70"/>
      <c r="S1014" s="70"/>
      <c r="T1014" s="71"/>
      <c r="U1014" s="33"/>
      <c r="V1014" s="33"/>
      <c r="W1014" s="33"/>
      <c r="X1014" s="33"/>
      <c r="Y1014" s="33"/>
      <c r="Z1014" s="33"/>
      <c r="AA1014" s="33"/>
      <c r="AB1014" s="33"/>
      <c r="AC1014" s="33"/>
      <c r="AD1014" s="33"/>
      <c r="AE1014" s="33"/>
      <c r="AT1014" s="16" t="s">
        <v>191</v>
      </c>
      <c r="AU1014" s="16" t="s">
        <v>86</v>
      </c>
    </row>
    <row r="1015" spans="1:65" s="2" customFormat="1" ht="21.75" customHeight="1">
      <c r="A1015" s="33"/>
      <c r="B1015" s="34"/>
      <c r="C1015" s="220" t="s">
        <v>1670</v>
      </c>
      <c r="D1015" s="220" t="s">
        <v>290</v>
      </c>
      <c r="E1015" s="221" t="s">
        <v>1671</v>
      </c>
      <c r="F1015" s="222" t="s">
        <v>1672</v>
      </c>
      <c r="G1015" s="223" t="s">
        <v>1673</v>
      </c>
      <c r="H1015" s="224">
        <v>1</v>
      </c>
      <c r="I1015" s="225"/>
      <c r="J1015" s="226">
        <f>ROUND(I1015*H1015,2)</f>
        <v>0</v>
      </c>
      <c r="K1015" s="222" t="s">
        <v>153</v>
      </c>
      <c r="L1015" s="227"/>
      <c r="M1015" s="228" t="s">
        <v>1</v>
      </c>
      <c r="N1015" s="229" t="s">
        <v>42</v>
      </c>
      <c r="O1015" s="70"/>
      <c r="P1015" s="211">
        <f>O1015*H1015</f>
        <v>0</v>
      </c>
      <c r="Q1015" s="211">
        <v>4.6899999999999997E-2</v>
      </c>
      <c r="R1015" s="211">
        <f>Q1015*H1015</f>
        <v>4.6899999999999997E-2</v>
      </c>
      <c r="S1015" s="211">
        <v>0</v>
      </c>
      <c r="T1015" s="212">
        <f>S1015*H1015</f>
        <v>0</v>
      </c>
      <c r="U1015" s="33"/>
      <c r="V1015" s="33"/>
      <c r="W1015" s="33"/>
      <c r="X1015" s="33"/>
      <c r="Y1015" s="33"/>
      <c r="Z1015" s="33"/>
      <c r="AA1015" s="33"/>
      <c r="AB1015" s="33"/>
      <c r="AC1015" s="33"/>
      <c r="AD1015" s="33"/>
      <c r="AE1015" s="33"/>
      <c r="AR1015" s="213" t="s">
        <v>193</v>
      </c>
      <c r="AT1015" s="213" t="s">
        <v>290</v>
      </c>
      <c r="AU1015" s="213" t="s">
        <v>86</v>
      </c>
      <c r="AY1015" s="16" t="s">
        <v>147</v>
      </c>
      <c r="BE1015" s="214">
        <f>IF(N1015="základní",J1015,0)</f>
        <v>0</v>
      </c>
      <c r="BF1015" s="214">
        <f>IF(N1015="snížená",J1015,0)</f>
        <v>0</v>
      </c>
      <c r="BG1015" s="214">
        <f>IF(N1015="zákl. přenesená",J1015,0)</f>
        <v>0</v>
      </c>
      <c r="BH1015" s="214">
        <f>IF(N1015="sníž. přenesená",J1015,0)</f>
        <v>0</v>
      </c>
      <c r="BI1015" s="214">
        <f>IF(N1015="nulová",J1015,0)</f>
        <v>0</v>
      </c>
      <c r="BJ1015" s="16" t="s">
        <v>21</v>
      </c>
      <c r="BK1015" s="214">
        <f>ROUND(I1015*H1015,2)</f>
        <v>0</v>
      </c>
      <c r="BL1015" s="16" t="s">
        <v>154</v>
      </c>
      <c r="BM1015" s="213" t="s">
        <v>1674</v>
      </c>
    </row>
    <row r="1016" spans="1:65" s="2" customFormat="1" ht="11.25">
      <c r="A1016" s="33"/>
      <c r="B1016" s="34"/>
      <c r="C1016" s="35"/>
      <c r="D1016" s="215" t="s">
        <v>156</v>
      </c>
      <c r="E1016" s="35"/>
      <c r="F1016" s="216" t="s">
        <v>1672</v>
      </c>
      <c r="G1016" s="35"/>
      <c r="H1016" s="35"/>
      <c r="I1016" s="114"/>
      <c r="J1016" s="35"/>
      <c r="K1016" s="35"/>
      <c r="L1016" s="38"/>
      <c r="M1016" s="217"/>
      <c r="N1016" s="218"/>
      <c r="O1016" s="70"/>
      <c r="P1016" s="70"/>
      <c r="Q1016" s="70"/>
      <c r="R1016" s="70"/>
      <c r="S1016" s="70"/>
      <c r="T1016" s="71"/>
      <c r="U1016" s="33"/>
      <c r="V1016" s="33"/>
      <c r="W1016" s="33"/>
      <c r="X1016" s="33"/>
      <c r="Y1016" s="33"/>
      <c r="Z1016" s="33"/>
      <c r="AA1016" s="33"/>
      <c r="AB1016" s="33"/>
      <c r="AC1016" s="33"/>
      <c r="AD1016" s="33"/>
      <c r="AE1016" s="33"/>
      <c r="AT1016" s="16" t="s">
        <v>156</v>
      </c>
      <c r="AU1016" s="16" t="s">
        <v>86</v>
      </c>
    </row>
    <row r="1017" spans="1:65" s="2" customFormat="1" ht="16.5" customHeight="1">
      <c r="A1017" s="33"/>
      <c r="B1017" s="34"/>
      <c r="C1017" s="220" t="s">
        <v>1675</v>
      </c>
      <c r="D1017" s="220" t="s">
        <v>290</v>
      </c>
      <c r="E1017" s="221" t="s">
        <v>1676</v>
      </c>
      <c r="F1017" s="222" t="s">
        <v>1677</v>
      </c>
      <c r="G1017" s="223" t="s">
        <v>1673</v>
      </c>
      <c r="H1017" s="224">
        <v>1</v>
      </c>
      <c r="I1017" s="225"/>
      <c r="J1017" s="226">
        <f>ROUND(I1017*H1017,2)</f>
        <v>0</v>
      </c>
      <c r="K1017" s="222" t="s">
        <v>153</v>
      </c>
      <c r="L1017" s="227"/>
      <c r="M1017" s="228" t="s">
        <v>1</v>
      </c>
      <c r="N1017" s="229" t="s">
        <v>42</v>
      </c>
      <c r="O1017" s="70"/>
      <c r="P1017" s="211">
        <f>O1017*H1017</f>
        <v>0</v>
      </c>
      <c r="Q1017" s="211">
        <v>4.9899999999999996E-3</v>
      </c>
      <c r="R1017" s="211">
        <f>Q1017*H1017</f>
        <v>4.9899999999999996E-3</v>
      </c>
      <c r="S1017" s="211">
        <v>0</v>
      </c>
      <c r="T1017" s="212">
        <f>S1017*H1017</f>
        <v>0</v>
      </c>
      <c r="U1017" s="33"/>
      <c r="V1017" s="33"/>
      <c r="W1017" s="33"/>
      <c r="X1017" s="33"/>
      <c r="Y1017" s="33"/>
      <c r="Z1017" s="33"/>
      <c r="AA1017" s="33"/>
      <c r="AB1017" s="33"/>
      <c r="AC1017" s="33"/>
      <c r="AD1017" s="33"/>
      <c r="AE1017" s="33"/>
      <c r="AR1017" s="213" t="s">
        <v>193</v>
      </c>
      <c r="AT1017" s="213" t="s">
        <v>290</v>
      </c>
      <c r="AU1017" s="213" t="s">
        <v>86</v>
      </c>
      <c r="AY1017" s="16" t="s">
        <v>147</v>
      </c>
      <c r="BE1017" s="214">
        <f>IF(N1017="základní",J1017,0)</f>
        <v>0</v>
      </c>
      <c r="BF1017" s="214">
        <f>IF(N1017="snížená",J1017,0)</f>
        <v>0</v>
      </c>
      <c r="BG1017" s="214">
        <f>IF(N1017="zákl. přenesená",J1017,0)</f>
        <v>0</v>
      </c>
      <c r="BH1017" s="214">
        <f>IF(N1017="sníž. přenesená",J1017,0)</f>
        <v>0</v>
      </c>
      <c r="BI1017" s="214">
        <f>IF(N1017="nulová",J1017,0)</f>
        <v>0</v>
      </c>
      <c r="BJ1017" s="16" t="s">
        <v>21</v>
      </c>
      <c r="BK1017" s="214">
        <f>ROUND(I1017*H1017,2)</f>
        <v>0</v>
      </c>
      <c r="BL1017" s="16" t="s">
        <v>154</v>
      </c>
      <c r="BM1017" s="213" t="s">
        <v>1678</v>
      </c>
    </row>
    <row r="1018" spans="1:65" s="2" customFormat="1" ht="11.25">
      <c r="A1018" s="33"/>
      <c r="B1018" s="34"/>
      <c r="C1018" s="35"/>
      <c r="D1018" s="215" t="s">
        <v>156</v>
      </c>
      <c r="E1018" s="35"/>
      <c r="F1018" s="216" t="s">
        <v>1677</v>
      </c>
      <c r="G1018" s="35"/>
      <c r="H1018" s="35"/>
      <c r="I1018" s="114"/>
      <c r="J1018" s="35"/>
      <c r="K1018" s="35"/>
      <c r="L1018" s="38"/>
      <c r="M1018" s="217"/>
      <c r="N1018" s="218"/>
      <c r="O1018" s="70"/>
      <c r="P1018" s="70"/>
      <c r="Q1018" s="70"/>
      <c r="R1018" s="70"/>
      <c r="S1018" s="70"/>
      <c r="T1018" s="71"/>
      <c r="U1018" s="33"/>
      <c r="V1018" s="33"/>
      <c r="W1018" s="33"/>
      <c r="X1018" s="33"/>
      <c r="Y1018" s="33"/>
      <c r="Z1018" s="33"/>
      <c r="AA1018" s="33"/>
      <c r="AB1018" s="33"/>
      <c r="AC1018" s="33"/>
      <c r="AD1018" s="33"/>
      <c r="AE1018" s="33"/>
      <c r="AT1018" s="16" t="s">
        <v>156</v>
      </c>
      <c r="AU1018" s="16" t="s">
        <v>86</v>
      </c>
    </row>
    <row r="1019" spans="1:65" s="2" customFormat="1" ht="16.5" customHeight="1">
      <c r="A1019" s="33"/>
      <c r="B1019" s="34"/>
      <c r="C1019" s="220" t="s">
        <v>1679</v>
      </c>
      <c r="D1019" s="220" t="s">
        <v>290</v>
      </c>
      <c r="E1019" s="221" t="s">
        <v>1680</v>
      </c>
      <c r="F1019" s="222" t="s">
        <v>1681</v>
      </c>
      <c r="G1019" s="223" t="s">
        <v>1673</v>
      </c>
      <c r="H1019" s="224">
        <v>1</v>
      </c>
      <c r="I1019" s="225"/>
      <c r="J1019" s="226">
        <f>ROUND(I1019*H1019,2)</f>
        <v>0</v>
      </c>
      <c r="K1019" s="222" t="s">
        <v>153</v>
      </c>
      <c r="L1019" s="227"/>
      <c r="M1019" s="228" t="s">
        <v>1</v>
      </c>
      <c r="N1019" s="229" t="s">
        <v>42</v>
      </c>
      <c r="O1019" s="70"/>
      <c r="P1019" s="211">
        <f>O1019*H1019</f>
        <v>0</v>
      </c>
      <c r="Q1019" s="211">
        <v>1.03E-2</v>
      </c>
      <c r="R1019" s="211">
        <f>Q1019*H1019</f>
        <v>1.03E-2</v>
      </c>
      <c r="S1019" s="211">
        <v>0</v>
      </c>
      <c r="T1019" s="212">
        <f>S1019*H1019</f>
        <v>0</v>
      </c>
      <c r="U1019" s="33"/>
      <c r="V1019" s="33"/>
      <c r="W1019" s="33"/>
      <c r="X1019" s="33"/>
      <c r="Y1019" s="33"/>
      <c r="Z1019" s="33"/>
      <c r="AA1019" s="33"/>
      <c r="AB1019" s="33"/>
      <c r="AC1019" s="33"/>
      <c r="AD1019" s="33"/>
      <c r="AE1019" s="33"/>
      <c r="AR1019" s="213" t="s">
        <v>193</v>
      </c>
      <c r="AT1019" s="213" t="s">
        <v>290</v>
      </c>
      <c r="AU1019" s="213" t="s">
        <v>86</v>
      </c>
      <c r="AY1019" s="16" t="s">
        <v>147</v>
      </c>
      <c r="BE1019" s="214">
        <f>IF(N1019="základní",J1019,0)</f>
        <v>0</v>
      </c>
      <c r="BF1019" s="214">
        <f>IF(N1019="snížená",J1019,0)</f>
        <v>0</v>
      </c>
      <c r="BG1019" s="214">
        <f>IF(N1019="zákl. přenesená",J1019,0)</f>
        <v>0</v>
      </c>
      <c r="BH1019" s="214">
        <f>IF(N1019="sníž. přenesená",J1019,0)</f>
        <v>0</v>
      </c>
      <c r="BI1019" s="214">
        <f>IF(N1019="nulová",J1019,0)</f>
        <v>0</v>
      </c>
      <c r="BJ1019" s="16" t="s">
        <v>21</v>
      </c>
      <c r="BK1019" s="214">
        <f>ROUND(I1019*H1019,2)</f>
        <v>0</v>
      </c>
      <c r="BL1019" s="16" t="s">
        <v>154</v>
      </c>
      <c r="BM1019" s="213" t="s">
        <v>1682</v>
      </c>
    </row>
    <row r="1020" spans="1:65" s="2" customFormat="1" ht="11.25">
      <c r="A1020" s="33"/>
      <c r="B1020" s="34"/>
      <c r="C1020" s="35"/>
      <c r="D1020" s="215" t="s">
        <v>156</v>
      </c>
      <c r="E1020" s="35"/>
      <c r="F1020" s="216" t="s">
        <v>1681</v>
      </c>
      <c r="G1020" s="35"/>
      <c r="H1020" s="35"/>
      <c r="I1020" s="114"/>
      <c r="J1020" s="35"/>
      <c r="K1020" s="35"/>
      <c r="L1020" s="38"/>
      <c r="M1020" s="217"/>
      <c r="N1020" s="218"/>
      <c r="O1020" s="70"/>
      <c r="P1020" s="70"/>
      <c r="Q1020" s="70"/>
      <c r="R1020" s="70"/>
      <c r="S1020" s="70"/>
      <c r="T1020" s="71"/>
      <c r="U1020" s="33"/>
      <c r="V1020" s="33"/>
      <c r="W1020" s="33"/>
      <c r="X1020" s="33"/>
      <c r="Y1020" s="33"/>
      <c r="Z1020" s="33"/>
      <c r="AA1020" s="33"/>
      <c r="AB1020" s="33"/>
      <c r="AC1020" s="33"/>
      <c r="AD1020" s="33"/>
      <c r="AE1020" s="33"/>
      <c r="AT1020" s="16" t="s">
        <v>156</v>
      </c>
      <c r="AU1020" s="16" t="s">
        <v>86</v>
      </c>
    </row>
    <row r="1021" spans="1:65" s="2" customFormat="1" ht="16.5" customHeight="1">
      <c r="A1021" s="33"/>
      <c r="B1021" s="34"/>
      <c r="C1021" s="220" t="s">
        <v>1683</v>
      </c>
      <c r="D1021" s="220" t="s">
        <v>290</v>
      </c>
      <c r="E1021" s="221" t="s">
        <v>1684</v>
      </c>
      <c r="F1021" s="222" t="s">
        <v>1685</v>
      </c>
      <c r="G1021" s="223" t="s">
        <v>580</v>
      </c>
      <c r="H1021" s="224">
        <v>1</v>
      </c>
      <c r="I1021" s="225"/>
      <c r="J1021" s="226">
        <f>ROUND(I1021*H1021,2)</f>
        <v>0</v>
      </c>
      <c r="K1021" s="222" t="s">
        <v>153</v>
      </c>
      <c r="L1021" s="227"/>
      <c r="M1021" s="228" t="s">
        <v>1</v>
      </c>
      <c r="N1021" s="229" t="s">
        <v>42</v>
      </c>
      <c r="O1021" s="70"/>
      <c r="P1021" s="211">
        <f>O1021*H1021</f>
        <v>0</v>
      </c>
      <c r="Q1021" s="211">
        <v>1</v>
      </c>
      <c r="R1021" s="211">
        <f>Q1021*H1021</f>
        <v>1</v>
      </c>
      <c r="S1021" s="211">
        <v>0</v>
      </c>
      <c r="T1021" s="212">
        <f>S1021*H1021</f>
        <v>0</v>
      </c>
      <c r="U1021" s="33"/>
      <c r="V1021" s="33"/>
      <c r="W1021" s="33"/>
      <c r="X1021" s="33"/>
      <c r="Y1021" s="33"/>
      <c r="Z1021" s="33"/>
      <c r="AA1021" s="33"/>
      <c r="AB1021" s="33"/>
      <c r="AC1021" s="33"/>
      <c r="AD1021" s="33"/>
      <c r="AE1021" s="33"/>
      <c r="AR1021" s="213" t="s">
        <v>193</v>
      </c>
      <c r="AT1021" s="213" t="s">
        <v>290</v>
      </c>
      <c r="AU1021" s="213" t="s">
        <v>86</v>
      </c>
      <c r="AY1021" s="16" t="s">
        <v>147</v>
      </c>
      <c r="BE1021" s="214">
        <f>IF(N1021="základní",J1021,0)</f>
        <v>0</v>
      </c>
      <c r="BF1021" s="214">
        <f>IF(N1021="snížená",J1021,0)</f>
        <v>0</v>
      </c>
      <c r="BG1021" s="214">
        <f>IF(N1021="zákl. přenesená",J1021,0)</f>
        <v>0</v>
      </c>
      <c r="BH1021" s="214">
        <f>IF(N1021="sníž. přenesená",J1021,0)</f>
        <v>0</v>
      </c>
      <c r="BI1021" s="214">
        <f>IF(N1021="nulová",J1021,0)</f>
        <v>0</v>
      </c>
      <c r="BJ1021" s="16" t="s">
        <v>21</v>
      </c>
      <c r="BK1021" s="214">
        <f>ROUND(I1021*H1021,2)</f>
        <v>0</v>
      </c>
      <c r="BL1021" s="16" t="s">
        <v>154</v>
      </c>
      <c r="BM1021" s="213" t="s">
        <v>1686</v>
      </c>
    </row>
    <row r="1022" spans="1:65" s="2" customFormat="1" ht="11.25">
      <c r="A1022" s="33"/>
      <c r="B1022" s="34"/>
      <c r="C1022" s="35"/>
      <c r="D1022" s="215" t="s">
        <v>156</v>
      </c>
      <c r="E1022" s="35"/>
      <c r="F1022" s="216" t="s">
        <v>1685</v>
      </c>
      <c r="G1022" s="35"/>
      <c r="H1022" s="35"/>
      <c r="I1022" s="114"/>
      <c r="J1022" s="35"/>
      <c r="K1022" s="35"/>
      <c r="L1022" s="38"/>
      <c r="M1022" s="217"/>
      <c r="N1022" s="218"/>
      <c r="O1022" s="70"/>
      <c r="P1022" s="70"/>
      <c r="Q1022" s="70"/>
      <c r="R1022" s="70"/>
      <c r="S1022" s="70"/>
      <c r="T1022" s="71"/>
      <c r="U1022" s="33"/>
      <c r="V1022" s="33"/>
      <c r="W1022" s="33"/>
      <c r="X1022" s="33"/>
      <c r="Y1022" s="33"/>
      <c r="Z1022" s="33"/>
      <c r="AA1022" s="33"/>
      <c r="AB1022" s="33"/>
      <c r="AC1022" s="33"/>
      <c r="AD1022" s="33"/>
      <c r="AE1022" s="33"/>
      <c r="AT1022" s="16" t="s">
        <v>156</v>
      </c>
      <c r="AU1022" s="16" t="s">
        <v>86</v>
      </c>
    </row>
    <row r="1023" spans="1:65" s="2" customFormat="1" ht="19.5">
      <c r="A1023" s="33"/>
      <c r="B1023" s="34"/>
      <c r="C1023" s="35"/>
      <c r="D1023" s="215" t="s">
        <v>191</v>
      </c>
      <c r="E1023" s="35"/>
      <c r="F1023" s="219" t="s">
        <v>1687</v>
      </c>
      <c r="G1023" s="35"/>
      <c r="H1023" s="35"/>
      <c r="I1023" s="114"/>
      <c r="J1023" s="35"/>
      <c r="K1023" s="35"/>
      <c r="L1023" s="38"/>
      <c r="M1023" s="217"/>
      <c r="N1023" s="218"/>
      <c r="O1023" s="70"/>
      <c r="P1023" s="70"/>
      <c r="Q1023" s="70"/>
      <c r="R1023" s="70"/>
      <c r="S1023" s="70"/>
      <c r="T1023" s="71"/>
      <c r="U1023" s="33"/>
      <c r="V1023" s="33"/>
      <c r="W1023" s="33"/>
      <c r="X1023" s="33"/>
      <c r="Y1023" s="33"/>
      <c r="Z1023" s="33"/>
      <c r="AA1023" s="33"/>
      <c r="AB1023" s="33"/>
      <c r="AC1023" s="33"/>
      <c r="AD1023" s="33"/>
      <c r="AE1023" s="33"/>
      <c r="AT1023" s="16" t="s">
        <v>191</v>
      </c>
      <c r="AU1023" s="16" t="s">
        <v>86</v>
      </c>
    </row>
    <row r="1024" spans="1:65" s="2" customFormat="1" ht="16.5" customHeight="1">
      <c r="A1024" s="33"/>
      <c r="B1024" s="34"/>
      <c r="C1024" s="220" t="s">
        <v>1688</v>
      </c>
      <c r="D1024" s="220" t="s">
        <v>290</v>
      </c>
      <c r="E1024" s="221" t="s">
        <v>1689</v>
      </c>
      <c r="F1024" s="222" t="s">
        <v>1690</v>
      </c>
      <c r="G1024" s="223" t="s">
        <v>580</v>
      </c>
      <c r="H1024" s="224">
        <v>1</v>
      </c>
      <c r="I1024" s="225"/>
      <c r="J1024" s="226">
        <f>ROUND(I1024*H1024,2)</f>
        <v>0</v>
      </c>
      <c r="K1024" s="222" t="s">
        <v>153</v>
      </c>
      <c r="L1024" s="227"/>
      <c r="M1024" s="228" t="s">
        <v>1</v>
      </c>
      <c r="N1024" s="229" t="s">
        <v>42</v>
      </c>
      <c r="O1024" s="70"/>
      <c r="P1024" s="211">
        <f>O1024*H1024</f>
        <v>0</v>
      </c>
      <c r="Q1024" s="211">
        <v>1</v>
      </c>
      <c r="R1024" s="211">
        <f>Q1024*H1024</f>
        <v>1</v>
      </c>
      <c r="S1024" s="211">
        <v>0</v>
      </c>
      <c r="T1024" s="212">
        <f>S1024*H1024</f>
        <v>0</v>
      </c>
      <c r="U1024" s="33"/>
      <c r="V1024" s="33"/>
      <c r="W1024" s="33"/>
      <c r="X1024" s="33"/>
      <c r="Y1024" s="33"/>
      <c r="Z1024" s="33"/>
      <c r="AA1024" s="33"/>
      <c r="AB1024" s="33"/>
      <c r="AC1024" s="33"/>
      <c r="AD1024" s="33"/>
      <c r="AE1024" s="33"/>
      <c r="AR1024" s="213" t="s">
        <v>193</v>
      </c>
      <c r="AT1024" s="213" t="s">
        <v>290</v>
      </c>
      <c r="AU1024" s="213" t="s">
        <v>86</v>
      </c>
      <c r="AY1024" s="16" t="s">
        <v>147</v>
      </c>
      <c r="BE1024" s="214">
        <f>IF(N1024="základní",J1024,0)</f>
        <v>0</v>
      </c>
      <c r="BF1024" s="214">
        <f>IF(N1024="snížená",J1024,0)</f>
        <v>0</v>
      </c>
      <c r="BG1024" s="214">
        <f>IF(N1024="zákl. přenesená",J1024,0)</f>
        <v>0</v>
      </c>
      <c r="BH1024" s="214">
        <f>IF(N1024="sníž. přenesená",J1024,0)</f>
        <v>0</v>
      </c>
      <c r="BI1024" s="214">
        <f>IF(N1024="nulová",J1024,0)</f>
        <v>0</v>
      </c>
      <c r="BJ1024" s="16" t="s">
        <v>21</v>
      </c>
      <c r="BK1024" s="214">
        <f>ROUND(I1024*H1024,2)</f>
        <v>0</v>
      </c>
      <c r="BL1024" s="16" t="s">
        <v>154</v>
      </c>
      <c r="BM1024" s="213" t="s">
        <v>1691</v>
      </c>
    </row>
    <row r="1025" spans="1:65" s="2" customFormat="1" ht="11.25">
      <c r="A1025" s="33"/>
      <c r="B1025" s="34"/>
      <c r="C1025" s="35"/>
      <c r="D1025" s="215" t="s">
        <v>156</v>
      </c>
      <c r="E1025" s="35"/>
      <c r="F1025" s="216" t="s">
        <v>1690</v>
      </c>
      <c r="G1025" s="35"/>
      <c r="H1025" s="35"/>
      <c r="I1025" s="114"/>
      <c r="J1025" s="35"/>
      <c r="K1025" s="35"/>
      <c r="L1025" s="38"/>
      <c r="M1025" s="217"/>
      <c r="N1025" s="218"/>
      <c r="O1025" s="70"/>
      <c r="P1025" s="70"/>
      <c r="Q1025" s="70"/>
      <c r="R1025" s="70"/>
      <c r="S1025" s="70"/>
      <c r="T1025" s="71"/>
      <c r="U1025" s="33"/>
      <c r="V1025" s="33"/>
      <c r="W1025" s="33"/>
      <c r="X1025" s="33"/>
      <c r="Y1025" s="33"/>
      <c r="Z1025" s="33"/>
      <c r="AA1025" s="33"/>
      <c r="AB1025" s="33"/>
      <c r="AC1025" s="33"/>
      <c r="AD1025" s="33"/>
      <c r="AE1025" s="33"/>
      <c r="AT1025" s="16" t="s">
        <v>156</v>
      </c>
      <c r="AU1025" s="16" t="s">
        <v>86</v>
      </c>
    </row>
    <row r="1026" spans="1:65" s="2" customFormat="1" ht="16.5" customHeight="1">
      <c r="A1026" s="33"/>
      <c r="B1026" s="34"/>
      <c r="C1026" s="220" t="s">
        <v>1692</v>
      </c>
      <c r="D1026" s="220" t="s">
        <v>290</v>
      </c>
      <c r="E1026" s="221" t="s">
        <v>1693</v>
      </c>
      <c r="F1026" s="222" t="s">
        <v>1694</v>
      </c>
      <c r="G1026" s="223" t="s">
        <v>580</v>
      </c>
      <c r="H1026" s="224">
        <v>1</v>
      </c>
      <c r="I1026" s="225"/>
      <c r="J1026" s="226">
        <f>ROUND(I1026*H1026,2)</f>
        <v>0</v>
      </c>
      <c r="K1026" s="222" t="s">
        <v>153</v>
      </c>
      <c r="L1026" s="227"/>
      <c r="M1026" s="228" t="s">
        <v>1</v>
      </c>
      <c r="N1026" s="229" t="s">
        <v>42</v>
      </c>
      <c r="O1026" s="70"/>
      <c r="P1026" s="211">
        <f>O1026*H1026</f>
        <v>0</v>
      </c>
      <c r="Q1026" s="211">
        <v>1</v>
      </c>
      <c r="R1026" s="211">
        <f>Q1026*H1026</f>
        <v>1</v>
      </c>
      <c r="S1026" s="211">
        <v>0</v>
      </c>
      <c r="T1026" s="212">
        <f>S1026*H1026</f>
        <v>0</v>
      </c>
      <c r="U1026" s="33"/>
      <c r="V1026" s="33"/>
      <c r="W1026" s="33"/>
      <c r="X1026" s="33"/>
      <c r="Y1026" s="33"/>
      <c r="Z1026" s="33"/>
      <c r="AA1026" s="33"/>
      <c r="AB1026" s="33"/>
      <c r="AC1026" s="33"/>
      <c r="AD1026" s="33"/>
      <c r="AE1026" s="33"/>
      <c r="AR1026" s="213" t="s">
        <v>193</v>
      </c>
      <c r="AT1026" s="213" t="s">
        <v>290</v>
      </c>
      <c r="AU1026" s="213" t="s">
        <v>86</v>
      </c>
      <c r="AY1026" s="16" t="s">
        <v>147</v>
      </c>
      <c r="BE1026" s="214">
        <f>IF(N1026="základní",J1026,0)</f>
        <v>0</v>
      </c>
      <c r="BF1026" s="214">
        <f>IF(N1026="snížená",J1026,0)</f>
        <v>0</v>
      </c>
      <c r="BG1026" s="214">
        <f>IF(N1026="zákl. přenesená",J1026,0)</f>
        <v>0</v>
      </c>
      <c r="BH1026" s="214">
        <f>IF(N1026="sníž. přenesená",J1026,0)</f>
        <v>0</v>
      </c>
      <c r="BI1026" s="214">
        <f>IF(N1026="nulová",J1026,0)</f>
        <v>0</v>
      </c>
      <c r="BJ1026" s="16" t="s">
        <v>21</v>
      </c>
      <c r="BK1026" s="214">
        <f>ROUND(I1026*H1026,2)</f>
        <v>0</v>
      </c>
      <c r="BL1026" s="16" t="s">
        <v>154</v>
      </c>
      <c r="BM1026" s="213" t="s">
        <v>1695</v>
      </c>
    </row>
    <row r="1027" spans="1:65" s="2" customFormat="1" ht="11.25">
      <c r="A1027" s="33"/>
      <c r="B1027" s="34"/>
      <c r="C1027" s="35"/>
      <c r="D1027" s="215" t="s">
        <v>156</v>
      </c>
      <c r="E1027" s="35"/>
      <c r="F1027" s="216" t="s">
        <v>1694</v>
      </c>
      <c r="G1027" s="35"/>
      <c r="H1027" s="35"/>
      <c r="I1027" s="114"/>
      <c r="J1027" s="35"/>
      <c r="K1027" s="35"/>
      <c r="L1027" s="38"/>
      <c r="M1027" s="217"/>
      <c r="N1027" s="218"/>
      <c r="O1027" s="70"/>
      <c r="P1027" s="70"/>
      <c r="Q1027" s="70"/>
      <c r="R1027" s="70"/>
      <c r="S1027" s="70"/>
      <c r="T1027" s="71"/>
      <c r="U1027" s="33"/>
      <c r="V1027" s="33"/>
      <c r="W1027" s="33"/>
      <c r="X1027" s="33"/>
      <c r="Y1027" s="33"/>
      <c r="Z1027" s="33"/>
      <c r="AA1027" s="33"/>
      <c r="AB1027" s="33"/>
      <c r="AC1027" s="33"/>
      <c r="AD1027" s="33"/>
      <c r="AE1027" s="33"/>
      <c r="AT1027" s="16" t="s">
        <v>156</v>
      </c>
      <c r="AU1027" s="16" t="s">
        <v>86</v>
      </c>
    </row>
    <row r="1028" spans="1:65" s="2" customFormat="1" ht="16.5" customHeight="1">
      <c r="A1028" s="33"/>
      <c r="B1028" s="34"/>
      <c r="C1028" s="220" t="s">
        <v>1696</v>
      </c>
      <c r="D1028" s="220" t="s">
        <v>290</v>
      </c>
      <c r="E1028" s="221" t="s">
        <v>1697</v>
      </c>
      <c r="F1028" s="222" t="s">
        <v>1698</v>
      </c>
      <c r="G1028" s="223" t="s">
        <v>580</v>
      </c>
      <c r="H1028" s="224">
        <v>1</v>
      </c>
      <c r="I1028" s="225"/>
      <c r="J1028" s="226">
        <f>ROUND(I1028*H1028,2)</f>
        <v>0</v>
      </c>
      <c r="K1028" s="222" t="s">
        <v>1</v>
      </c>
      <c r="L1028" s="227"/>
      <c r="M1028" s="228" t="s">
        <v>1</v>
      </c>
      <c r="N1028" s="229" t="s">
        <v>42</v>
      </c>
      <c r="O1028" s="70"/>
      <c r="P1028" s="211">
        <f>O1028*H1028</f>
        <v>0</v>
      </c>
      <c r="Q1028" s="211">
        <v>1</v>
      </c>
      <c r="R1028" s="211">
        <f>Q1028*H1028</f>
        <v>1</v>
      </c>
      <c r="S1028" s="211">
        <v>0</v>
      </c>
      <c r="T1028" s="212">
        <f>S1028*H1028</f>
        <v>0</v>
      </c>
      <c r="U1028" s="33"/>
      <c r="V1028" s="33"/>
      <c r="W1028" s="33"/>
      <c r="X1028" s="33"/>
      <c r="Y1028" s="33"/>
      <c r="Z1028" s="33"/>
      <c r="AA1028" s="33"/>
      <c r="AB1028" s="33"/>
      <c r="AC1028" s="33"/>
      <c r="AD1028" s="33"/>
      <c r="AE1028" s="33"/>
      <c r="AR1028" s="213" t="s">
        <v>193</v>
      </c>
      <c r="AT1028" s="213" t="s">
        <v>290</v>
      </c>
      <c r="AU1028" s="213" t="s">
        <v>86</v>
      </c>
      <c r="AY1028" s="16" t="s">
        <v>147</v>
      </c>
      <c r="BE1028" s="214">
        <f>IF(N1028="základní",J1028,0)</f>
        <v>0</v>
      </c>
      <c r="BF1028" s="214">
        <f>IF(N1028="snížená",J1028,0)</f>
        <v>0</v>
      </c>
      <c r="BG1028" s="214">
        <f>IF(N1028="zákl. přenesená",J1028,0)</f>
        <v>0</v>
      </c>
      <c r="BH1028" s="214">
        <f>IF(N1028="sníž. přenesená",J1028,0)</f>
        <v>0</v>
      </c>
      <c r="BI1028" s="214">
        <f>IF(N1028="nulová",J1028,0)</f>
        <v>0</v>
      </c>
      <c r="BJ1028" s="16" t="s">
        <v>21</v>
      </c>
      <c r="BK1028" s="214">
        <f>ROUND(I1028*H1028,2)</f>
        <v>0</v>
      </c>
      <c r="BL1028" s="16" t="s">
        <v>154</v>
      </c>
      <c r="BM1028" s="213" t="s">
        <v>1699</v>
      </c>
    </row>
    <row r="1029" spans="1:65" s="2" customFormat="1" ht="11.25">
      <c r="A1029" s="33"/>
      <c r="B1029" s="34"/>
      <c r="C1029" s="35"/>
      <c r="D1029" s="215" t="s">
        <v>156</v>
      </c>
      <c r="E1029" s="35"/>
      <c r="F1029" s="216" t="s">
        <v>1698</v>
      </c>
      <c r="G1029" s="35"/>
      <c r="H1029" s="35"/>
      <c r="I1029" s="114"/>
      <c r="J1029" s="35"/>
      <c r="K1029" s="35"/>
      <c r="L1029" s="38"/>
      <c r="M1029" s="217"/>
      <c r="N1029" s="218"/>
      <c r="O1029" s="70"/>
      <c r="P1029" s="70"/>
      <c r="Q1029" s="70"/>
      <c r="R1029" s="70"/>
      <c r="S1029" s="70"/>
      <c r="T1029" s="71"/>
      <c r="U1029" s="33"/>
      <c r="V1029" s="33"/>
      <c r="W1029" s="33"/>
      <c r="X1029" s="33"/>
      <c r="Y1029" s="33"/>
      <c r="Z1029" s="33"/>
      <c r="AA1029" s="33"/>
      <c r="AB1029" s="33"/>
      <c r="AC1029" s="33"/>
      <c r="AD1029" s="33"/>
      <c r="AE1029" s="33"/>
      <c r="AT1029" s="16" t="s">
        <v>156</v>
      </c>
      <c r="AU1029" s="16" t="s">
        <v>86</v>
      </c>
    </row>
    <row r="1030" spans="1:65" s="2" customFormat="1" ht="19.5">
      <c r="A1030" s="33"/>
      <c r="B1030" s="34"/>
      <c r="C1030" s="35"/>
      <c r="D1030" s="215" t="s">
        <v>191</v>
      </c>
      <c r="E1030" s="35"/>
      <c r="F1030" s="219" t="s">
        <v>1700</v>
      </c>
      <c r="G1030" s="35"/>
      <c r="H1030" s="35"/>
      <c r="I1030" s="114"/>
      <c r="J1030" s="35"/>
      <c r="K1030" s="35"/>
      <c r="L1030" s="38"/>
      <c r="M1030" s="217"/>
      <c r="N1030" s="218"/>
      <c r="O1030" s="70"/>
      <c r="P1030" s="70"/>
      <c r="Q1030" s="70"/>
      <c r="R1030" s="70"/>
      <c r="S1030" s="70"/>
      <c r="T1030" s="71"/>
      <c r="U1030" s="33"/>
      <c r="V1030" s="33"/>
      <c r="W1030" s="33"/>
      <c r="X1030" s="33"/>
      <c r="Y1030" s="33"/>
      <c r="Z1030" s="33"/>
      <c r="AA1030" s="33"/>
      <c r="AB1030" s="33"/>
      <c r="AC1030" s="33"/>
      <c r="AD1030" s="33"/>
      <c r="AE1030" s="33"/>
      <c r="AT1030" s="16" t="s">
        <v>191</v>
      </c>
      <c r="AU1030" s="16" t="s">
        <v>86</v>
      </c>
    </row>
    <row r="1031" spans="1:65" s="2" customFormat="1" ht="16.5" customHeight="1">
      <c r="A1031" s="33"/>
      <c r="B1031" s="34"/>
      <c r="C1031" s="220" t="s">
        <v>1701</v>
      </c>
      <c r="D1031" s="220" t="s">
        <v>290</v>
      </c>
      <c r="E1031" s="221" t="s">
        <v>1702</v>
      </c>
      <c r="F1031" s="222" t="s">
        <v>1703</v>
      </c>
      <c r="G1031" s="223" t="s">
        <v>580</v>
      </c>
      <c r="H1031" s="224">
        <v>1</v>
      </c>
      <c r="I1031" s="225"/>
      <c r="J1031" s="226">
        <f>ROUND(I1031*H1031,2)</f>
        <v>0</v>
      </c>
      <c r="K1031" s="222" t="s">
        <v>153</v>
      </c>
      <c r="L1031" s="227"/>
      <c r="M1031" s="228" t="s">
        <v>1</v>
      </c>
      <c r="N1031" s="229" t="s">
        <v>42</v>
      </c>
      <c r="O1031" s="70"/>
      <c r="P1031" s="211">
        <f>O1031*H1031</f>
        <v>0</v>
      </c>
      <c r="Q1031" s="211">
        <v>1</v>
      </c>
      <c r="R1031" s="211">
        <f>Q1031*H1031</f>
        <v>1</v>
      </c>
      <c r="S1031" s="211">
        <v>0</v>
      </c>
      <c r="T1031" s="212">
        <f>S1031*H1031</f>
        <v>0</v>
      </c>
      <c r="U1031" s="33"/>
      <c r="V1031" s="33"/>
      <c r="W1031" s="33"/>
      <c r="X1031" s="33"/>
      <c r="Y1031" s="33"/>
      <c r="Z1031" s="33"/>
      <c r="AA1031" s="33"/>
      <c r="AB1031" s="33"/>
      <c r="AC1031" s="33"/>
      <c r="AD1031" s="33"/>
      <c r="AE1031" s="33"/>
      <c r="AR1031" s="213" t="s">
        <v>193</v>
      </c>
      <c r="AT1031" s="213" t="s">
        <v>290</v>
      </c>
      <c r="AU1031" s="213" t="s">
        <v>86</v>
      </c>
      <c r="AY1031" s="16" t="s">
        <v>147</v>
      </c>
      <c r="BE1031" s="214">
        <f>IF(N1031="základní",J1031,0)</f>
        <v>0</v>
      </c>
      <c r="BF1031" s="214">
        <f>IF(N1031="snížená",J1031,0)</f>
        <v>0</v>
      </c>
      <c r="BG1031" s="214">
        <f>IF(N1031="zákl. přenesená",J1031,0)</f>
        <v>0</v>
      </c>
      <c r="BH1031" s="214">
        <f>IF(N1031="sníž. přenesená",J1031,0)</f>
        <v>0</v>
      </c>
      <c r="BI1031" s="214">
        <f>IF(N1031="nulová",J1031,0)</f>
        <v>0</v>
      </c>
      <c r="BJ1031" s="16" t="s">
        <v>21</v>
      </c>
      <c r="BK1031" s="214">
        <f>ROUND(I1031*H1031,2)</f>
        <v>0</v>
      </c>
      <c r="BL1031" s="16" t="s">
        <v>154</v>
      </c>
      <c r="BM1031" s="213" t="s">
        <v>1704</v>
      </c>
    </row>
    <row r="1032" spans="1:65" s="2" customFormat="1" ht="11.25">
      <c r="A1032" s="33"/>
      <c r="B1032" s="34"/>
      <c r="C1032" s="35"/>
      <c r="D1032" s="215" t="s">
        <v>156</v>
      </c>
      <c r="E1032" s="35"/>
      <c r="F1032" s="216" t="s">
        <v>1703</v>
      </c>
      <c r="G1032" s="35"/>
      <c r="H1032" s="35"/>
      <c r="I1032" s="114"/>
      <c r="J1032" s="35"/>
      <c r="K1032" s="35"/>
      <c r="L1032" s="38"/>
      <c r="M1032" s="217"/>
      <c r="N1032" s="218"/>
      <c r="O1032" s="70"/>
      <c r="P1032" s="70"/>
      <c r="Q1032" s="70"/>
      <c r="R1032" s="70"/>
      <c r="S1032" s="70"/>
      <c r="T1032" s="71"/>
      <c r="U1032" s="33"/>
      <c r="V1032" s="33"/>
      <c r="W1032" s="33"/>
      <c r="X1032" s="33"/>
      <c r="Y1032" s="33"/>
      <c r="Z1032" s="33"/>
      <c r="AA1032" s="33"/>
      <c r="AB1032" s="33"/>
      <c r="AC1032" s="33"/>
      <c r="AD1032" s="33"/>
      <c r="AE1032" s="33"/>
      <c r="AT1032" s="16" t="s">
        <v>156</v>
      </c>
      <c r="AU1032" s="16" t="s">
        <v>86</v>
      </c>
    </row>
    <row r="1033" spans="1:65" s="2" customFormat="1" ht="19.5">
      <c r="A1033" s="33"/>
      <c r="B1033" s="34"/>
      <c r="C1033" s="35"/>
      <c r="D1033" s="215" t="s">
        <v>191</v>
      </c>
      <c r="E1033" s="35"/>
      <c r="F1033" s="219" t="s">
        <v>1705</v>
      </c>
      <c r="G1033" s="35"/>
      <c r="H1033" s="35"/>
      <c r="I1033" s="114"/>
      <c r="J1033" s="35"/>
      <c r="K1033" s="35"/>
      <c r="L1033" s="38"/>
      <c r="M1033" s="217"/>
      <c r="N1033" s="218"/>
      <c r="O1033" s="70"/>
      <c r="P1033" s="70"/>
      <c r="Q1033" s="70"/>
      <c r="R1033" s="70"/>
      <c r="S1033" s="70"/>
      <c r="T1033" s="71"/>
      <c r="U1033" s="33"/>
      <c r="V1033" s="33"/>
      <c r="W1033" s="33"/>
      <c r="X1033" s="33"/>
      <c r="Y1033" s="33"/>
      <c r="Z1033" s="33"/>
      <c r="AA1033" s="33"/>
      <c r="AB1033" s="33"/>
      <c r="AC1033" s="33"/>
      <c r="AD1033" s="33"/>
      <c r="AE1033" s="33"/>
      <c r="AT1033" s="16" t="s">
        <v>191</v>
      </c>
      <c r="AU1033" s="16" t="s">
        <v>86</v>
      </c>
    </row>
    <row r="1034" spans="1:65" s="2" customFormat="1" ht="21.75" customHeight="1">
      <c r="A1034" s="33"/>
      <c r="B1034" s="34"/>
      <c r="C1034" s="202" t="s">
        <v>1706</v>
      </c>
      <c r="D1034" s="202" t="s">
        <v>149</v>
      </c>
      <c r="E1034" s="203" t="s">
        <v>1707</v>
      </c>
      <c r="F1034" s="204" t="s">
        <v>1708</v>
      </c>
      <c r="G1034" s="205" t="s">
        <v>580</v>
      </c>
      <c r="H1034" s="206">
        <v>1</v>
      </c>
      <c r="I1034" s="207"/>
      <c r="J1034" s="208">
        <f>ROUND(I1034*H1034,2)</f>
        <v>0</v>
      </c>
      <c r="K1034" s="204" t="s">
        <v>153</v>
      </c>
      <c r="L1034" s="38"/>
      <c r="M1034" s="209" t="s">
        <v>1</v>
      </c>
      <c r="N1034" s="210" t="s">
        <v>42</v>
      </c>
      <c r="O1034" s="70"/>
      <c r="P1034" s="211">
        <f>O1034*H1034</f>
        <v>0</v>
      </c>
      <c r="Q1034" s="211">
        <v>0</v>
      </c>
      <c r="R1034" s="211">
        <f>Q1034*H1034</f>
        <v>0</v>
      </c>
      <c r="S1034" s="211">
        <v>0</v>
      </c>
      <c r="T1034" s="212">
        <f>S1034*H1034</f>
        <v>0</v>
      </c>
      <c r="U1034" s="33"/>
      <c r="V1034" s="33"/>
      <c r="W1034" s="33"/>
      <c r="X1034" s="33"/>
      <c r="Y1034" s="33"/>
      <c r="Z1034" s="33"/>
      <c r="AA1034" s="33"/>
      <c r="AB1034" s="33"/>
      <c r="AC1034" s="33"/>
      <c r="AD1034" s="33"/>
      <c r="AE1034" s="33"/>
      <c r="AR1034" s="213" t="s">
        <v>154</v>
      </c>
      <c r="AT1034" s="213" t="s">
        <v>149</v>
      </c>
      <c r="AU1034" s="213" t="s">
        <v>86</v>
      </c>
      <c r="AY1034" s="16" t="s">
        <v>147</v>
      </c>
      <c r="BE1034" s="214">
        <f>IF(N1034="základní",J1034,0)</f>
        <v>0</v>
      </c>
      <c r="BF1034" s="214">
        <f>IF(N1034="snížená",J1034,0)</f>
        <v>0</v>
      </c>
      <c r="BG1034" s="214">
        <f>IF(N1034="zákl. přenesená",J1034,0)</f>
        <v>0</v>
      </c>
      <c r="BH1034" s="214">
        <f>IF(N1034="sníž. přenesená",J1034,0)</f>
        <v>0</v>
      </c>
      <c r="BI1034" s="214">
        <f>IF(N1034="nulová",J1034,0)</f>
        <v>0</v>
      </c>
      <c r="BJ1034" s="16" t="s">
        <v>21</v>
      </c>
      <c r="BK1034" s="214">
        <f>ROUND(I1034*H1034,2)</f>
        <v>0</v>
      </c>
      <c r="BL1034" s="16" t="s">
        <v>154</v>
      </c>
      <c r="BM1034" s="213" t="s">
        <v>1709</v>
      </c>
    </row>
    <row r="1035" spans="1:65" s="2" customFormat="1" ht="19.5">
      <c r="A1035" s="33"/>
      <c r="B1035" s="34"/>
      <c r="C1035" s="35"/>
      <c r="D1035" s="215" t="s">
        <v>156</v>
      </c>
      <c r="E1035" s="35"/>
      <c r="F1035" s="216" t="s">
        <v>1710</v>
      </c>
      <c r="G1035" s="35"/>
      <c r="H1035" s="35"/>
      <c r="I1035" s="114"/>
      <c r="J1035" s="35"/>
      <c r="K1035" s="35"/>
      <c r="L1035" s="38"/>
      <c r="M1035" s="217"/>
      <c r="N1035" s="218"/>
      <c r="O1035" s="70"/>
      <c r="P1035" s="70"/>
      <c r="Q1035" s="70"/>
      <c r="R1035" s="70"/>
      <c r="S1035" s="70"/>
      <c r="T1035" s="71"/>
      <c r="U1035" s="33"/>
      <c r="V1035" s="33"/>
      <c r="W1035" s="33"/>
      <c r="X1035" s="33"/>
      <c r="Y1035" s="33"/>
      <c r="Z1035" s="33"/>
      <c r="AA1035" s="33"/>
      <c r="AB1035" s="33"/>
      <c r="AC1035" s="33"/>
      <c r="AD1035" s="33"/>
      <c r="AE1035" s="33"/>
      <c r="AT1035" s="16" t="s">
        <v>156</v>
      </c>
      <c r="AU1035" s="16" t="s">
        <v>86</v>
      </c>
    </row>
    <row r="1036" spans="1:65" s="2" customFormat="1" ht="58.5">
      <c r="A1036" s="33"/>
      <c r="B1036" s="34"/>
      <c r="C1036" s="35"/>
      <c r="D1036" s="215" t="s">
        <v>158</v>
      </c>
      <c r="E1036" s="35"/>
      <c r="F1036" s="219" t="s">
        <v>1711</v>
      </c>
      <c r="G1036" s="35"/>
      <c r="H1036" s="35"/>
      <c r="I1036" s="114"/>
      <c r="J1036" s="35"/>
      <c r="K1036" s="35"/>
      <c r="L1036" s="38"/>
      <c r="M1036" s="217"/>
      <c r="N1036" s="218"/>
      <c r="O1036" s="70"/>
      <c r="P1036" s="70"/>
      <c r="Q1036" s="70"/>
      <c r="R1036" s="70"/>
      <c r="S1036" s="70"/>
      <c r="T1036" s="71"/>
      <c r="U1036" s="33"/>
      <c r="V1036" s="33"/>
      <c r="W1036" s="33"/>
      <c r="X1036" s="33"/>
      <c r="Y1036" s="33"/>
      <c r="Z1036" s="33"/>
      <c r="AA1036" s="33"/>
      <c r="AB1036" s="33"/>
      <c r="AC1036" s="33"/>
      <c r="AD1036" s="33"/>
      <c r="AE1036" s="33"/>
      <c r="AT1036" s="16" t="s">
        <v>158</v>
      </c>
      <c r="AU1036" s="16" t="s">
        <v>86</v>
      </c>
    </row>
    <row r="1037" spans="1:65" s="2" customFormat="1" ht="29.25">
      <c r="A1037" s="33"/>
      <c r="B1037" s="34"/>
      <c r="C1037" s="35"/>
      <c r="D1037" s="215" t="s">
        <v>191</v>
      </c>
      <c r="E1037" s="35"/>
      <c r="F1037" s="219" t="s">
        <v>1712</v>
      </c>
      <c r="G1037" s="35"/>
      <c r="H1037" s="35"/>
      <c r="I1037" s="114"/>
      <c r="J1037" s="35"/>
      <c r="K1037" s="35"/>
      <c r="L1037" s="38"/>
      <c r="M1037" s="217"/>
      <c r="N1037" s="218"/>
      <c r="O1037" s="70"/>
      <c r="P1037" s="70"/>
      <c r="Q1037" s="70"/>
      <c r="R1037" s="70"/>
      <c r="S1037" s="70"/>
      <c r="T1037" s="71"/>
      <c r="U1037" s="33"/>
      <c r="V1037" s="33"/>
      <c r="W1037" s="33"/>
      <c r="X1037" s="33"/>
      <c r="Y1037" s="33"/>
      <c r="Z1037" s="33"/>
      <c r="AA1037" s="33"/>
      <c r="AB1037" s="33"/>
      <c r="AC1037" s="33"/>
      <c r="AD1037" s="33"/>
      <c r="AE1037" s="33"/>
      <c r="AT1037" s="16" t="s">
        <v>191</v>
      </c>
      <c r="AU1037" s="16" t="s">
        <v>86</v>
      </c>
    </row>
    <row r="1038" spans="1:65" s="2" customFormat="1" ht="21.75" customHeight="1">
      <c r="A1038" s="33"/>
      <c r="B1038" s="34"/>
      <c r="C1038" s="220" t="s">
        <v>1713</v>
      </c>
      <c r="D1038" s="220" t="s">
        <v>290</v>
      </c>
      <c r="E1038" s="221" t="s">
        <v>1714</v>
      </c>
      <c r="F1038" s="222" t="s">
        <v>1715</v>
      </c>
      <c r="G1038" s="223" t="s">
        <v>210</v>
      </c>
      <c r="H1038" s="224">
        <v>1</v>
      </c>
      <c r="I1038" s="225"/>
      <c r="J1038" s="226">
        <f>ROUND(I1038*H1038,2)</f>
        <v>0</v>
      </c>
      <c r="K1038" s="222" t="s">
        <v>153</v>
      </c>
      <c r="L1038" s="227"/>
      <c r="M1038" s="228" t="s">
        <v>1</v>
      </c>
      <c r="N1038" s="229" t="s">
        <v>42</v>
      </c>
      <c r="O1038" s="70"/>
      <c r="P1038" s="211">
        <f>O1038*H1038</f>
        <v>0</v>
      </c>
      <c r="Q1038" s="211">
        <v>1.15E-2</v>
      </c>
      <c r="R1038" s="211">
        <f>Q1038*H1038</f>
        <v>1.15E-2</v>
      </c>
      <c r="S1038" s="211">
        <v>0</v>
      </c>
      <c r="T1038" s="212">
        <f>S1038*H1038</f>
        <v>0</v>
      </c>
      <c r="U1038" s="33"/>
      <c r="V1038" s="33"/>
      <c r="W1038" s="33"/>
      <c r="X1038" s="33"/>
      <c r="Y1038" s="33"/>
      <c r="Z1038" s="33"/>
      <c r="AA1038" s="33"/>
      <c r="AB1038" s="33"/>
      <c r="AC1038" s="33"/>
      <c r="AD1038" s="33"/>
      <c r="AE1038" s="33"/>
      <c r="AR1038" s="213" t="s">
        <v>193</v>
      </c>
      <c r="AT1038" s="213" t="s">
        <v>290</v>
      </c>
      <c r="AU1038" s="213" t="s">
        <v>86</v>
      </c>
      <c r="AY1038" s="16" t="s">
        <v>147</v>
      </c>
      <c r="BE1038" s="214">
        <f>IF(N1038="základní",J1038,0)</f>
        <v>0</v>
      </c>
      <c r="BF1038" s="214">
        <f>IF(N1038="snížená",J1038,0)</f>
        <v>0</v>
      </c>
      <c r="BG1038" s="214">
        <f>IF(N1038="zákl. přenesená",J1038,0)</f>
        <v>0</v>
      </c>
      <c r="BH1038" s="214">
        <f>IF(N1038="sníž. přenesená",J1038,0)</f>
        <v>0</v>
      </c>
      <c r="BI1038" s="214">
        <f>IF(N1038="nulová",J1038,0)</f>
        <v>0</v>
      </c>
      <c r="BJ1038" s="16" t="s">
        <v>21</v>
      </c>
      <c r="BK1038" s="214">
        <f>ROUND(I1038*H1038,2)</f>
        <v>0</v>
      </c>
      <c r="BL1038" s="16" t="s">
        <v>154</v>
      </c>
      <c r="BM1038" s="213" t="s">
        <v>1716</v>
      </c>
    </row>
    <row r="1039" spans="1:65" s="2" customFormat="1" ht="19.5">
      <c r="A1039" s="33"/>
      <c r="B1039" s="34"/>
      <c r="C1039" s="35"/>
      <c r="D1039" s="215" t="s">
        <v>156</v>
      </c>
      <c r="E1039" s="35"/>
      <c r="F1039" s="216" t="s">
        <v>1715</v>
      </c>
      <c r="G1039" s="35"/>
      <c r="H1039" s="35"/>
      <c r="I1039" s="114"/>
      <c r="J1039" s="35"/>
      <c r="K1039" s="35"/>
      <c r="L1039" s="38"/>
      <c r="M1039" s="217"/>
      <c r="N1039" s="218"/>
      <c r="O1039" s="70"/>
      <c r="P1039" s="70"/>
      <c r="Q1039" s="70"/>
      <c r="R1039" s="70"/>
      <c r="S1039" s="70"/>
      <c r="T1039" s="71"/>
      <c r="U1039" s="33"/>
      <c r="V1039" s="33"/>
      <c r="W1039" s="33"/>
      <c r="X1039" s="33"/>
      <c r="Y1039" s="33"/>
      <c r="Z1039" s="33"/>
      <c r="AA1039" s="33"/>
      <c r="AB1039" s="33"/>
      <c r="AC1039" s="33"/>
      <c r="AD1039" s="33"/>
      <c r="AE1039" s="33"/>
      <c r="AT1039" s="16" t="s">
        <v>156</v>
      </c>
      <c r="AU1039" s="16" t="s">
        <v>86</v>
      </c>
    </row>
    <row r="1040" spans="1:65" s="2" customFormat="1" ht="19.5">
      <c r="A1040" s="33"/>
      <c r="B1040" s="34"/>
      <c r="C1040" s="35"/>
      <c r="D1040" s="215" t="s">
        <v>191</v>
      </c>
      <c r="E1040" s="35"/>
      <c r="F1040" s="219" t="s">
        <v>1717</v>
      </c>
      <c r="G1040" s="35"/>
      <c r="H1040" s="35"/>
      <c r="I1040" s="114"/>
      <c r="J1040" s="35"/>
      <c r="K1040" s="35"/>
      <c r="L1040" s="38"/>
      <c r="M1040" s="217"/>
      <c r="N1040" s="218"/>
      <c r="O1040" s="70"/>
      <c r="P1040" s="70"/>
      <c r="Q1040" s="70"/>
      <c r="R1040" s="70"/>
      <c r="S1040" s="70"/>
      <c r="T1040" s="71"/>
      <c r="U1040" s="33"/>
      <c r="V1040" s="33"/>
      <c r="W1040" s="33"/>
      <c r="X1040" s="33"/>
      <c r="Y1040" s="33"/>
      <c r="Z1040" s="33"/>
      <c r="AA1040" s="33"/>
      <c r="AB1040" s="33"/>
      <c r="AC1040" s="33"/>
      <c r="AD1040" s="33"/>
      <c r="AE1040" s="33"/>
      <c r="AT1040" s="16" t="s">
        <v>191</v>
      </c>
      <c r="AU1040" s="16" t="s">
        <v>86</v>
      </c>
    </row>
    <row r="1041" spans="1:65" s="2" customFormat="1" ht="16.5" customHeight="1">
      <c r="A1041" s="33"/>
      <c r="B1041" s="34"/>
      <c r="C1041" s="202" t="s">
        <v>1718</v>
      </c>
      <c r="D1041" s="202" t="s">
        <v>149</v>
      </c>
      <c r="E1041" s="203" t="s">
        <v>1719</v>
      </c>
      <c r="F1041" s="204" t="s">
        <v>1720</v>
      </c>
      <c r="G1041" s="205" t="s">
        <v>187</v>
      </c>
      <c r="H1041" s="206">
        <v>1</v>
      </c>
      <c r="I1041" s="207"/>
      <c r="J1041" s="208">
        <f>ROUND(I1041*H1041,2)</f>
        <v>0</v>
      </c>
      <c r="K1041" s="204" t="s">
        <v>153</v>
      </c>
      <c r="L1041" s="38"/>
      <c r="M1041" s="209" t="s">
        <v>1</v>
      </c>
      <c r="N1041" s="210" t="s">
        <v>42</v>
      </c>
      <c r="O1041" s="70"/>
      <c r="P1041" s="211">
        <f>O1041*H1041</f>
        <v>0</v>
      </c>
      <c r="Q1041" s="211">
        <v>0</v>
      </c>
      <c r="R1041" s="211">
        <f>Q1041*H1041</f>
        <v>0</v>
      </c>
      <c r="S1041" s="211">
        <v>0</v>
      </c>
      <c r="T1041" s="212">
        <f>S1041*H1041</f>
        <v>0</v>
      </c>
      <c r="U1041" s="33"/>
      <c r="V1041" s="33"/>
      <c r="W1041" s="33"/>
      <c r="X1041" s="33"/>
      <c r="Y1041" s="33"/>
      <c r="Z1041" s="33"/>
      <c r="AA1041" s="33"/>
      <c r="AB1041" s="33"/>
      <c r="AC1041" s="33"/>
      <c r="AD1041" s="33"/>
      <c r="AE1041" s="33"/>
      <c r="AR1041" s="213" t="s">
        <v>154</v>
      </c>
      <c r="AT1041" s="213" t="s">
        <v>149</v>
      </c>
      <c r="AU1041" s="213" t="s">
        <v>86</v>
      </c>
      <c r="AY1041" s="16" t="s">
        <v>147</v>
      </c>
      <c r="BE1041" s="214">
        <f>IF(N1041="základní",J1041,0)</f>
        <v>0</v>
      </c>
      <c r="BF1041" s="214">
        <f>IF(N1041="snížená",J1041,0)</f>
        <v>0</v>
      </c>
      <c r="BG1041" s="214">
        <f>IF(N1041="zákl. přenesená",J1041,0)</f>
        <v>0</v>
      </c>
      <c r="BH1041" s="214">
        <f>IF(N1041="sníž. přenesená",J1041,0)</f>
        <v>0</v>
      </c>
      <c r="BI1041" s="214">
        <f>IF(N1041="nulová",J1041,0)</f>
        <v>0</v>
      </c>
      <c r="BJ1041" s="16" t="s">
        <v>21</v>
      </c>
      <c r="BK1041" s="214">
        <f>ROUND(I1041*H1041,2)</f>
        <v>0</v>
      </c>
      <c r="BL1041" s="16" t="s">
        <v>154</v>
      </c>
      <c r="BM1041" s="213" t="s">
        <v>1721</v>
      </c>
    </row>
    <row r="1042" spans="1:65" s="2" customFormat="1" ht="19.5">
      <c r="A1042" s="33"/>
      <c r="B1042" s="34"/>
      <c r="C1042" s="35"/>
      <c r="D1042" s="215" t="s">
        <v>156</v>
      </c>
      <c r="E1042" s="35"/>
      <c r="F1042" s="216" t="s">
        <v>1722</v>
      </c>
      <c r="G1042" s="35"/>
      <c r="H1042" s="35"/>
      <c r="I1042" s="114"/>
      <c r="J1042" s="35"/>
      <c r="K1042" s="35"/>
      <c r="L1042" s="38"/>
      <c r="M1042" s="217"/>
      <c r="N1042" s="218"/>
      <c r="O1042" s="70"/>
      <c r="P1042" s="70"/>
      <c r="Q1042" s="70"/>
      <c r="R1042" s="70"/>
      <c r="S1042" s="70"/>
      <c r="T1042" s="71"/>
      <c r="U1042" s="33"/>
      <c r="V1042" s="33"/>
      <c r="W1042" s="33"/>
      <c r="X1042" s="33"/>
      <c r="Y1042" s="33"/>
      <c r="Z1042" s="33"/>
      <c r="AA1042" s="33"/>
      <c r="AB1042" s="33"/>
      <c r="AC1042" s="33"/>
      <c r="AD1042" s="33"/>
      <c r="AE1042" s="33"/>
      <c r="AT1042" s="16" t="s">
        <v>156</v>
      </c>
      <c r="AU1042" s="16" t="s">
        <v>86</v>
      </c>
    </row>
    <row r="1043" spans="1:65" s="2" customFormat="1" ht="224.25">
      <c r="A1043" s="33"/>
      <c r="B1043" s="34"/>
      <c r="C1043" s="35"/>
      <c r="D1043" s="215" t="s">
        <v>158</v>
      </c>
      <c r="E1043" s="35"/>
      <c r="F1043" s="219" t="s">
        <v>1723</v>
      </c>
      <c r="G1043" s="35"/>
      <c r="H1043" s="35"/>
      <c r="I1043" s="114"/>
      <c r="J1043" s="35"/>
      <c r="K1043" s="35"/>
      <c r="L1043" s="38"/>
      <c r="M1043" s="217"/>
      <c r="N1043" s="218"/>
      <c r="O1043" s="70"/>
      <c r="P1043" s="70"/>
      <c r="Q1043" s="70"/>
      <c r="R1043" s="70"/>
      <c r="S1043" s="70"/>
      <c r="T1043" s="71"/>
      <c r="U1043" s="33"/>
      <c r="V1043" s="33"/>
      <c r="W1043" s="33"/>
      <c r="X1043" s="33"/>
      <c r="Y1043" s="33"/>
      <c r="Z1043" s="33"/>
      <c r="AA1043" s="33"/>
      <c r="AB1043" s="33"/>
      <c r="AC1043" s="33"/>
      <c r="AD1043" s="33"/>
      <c r="AE1043" s="33"/>
      <c r="AT1043" s="16" t="s">
        <v>158</v>
      </c>
      <c r="AU1043" s="16" t="s">
        <v>86</v>
      </c>
    </row>
    <row r="1044" spans="1:65" s="2" customFormat="1" ht="16.5" customHeight="1">
      <c r="A1044" s="33"/>
      <c r="B1044" s="34"/>
      <c r="C1044" s="202" t="s">
        <v>1724</v>
      </c>
      <c r="D1044" s="202" t="s">
        <v>149</v>
      </c>
      <c r="E1044" s="203" t="s">
        <v>1725</v>
      </c>
      <c r="F1044" s="204" t="s">
        <v>1726</v>
      </c>
      <c r="G1044" s="205" t="s">
        <v>152</v>
      </c>
      <c r="H1044" s="206">
        <v>1</v>
      </c>
      <c r="I1044" s="207"/>
      <c r="J1044" s="208">
        <f>ROUND(I1044*H1044,2)</f>
        <v>0</v>
      </c>
      <c r="K1044" s="204" t="s">
        <v>153</v>
      </c>
      <c r="L1044" s="38"/>
      <c r="M1044" s="209" t="s">
        <v>1</v>
      </c>
      <c r="N1044" s="210" t="s">
        <v>42</v>
      </c>
      <c r="O1044" s="70"/>
      <c r="P1044" s="211">
        <f>O1044*H1044</f>
        <v>0</v>
      </c>
      <c r="Q1044" s="211">
        <v>1.0874932E-2</v>
      </c>
      <c r="R1044" s="211">
        <f>Q1044*H1044</f>
        <v>1.0874932E-2</v>
      </c>
      <c r="S1044" s="211">
        <v>0</v>
      </c>
      <c r="T1044" s="212">
        <f>S1044*H1044</f>
        <v>0</v>
      </c>
      <c r="U1044" s="33"/>
      <c r="V1044" s="33"/>
      <c r="W1044" s="33"/>
      <c r="X1044" s="33"/>
      <c r="Y1044" s="33"/>
      <c r="Z1044" s="33"/>
      <c r="AA1044" s="33"/>
      <c r="AB1044" s="33"/>
      <c r="AC1044" s="33"/>
      <c r="AD1044" s="33"/>
      <c r="AE1044" s="33"/>
      <c r="AR1044" s="213" t="s">
        <v>154</v>
      </c>
      <c r="AT1044" s="213" t="s">
        <v>149</v>
      </c>
      <c r="AU1044" s="213" t="s">
        <v>86</v>
      </c>
      <c r="AY1044" s="16" t="s">
        <v>147</v>
      </c>
      <c r="BE1044" s="214">
        <f>IF(N1044="základní",J1044,0)</f>
        <v>0</v>
      </c>
      <c r="BF1044" s="214">
        <f>IF(N1044="snížená",J1044,0)</f>
        <v>0</v>
      </c>
      <c r="BG1044" s="214">
        <f>IF(N1044="zákl. přenesená",J1044,0)</f>
        <v>0</v>
      </c>
      <c r="BH1044" s="214">
        <f>IF(N1044="sníž. přenesená",J1044,0)</f>
        <v>0</v>
      </c>
      <c r="BI1044" s="214">
        <f>IF(N1044="nulová",J1044,0)</f>
        <v>0</v>
      </c>
      <c r="BJ1044" s="16" t="s">
        <v>21</v>
      </c>
      <c r="BK1044" s="214">
        <f>ROUND(I1044*H1044,2)</f>
        <v>0</v>
      </c>
      <c r="BL1044" s="16" t="s">
        <v>154</v>
      </c>
      <c r="BM1044" s="213" t="s">
        <v>1727</v>
      </c>
    </row>
    <row r="1045" spans="1:65" s="2" customFormat="1" ht="11.25">
      <c r="A1045" s="33"/>
      <c r="B1045" s="34"/>
      <c r="C1045" s="35"/>
      <c r="D1045" s="215" t="s">
        <v>156</v>
      </c>
      <c r="E1045" s="35"/>
      <c r="F1045" s="216" t="s">
        <v>1728</v>
      </c>
      <c r="G1045" s="35"/>
      <c r="H1045" s="35"/>
      <c r="I1045" s="114"/>
      <c r="J1045" s="35"/>
      <c r="K1045" s="35"/>
      <c r="L1045" s="38"/>
      <c r="M1045" s="217"/>
      <c r="N1045" s="218"/>
      <c r="O1045" s="70"/>
      <c r="P1045" s="70"/>
      <c r="Q1045" s="70"/>
      <c r="R1045" s="70"/>
      <c r="S1045" s="70"/>
      <c r="T1045" s="71"/>
      <c r="U1045" s="33"/>
      <c r="V1045" s="33"/>
      <c r="W1045" s="33"/>
      <c r="X1045" s="33"/>
      <c r="Y1045" s="33"/>
      <c r="Z1045" s="33"/>
      <c r="AA1045" s="33"/>
      <c r="AB1045" s="33"/>
      <c r="AC1045" s="33"/>
      <c r="AD1045" s="33"/>
      <c r="AE1045" s="33"/>
      <c r="AT1045" s="16" t="s">
        <v>156</v>
      </c>
      <c r="AU1045" s="16" t="s">
        <v>86</v>
      </c>
    </row>
    <row r="1046" spans="1:65" s="2" customFormat="1" ht="243.75">
      <c r="A1046" s="33"/>
      <c r="B1046" s="34"/>
      <c r="C1046" s="35"/>
      <c r="D1046" s="215" t="s">
        <v>158</v>
      </c>
      <c r="E1046" s="35"/>
      <c r="F1046" s="219" t="s">
        <v>1729</v>
      </c>
      <c r="G1046" s="35"/>
      <c r="H1046" s="35"/>
      <c r="I1046" s="114"/>
      <c r="J1046" s="35"/>
      <c r="K1046" s="35"/>
      <c r="L1046" s="38"/>
      <c r="M1046" s="217"/>
      <c r="N1046" s="218"/>
      <c r="O1046" s="70"/>
      <c r="P1046" s="70"/>
      <c r="Q1046" s="70"/>
      <c r="R1046" s="70"/>
      <c r="S1046" s="70"/>
      <c r="T1046" s="71"/>
      <c r="U1046" s="33"/>
      <c r="V1046" s="33"/>
      <c r="W1046" s="33"/>
      <c r="X1046" s="33"/>
      <c r="Y1046" s="33"/>
      <c r="Z1046" s="33"/>
      <c r="AA1046" s="33"/>
      <c r="AB1046" s="33"/>
      <c r="AC1046" s="33"/>
      <c r="AD1046" s="33"/>
      <c r="AE1046" s="33"/>
      <c r="AT1046" s="16" t="s">
        <v>158</v>
      </c>
      <c r="AU1046" s="16" t="s">
        <v>86</v>
      </c>
    </row>
    <row r="1047" spans="1:65" s="2" customFormat="1" ht="16.5" customHeight="1">
      <c r="A1047" s="33"/>
      <c r="B1047" s="34"/>
      <c r="C1047" s="202" t="s">
        <v>1730</v>
      </c>
      <c r="D1047" s="202" t="s">
        <v>149</v>
      </c>
      <c r="E1047" s="203" t="s">
        <v>1731</v>
      </c>
      <c r="F1047" s="204" t="s">
        <v>1732</v>
      </c>
      <c r="G1047" s="205" t="s">
        <v>152</v>
      </c>
      <c r="H1047" s="206">
        <v>1</v>
      </c>
      <c r="I1047" s="207"/>
      <c r="J1047" s="208">
        <f>ROUND(I1047*H1047,2)</f>
        <v>0</v>
      </c>
      <c r="K1047" s="204" t="s">
        <v>153</v>
      </c>
      <c r="L1047" s="38"/>
      <c r="M1047" s="209" t="s">
        <v>1</v>
      </c>
      <c r="N1047" s="210" t="s">
        <v>42</v>
      </c>
      <c r="O1047" s="70"/>
      <c r="P1047" s="211">
        <f>O1047*H1047</f>
        <v>0</v>
      </c>
      <c r="Q1047" s="211">
        <v>0</v>
      </c>
      <c r="R1047" s="211">
        <f>Q1047*H1047</f>
        <v>0</v>
      </c>
      <c r="S1047" s="211">
        <v>0</v>
      </c>
      <c r="T1047" s="212">
        <f>S1047*H1047</f>
        <v>0</v>
      </c>
      <c r="U1047" s="33"/>
      <c r="V1047" s="33"/>
      <c r="W1047" s="33"/>
      <c r="X1047" s="33"/>
      <c r="Y1047" s="33"/>
      <c r="Z1047" s="33"/>
      <c r="AA1047" s="33"/>
      <c r="AB1047" s="33"/>
      <c r="AC1047" s="33"/>
      <c r="AD1047" s="33"/>
      <c r="AE1047" s="33"/>
      <c r="AR1047" s="213" t="s">
        <v>154</v>
      </c>
      <c r="AT1047" s="213" t="s">
        <v>149</v>
      </c>
      <c r="AU1047" s="213" t="s">
        <v>86</v>
      </c>
      <c r="AY1047" s="16" t="s">
        <v>147</v>
      </c>
      <c r="BE1047" s="214">
        <f>IF(N1047="základní",J1047,0)</f>
        <v>0</v>
      </c>
      <c r="BF1047" s="214">
        <f>IF(N1047="snížená",J1047,0)</f>
        <v>0</v>
      </c>
      <c r="BG1047" s="214">
        <f>IF(N1047="zákl. přenesená",J1047,0)</f>
        <v>0</v>
      </c>
      <c r="BH1047" s="214">
        <f>IF(N1047="sníž. přenesená",J1047,0)</f>
        <v>0</v>
      </c>
      <c r="BI1047" s="214">
        <f>IF(N1047="nulová",J1047,0)</f>
        <v>0</v>
      </c>
      <c r="BJ1047" s="16" t="s">
        <v>21</v>
      </c>
      <c r="BK1047" s="214">
        <f>ROUND(I1047*H1047,2)</f>
        <v>0</v>
      </c>
      <c r="BL1047" s="16" t="s">
        <v>154</v>
      </c>
      <c r="BM1047" s="213" t="s">
        <v>1733</v>
      </c>
    </row>
    <row r="1048" spans="1:65" s="2" customFormat="1" ht="11.25">
      <c r="A1048" s="33"/>
      <c r="B1048" s="34"/>
      <c r="C1048" s="35"/>
      <c r="D1048" s="215" t="s">
        <v>156</v>
      </c>
      <c r="E1048" s="35"/>
      <c r="F1048" s="216" t="s">
        <v>1734</v>
      </c>
      <c r="G1048" s="35"/>
      <c r="H1048" s="35"/>
      <c r="I1048" s="114"/>
      <c r="J1048" s="35"/>
      <c r="K1048" s="35"/>
      <c r="L1048" s="38"/>
      <c r="M1048" s="217"/>
      <c r="N1048" s="218"/>
      <c r="O1048" s="70"/>
      <c r="P1048" s="70"/>
      <c r="Q1048" s="70"/>
      <c r="R1048" s="70"/>
      <c r="S1048" s="70"/>
      <c r="T1048" s="71"/>
      <c r="U1048" s="33"/>
      <c r="V1048" s="33"/>
      <c r="W1048" s="33"/>
      <c r="X1048" s="33"/>
      <c r="Y1048" s="33"/>
      <c r="Z1048" s="33"/>
      <c r="AA1048" s="33"/>
      <c r="AB1048" s="33"/>
      <c r="AC1048" s="33"/>
      <c r="AD1048" s="33"/>
      <c r="AE1048" s="33"/>
      <c r="AT1048" s="16" t="s">
        <v>156</v>
      </c>
      <c r="AU1048" s="16" t="s">
        <v>86</v>
      </c>
    </row>
    <row r="1049" spans="1:65" s="2" customFormat="1" ht="243.75">
      <c r="A1049" s="33"/>
      <c r="B1049" s="34"/>
      <c r="C1049" s="35"/>
      <c r="D1049" s="215" t="s">
        <v>158</v>
      </c>
      <c r="E1049" s="35"/>
      <c r="F1049" s="219" t="s">
        <v>1729</v>
      </c>
      <c r="G1049" s="35"/>
      <c r="H1049" s="35"/>
      <c r="I1049" s="114"/>
      <c r="J1049" s="35"/>
      <c r="K1049" s="35"/>
      <c r="L1049" s="38"/>
      <c r="M1049" s="217"/>
      <c r="N1049" s="218"/>
      <c r="O1049" s="70"/>
      <c r="P1049" s="70"/>
      <c r="Q1049" s="70"/>
      <c r="R1049" s="70"/>
      <c r="S1049" s="70"/>
      <c r="T1049" s="71"/>
      <c r="U1049" s="33"/>
      <c r="V1049" s="33"/>
      <c r="W1049" s="33"/>
      <c r="X1049" s="33"/>
      <c r="Y1049" s="33"/>
      <c r="Z1049" s="33"/>
      <c r="AA1049" s="33"/>
      <c r="AB1049" s="33"/>
      <c r="AC1049" s="33"/>
      <c r="AD1049" s="33"/>
      <c r="AE1049" s="33"/>
      <c r="AT1049" s="16" t="s">
        <v>158</v>
      </c>
      <c r="AU1049" s="16" t="s">
        <v>86</v>
      </c>
    </row>
    <row r="1050" spans="1:65" s="2" customFormat="1" ht="21.75" customHeight="1">
      <c r="A1050" s="33"/>
      <c r="B1050" s="34"/>
      <c r="C1050" s="202" t="s">
        <v>1735</v>
      </c>
      <c r="D1050" s="202" t="s">
        <v>149</v>
      </c>
      <c r="E1050" s="203" t="s">
        <v>1736</v>
      </c>
      <c r="F1050" s="204" t="s">
        <v>1737</v>
      </c>
      <c r="G1050" s="205" t="s">
        <v>187</v>
      </c>
      <c r="H1050" s="206">
        <v>1</v>
      </c>
      <c r="I1050" s="207"/>
      <c r="J1050" s="208">
        <f>ROUND(I1050*H1050,2)</f>
        <v>0</v>
      </c>
      <c r="K1050" s="204" t="s">
        <v>153</v>
      </c>
      <c r="L1050" s="38"/>
      <c r="M1050" s="209" t="s">
        <v>1</v>
      </c>
      <c r="N1050" s="210" t="s">
        <v>42</v>
      </c>
      <c r="O1050" s="70"/>
      <c r="P1050" s="211">
        <f>O1050*H1050</f>
        <v>0</v>
      </c>
      <c r="Q1050" s="211">
        <v>0.61642098999999995</v>
      </c>
      <c r="R1050" s="211">
        <f>Q1050*H1050</f>
        <v>0.61642098999999995</v>
      </c>
      <c r="S1050" s="211">
        <v>0</v>
      </c>
      <c r="T1050" s="212">
        <f>S1050*H1050</f>
        <v>0</v>
      </c>
      <c r="U1050" s="33"/>
      <c r="V1050" s="33"/>
      <c r="W1050" s="33"/>
      <c r="X1050" s="33"/>
      <c r="Y1050" s="33"/>
      <c r="Z1050" s="33"/>
      <c r="AA1050" s="33"/>
      <c r="AB1050" s="33"/>
      <c r="AC1050" s="33"/>
      <c r="AD1050" s="33"/>
      <c r="AE1050" s="33"/>
      <c r="AR1050" s="213" t="s">
        <v>154</v>
      </c>
      <c r="AT1050" s="213" t="s">
        <v>149</v>
      </c>
      <c r="AU1050" s="213" t="s">
        <v>86</v>
      </c>
      <c r="AY1050" s="16" t="s">
        <v>147</v>
      </c>
      <c r="BE1050" s="214">
        <f>IF(N1050="základní",J1050,0)</f>
        <v>0</v>
      </c>
      <c r="BF1050" s="214">
        <f>IF(N1050="snížená",J1050,0)</f>
        <v>0</v>
      </c>
      <c r="BG1050" s="214">
        <f>IF(N1050="zákl. přenesená",J1050,0)</f>
        <v>0</v>
      </c>
      <c r="BH1050" s="214">
        <f>IF(N1050="sníž. přenesená",J1050,0)</f>
        <v>0</v>
      </c>
      <c r="BI1050" s="214">
        <f>IF(N1050="nulová",J1050,0)</f>
        <v>0</v>
      </c>
      <c r="BJ1050" s="16" t="s">
        <v>21</v>
      </c>
      <c r="BK1050" s="214">
        <f>ROUND(I1050*H1050,2)</f>
        <v>0</v>
      </c>
      <c r="BL1050" s="16" t="s">
        <v>154</v>
      </c>
      <c r="BM1050" s="213" t="s">
        <v>1738</v>
      </c>
    </row>
    <row r="1051" spans="1:65" s="2" customFormat="1" ht="19.5">
      <c r="A1051" s="33"/>
      <c r="B1051" s="34"/>
      <c r="C1051" s="35"/>
      <c r="D1051" s="215" t="s">
        <v>156</v>
      </c>
      <c r="E1051" s="35"/>
      <c r="F1051" s="216" t="s">
        <v>1739</v>
      </c>
      <c r="G1051" s="35"/>
      <c r="H1051" s="35"/>
      <c r="I1051" s="114"/>
      <c r="J1051" s="35"/>
      <c r="K1051" s="35"/>
      <c r="L1051" s="38"/>
      <c r="M1051" s="217"/>
      <c r="N1051" s="218"/>
      <c r="O1051" s="70"/>
      <c r="P1051" s="70"/>
      <c r="Q1051" s="70"/>
      <c r="R1051" s="70"/>
      <c r="S1051" s="70"/>
      <c r="T1051" s="71"/>
      <c r="U1051" s="33"/>
      <c r="V1051" s="33"/>
      <c r="W1051" s="33"/>
      <c r="X1051" s="33"/>
      <c r="Y1051" s="33"/>
      <c r="Z1051" s="33"/>
      <c r="AA1051" s="33"/>
      <c r="AB1051" s="33"/>
      <c r="AC1051" s="33"/>
      <c r="AD1051" s="33"/>
      <c r="AE1051" s="33"/>
      <c r="AT1051" s="16" t="s">
        <v>156</v>
      </c>
      <c r="AU1051" s="16" t="s">
        <v>86</v>
      </c>
    </row>
    <row r="1052" spans="1:65" s="2" customFormat="1" ht="126.75">
      <c r="A1052" s="33"/>
      <c r="B1052" s="34"/>
      <c r="C1052" s="35"/>
      <c r="D1052" s="215" t="s">
        <v>158</v>
      </c>
      <c r="E1052" s="35"/>
      <c r="F1052" s="219" t="s">
        <v>1740</v>
      </c>
      <c r="G1052" s="35"/>
      <c r="H1052" s="35"/>
      <c r="I1052" s="114"/>
      <c r="J1052" s="35"/>
      <c r="K1052" s="35"/>
      <c r="L1052" s="38"/>
      <c r="M1052" s="217"/>
      <c r="N1052" s="218"/>
      <c r="O1052" s="70"/>
      <c r="P1052" s="70"/>
      <c r="Q1052" s="70"/>
      <c r="R1052" s="70"/>
      <c r="S1052" s="70"/>
      <c r="T1052" s="71"/>
      <c r="U1052" s="33"/>
      <c r="V1052" s="33"/>
      <c r="W1052" s="33"/>
      <c r="X1052" s="33"/>
      <c r="Y1052" s="33"/>
      <c r="Z1052" s="33"/>
      <c r="AA1052" s="33"/>
      <c r="AB1052" s="33"/>
      <c r="AC1052" s="33"/>
      <c r="AD1052" s="33"/>
      <c r="AE1052" s="33"/>
      <c r="AT1052" s="16" t="s">
        <v>158</v>
      </c>
      <c r="AU1052" s="16" t="s">
        <v>86</v>
      </c>
    </row>
    <row r="1053" spans="1:65" s="2" customFormat="1" ht="29.25">
      <c r="A1053" s="33"/>
      <c r="B1053" s="34"/>
      <c r="C1053" s="35"/>
      <c r="D1053" s="215" t="s">
        <v>191</v>
      </c>
      <c r="E1053" s="35"/>
      <c r="F1053" s="219" t="s">
        <v>1741</v>
      </c>
      <c r="G1053" s="35"/>
      <c r="H1053" s="35"/>
      <c r="I1053" s="114"/>
      <c r="J1053" s="35"/>
      <c r="K1053" s="35"/>
      <c r="L1053" s="38"/>
      <c r="M1053" s="217"/>
      <c r="N1053" s="218"/>
      <c r="O1053" s="70"/>
      <c r="P1053" s="70"/>
      <c r="Q1053" s="70"/>
      <c r="R1053" s="70"/>
      <c r="S1053" s="70"/>
      <c r="T1053" s="71"/>
      <c r="U1053" s="33"/>
      <c r="V1053" s="33"/>
      <c r="W1053" s="33"/>
      <c r="X1053" s="33"/>
      <c r="Y1053" s="33"/>
      <c r="Z1053" s="33"/>
      <c r="AA1053" s="33"/>
      <c r="AB1053" s="33"/>
      <c r="AC1053" s="33"/>
      <c r="AD1053" s="33"/>
      <c r="AE1053" s="33"/>
      <c r="AT1053" s="16" t="s">
        <v>191</v>
      </c>
      <c r="AU1053" s="16" t="s">
        <v>86</v>
      </c>
    </row>
    <row r="1054" spans="1:65" s="2" customFormat="1" ht="21.75" customHeight="1">
      <c r="A1054" s="33"/>
      <c r="B1054" s="34"/>
      <c r="C1054" s="202" t="s">
        <v>1742</v>
      </c>
      <c r="D1054" s="202" t="s">
        <v>149</v>
      </c>
      <c r="E1054" s="203" t="s">
        <v>1743</v>
      </c>
      <c r="F1054" s="204" t="s">
        <v>1744</v>
      </c>
      <c r="G1054" s="205" t="s">
        <v>210</v>
      </c>
      <c r="H1054" s="206">
        <v>1</v>
      </c>
      <c r="I1054" s="207"/>
      <c r="J1054" s="208">
        <f>ROUND(I1054*H1054,2)</f>
        <v>0</v>
      </c>
      <c r="K1054" s="204" t="s">
        <v>153</v>
      </c>
      <c r="L1054" s="38"/>
      <c r="M1054" s="209" t="s">
        <v>1</v>
      </c>
      <c r="N1054" s="210" t="s">
        <v>42</v>
      </c>
      <c r="O1054" s="70"/>
      <c r="P1054" s="211">
        <f>O1054*H1054</f>
        <v>0</v>
      </c>
      <c r="Q1054" s="211">
        <v>2.0646000000000002E-3</v>
      </c>
      <c r="R1054" s="211">
        <f>Q1054*H1054</f>
        <v>2.0646000000000002E-3</v>
      </c>
      <c r="S1054" s="211">
        <v>0</v>
      </c>
      <c r="T1054" s="212">
        <f>S1054*H1054</f>
        <v>0</v>
      </c>
      <c r="U1054" s="33"/>
      <c r="V1054" s="33"/>
      <c r="W1054" s="33"/>
      <c r="X1054" s="33"/>
      <c r="Y1054" s="33"/>
      <c r="Z1054" s="33"/>
      <c r="AA1054" s="33"/>
      <c r="AB1054" s="33"/>
      <c r="AC1054" s="33"/>
      <c r="AD1054" s="33"/>
      <c r="AE1054" s="33"/>
      <c r="AR1054" s="213" t="s">
        <v>154</v>
      </c>
      <c r="AT1054" s="213" t="s">
        <v>149</v>
      </c>
      <c r="AU1054" s="213" t="s">
        <v>86</v>
      </c>
      <c r="AY1054" s="16" t="s">
        <v>147</v>
      </c>
      <c r="BE1054" s="214">
        <f>IF(N1054="základní",J1054,0)</f>
        <v>0</v>
      </c>
      <c r="BF1054" s="214">
        <f>IF(N1054="snížená",J1054,0)</f>
        <v>0</v>
      </c>
      <c r="BG1054" s="214">
        <f>IF(N1054="zákl. přenesená",J1054,0)</f>
        <v>0</v>
      </c>
      <c r="BH1054" s="214">
        <f>IF(N1054="sníž. přenesená",J1054,0)</f>
        <v>0</v>
      </c>
      <c r="BI1054" s="214">
        <f>IF(N1054="nulová",J1054,0)</f>
        <v>0</v>
      </c>
      <c r="BJ1054" s="16" t="s">
        <v>21</v>
      </c>
      <c r="BK1054" s="214">
        <f>ROUND(I1054*H1054,2)</f>
        <v>0</v>
      </c>
      <c r="BL1054" s="16" t="s">
        <v>154</v>
      </c>
      <c r="BM1054" s="213" t="s">
        <v>1745</v>
      </c>
    </row>
    <row r="1055" spans="1:65" s="2" customFormat="1" ht="19.5">
      <c r="A1055" s="33"/>
      <c r="B1055" s="34"/>
      <c r="C1055" s="35"/>
      <c r="D1055" s="215" t="s">
        <v>156</v>
      </c>
      <c r="E1055" s="35"/>
      <c r="F1055" s="216" t="s">
        <v>1746</v>
      </c>
      <c r="G1055" s="35"/>
      <c r="H1055" s="35"/>
      <c r="I1055" s="114"/>
      <c r="J1055" s="35"/>
      <c r="K1055" s="35"/>
      <c r="L1055" s="38"/>
      <c r="M1055" s="217"/>
      <c r="N1055" s="218"/>
      <c r="O1055" s="70"/>
      <c r="P1055" s="70"/>
      <c r="Q1055" s="70"/>
      <c r="R1055" s="70"/>
      <c r="S1055" s="70"/>
      <c r="T1055" s="71"/>
      <c r="U1055" s="33"/>
      <c r="V1055" s="33"/>
      <c r="W1055" s="33"/>
      <c r="X1055" s="33"/>
      <c r="Y1055" s="33"/>
      <c r="Z1055" s="33"/>
      <c r="AA1055" s="33"/>
      <c r="AB1055" s="33"/>
      <c r="AC1055" s="33"/>
      <c r="AD1055" s="33"/>
      <c r="AE1055" s="33"/>
      <c r="AT1055" s="16" t="s">
        <v>156</v>
      </c>
      <c r="AU1055" s="16" t="s">
        <v>86</v>
      </c>
    </row>
    <row r="1056" spans="1:65" s="2" customFormat="1" ht="234">
      <c r="A1056" s="33"/>
      <c r="B1056" s="34"/>
      <c r="C1056" s="35"/>
      <c r="D1056" s="215" t="s">
        <v>158</v>
      </c>
      <c r="E1056" s="35"/>
      <c r="F1056" s="219" t="s">
        <v>1747</v>
      </c>
      <c r="G1056" s="35"/>
      <c r="H1056" s="35"/>
      <c r="I1056" s="114"/>
      <c r="J1056" s="35"/>
      <c r="K1056" s="35"/>
      <c r="L1056" s="38"/>
      <c r="M1056" s="217"/>
      <c r="N1056" s="218"/>
      <c r="O1056" s="70"/>
      <c r="P1056" s="70"/>
      <c r="Q1056" s="70"/>
      <c r="R1056" s="70"/>
      <c r="S1056" s="70"/>
      <c r="T1056" s="71"/>
      <c r="U1056" s="33"/>
      <c r="V1056" s="33"/>
      <c r="W1056" s="33"/>
      <c r="X1056" s="33"/>
      <c r="Y1056" s="33"/>
      <c r="Z1056" s="33"/>
      <c r="AA1056" s="33"/>
      <c r="AB1056" s="33"/>
      <c r="AC1056" s="33"/>
      <c r="AD1056" s="33"/>
      <c r="AE1056" s="33"/>
      <c r="AT1056" s="16" t="s">
        <v>158</v>
      </c>
      <c r="AU1056" s="16" t="s">
        <v>86</v>
      </c>
    </row>
    <row r="1057" spans="1:65" s="2" customFormat="1" ht="29.25">
      <c r="A1057" s="33"/>
      <c r="B1057" s="34"/>
      <c r="C1057" s="35"/>
      <c r="D1057" s="215" t="s">
        <v>191</v>
      </c>
      <c r="E1057" s="35"/>
      <c r="F1057" s="219" t="s">
        <v>1748</v>
      </c>
      <c r="G1057" s="35"/>
      <c r="H1057" s="35"/>
      <c r="I1057" s="114"/>
      <c r="J1057" s="35"/>
      <c r="K1057" s="35"/>
      <c r="L1057" s="38"/>
      <c r="M1057" s="217"/>
      <c r="N1057" s="218"/>
      <c r="O1057" s="70"/>
      <c r="P1057" s="70"/>
      <c r="Q1057" s="70"/>
      <c r="R1057" s="70"/>
      <c r="S1057" s="70"/>
      <c r="T1057" s="71"/>
      <c r="U1057" s="33"/>
      <c r="V1057" s="33"/>
      <c r="W1057" s="33"/>
      <c r="X1057" s="33"/>
      <c r="Y1057" s="33"/>
      <c r="Z1057" s="33"/>
      <c r="AA1057" s="33"/>
      <c r="AB1057" s="33"/>
      <c r="AC1057" s="33"/>
      <c r="AD1057" s="33"/>
      <c r="AE1057" s="33"/>
      <c r="AT1057" s="16" t="s">
        <v>191</v>
      </c>
      <c r="AU1057" s="16" t="s">
        <v>86</v>
      </c>
    </row>
    <row r="1058" spans="1:65" s="2" customFormat="1" ht="21.75" customHeight="1">
      <c r="A1058" s="33"/>
      <c r="B1058" s="34"/>
      <c r="C1058" s="202" t="s">
        <v>1749</v>
      </c>
      <c r="D1058" s="202" t="s">
        <v>149</v>
      </c>
      <c r="E1058" s="203" t="s">
        <v>1750</v>
      </c>
      <c r="F1058" s="204" t="s">
        <v>1751</v>
      </c>
      <c r="G1058" s="205" t="s">
        <v>285</v>
      </c>
      <c r="H1058" s="206">
        <v>1</v>
      </c>
      <c r="I1058" s="207"/>
      <c r="J1058" s="208">
        <f>ROUND(I1058*H1058,2)</f>
        <v>0</v>
      </c>
      <c r="K1058" s="204" t="s">
        <v>1</v>
      </c>
      <c r="L1058" s="38"/>
      <c r="M1058" s="209" t="s">
        <v>1</v>
      </c>
      <c r="N1058" s="210" t="s">
        <v>42</v>
      </c>
      <c r="O1058" s="70"/>
      <c r="P1058" s="211">
        <f>O1058*H1058</f>
        <v>0</v>
      </c>
      <c r="Q1058" s="211">
        <v>5.8E-4</v>
      </c>
      <c r="R1058" s="211">
        <f>Q1058*H1058</f>
        <v>5.8E-4</v>
      </c>
      <c r="S1058" s="211">
        <v>0</v>
      </c>
      <c r="T1058" s="212">
        <f>S1058*H1058</f>
        <v>0</v>
      </c>
      <c r="U1058" s="33"/>
      <c r="V1058" s="33"/>
      <c r="W1058" s="33"/>
      <c r="X1058" s="33"/>
      <c r="Y1058" s="33"/>
      <c r="Z1058" s="33"/>
      <c r="AA1058" s="33"/>
      <c r="AB1058" s="33"/>
      <c r="AC1058" s="33"/>
      <c r="AD1058" s="33"/>
      <c r="AE1058" s="33"/>
      <c r="AR1058" s="213" t="s">
        <v>510</v>
      </c>
      <c r="AT1058" s="213" t="s">
        <v>149</v>
      </c>
      <c r="AU1058" s="213" t="s">
        <v>86</v>
      </c>
      <c r="AY1058" s="16" t="s">
        <v>147</v>
      </c>
      <c r="BE1058" s="214">
        <f>IF(N1058="základní",J1058,0)</f>
        <v>0</v>
      </c>
      <c r="BF1058" s="214">
        <f>IF(N1058="snížená",J1058,0)</f>
        <v>0</v>
      </c>
      <c r="BG1058" s="214">
        <f>IF(N1058="zákl. přenesená",J1058,0)</f>
        <v>0</v>
      </c>
      <c r="BH1058" s="214">
        <f>IF(N1058="sníž. přenesená",J1058,0)</f>
        <v>0</v>
      </c>
      <c r="BI1058" s="214">
        <f>IF(N1058="nulová",J1058,0)</f>
        <v>0</v>
      </c>
      <c r="BJ1058" s="16" t="s">
        <v>21</v>
      </c>
      <c r="BK1058" s="214">
        <f>ROUND(I1058*H1058,2)</f>
        <v>0</v>
      </c>
      <c r="BL1058" s="16" t="s">
        <v>510</v>
      </c>
      <c r="BM1058" s="213" t="s">
        <v>1752</v>
      </c>
    </row>
    <row r="1059" spans="1:65" s="2" customFormat="1" ht="19.5">
      <c r="A1059" s="33"/>
      <c r="B1059" s="34"/>
      <c r="C1059" s="35"/>
      <c r="D1059" s="215" t="s">
        <v>156</v>
      </c>
      <c r="E1059" s="35"/>
      <c r="F1059" s="216" t="s">
        <v>1753</v>
      </c>
      <c r="G1059" s="35"/>
      <c r="H1059" s="35"/>
      <c r="I1059" s="114"/>
      <c r="J1059" s="35"/>
      <c r="K1059" s="35"/>
      <c r="L1059" s="38"/>
      <c r="M1059" s="217"/>
      <c r="N1059" s="218"/>
      <c r="O1059" s="70"/>
      <c r="P1059" s="70"/>
      <c r="Q1059" s="70"/>
      <c r="R1059" s="70"/>
      <c r="S1059" s="70"/>
      <c r="T1059" s="71"/>
      <c r="U1059" s="33"/>
      <c r="V1059" s="33"/>
      <c r="W1059" s="33"/>
      <c r="X1059" s="33"/>
      <c r="Y1059" s="33"/>
      <c r="Z1059" s="33"/>
      <c r="AA1059" s="33"/>
      <c r="AB1059" s="33"/>
      <c r="AC1059" s="33"/>
      <c r="AD1059" s="33"/>
      <c r="AE1059" s="33"/>
      <c r="AT1059" s="16" t="s">
        <v>156</v>
      </c>
      <c r="AU1059" s="16" t="s">
        <v>86</v>
      </c>
    </row>
    <row r="1060" spans="1:65" s="2" customFormat="1" ht="19.5">
      <c r="A1060" s="33"/>
      <c r="B1060" s="34"/>
      <c r="C1060" s="35"/>
      <c r="D1060" s="215" t="s">
        <v>191</v>
      </c>
      <c r="E1060" s="35"/>
      <c r="F1060" s="219" t="s">
        <v>1754</v>
      </c>
      <c r="G1060" s="35"/>
      <c r="H1060" s="35"/>
      <c r="I1060" s="114"/>
      <c r="J1060" s="35"/>
      <c r="K1060" s="35"/>
      <c r="L1060" s="38"/>
      <c r="M1060" s="217"/>
      <c r="N1060" s="218"/>
      <c r="O1060" s="70"/>
      <c r="P1060" s="70"/>
      <c r="Q1060" s="70"/>
      <c r="R1060" s="70"/>
      <c r="S1060" s="70"/>
      <c r="T1060" s="71"/>
      <c r="U1060" s="33"/>
      <c r="V1060" s="33"/>
      <c r="W1060" s="33"/>
      <c r="X1060" s="33"/>
      <c r="Y1060" s="33"/>
      <c r="Z1060" s="33"/>
      <c r="AA1060" s="33"/>
      <c r="AB1060" s="33"/>
      <c r="AC1060" s="33"/>
      <c r="AD1060" s="33"/>
      <c r="AE1060" s="33"/>
      <c r="AT1060" s="16" t="s">
        <v>191</v>
      </c>
      <c r="AU1060" s="16" t="s">
        <v>86</v>
      </c>
    </row>
    <row r="1061" spans="1:65" s="2" customFormat="1" ht="21.75" customHeight="1">
      <c r="A1061" s="33"/>
      <c r="B1061" s="34"/>
      <c r="C1061" s="202" t="s">
        <v>1755</v>
      </c>
      <c r="D1061" s="202" t="s">
        <v>149</v>
      </c>
      <c r="E1061" s="203" t="s">
        <v>1756</v>
      </c>
      <c r="F1061" s="204" t="s">
        <v>1757</v>
      </c>
      <c r="G1061" s="205" t="s">
        <v>187</v>
      </c>
      <c r="H1061" s="206">
        <v>1</v>
      </c>
      <c r="I1061" s="207"/>
      <c r="J1061" s="208">
        <f>ROUND(I1061*H1061,2)</f>
        <v>0</v>
      </c>
      <c r="K1061" s="204" t="s">
        <v>153</v>
      </c>
      <c r="L1061" s="38"/>
      <c r="M1061" s="209" t="s">
        <v>1</v>
      </c>
      <c r="N1061" s="210" t="s">
        <v>42</v>
      </c>
      <c r="O1061" s="70"/>
      <c r="P1061" s="211">
        <f>O1061*H1061</f>
        <v>0</v>
      </c>
      <c r="Q1061" s="211">
        <v>2.28268</v>
      </c>
      <c r="R1061" s="211">
        <f>Q1061*H1061</f>
        <v>2.28268</v>
      </c>
      <c r="S1061" s="211">
        <v>0</v>
      </c>
      <c r="T1061" s="212">
        <f>S1061*H1061</f>
        <v>0</v>
      </c>
      <c r="U1061" s="33"/>
      <c r="V1061" s="33"/>
      <c r="W1061" s="33"/>
      <c r="X1061" s="33"/>
      <c r="Y1061" s="33"/>
      <c r="Z1061" s="33"/>
      <c r="AA1061" s="33"/>
      <c r="AB1061" s="33"/>
      <c r="AC1061" s="33"/>
      <c r="AD1061" s="33"/>
      <c r="AE1061" s="33"/>
      <c r="AR1061" s="213" t="s">
        <v>154</v>
      </c>
      <c r="AT1061" s="213" t="s">
        <v>149</v>
      </c>
      <c r="AU1061" s="213" t="s">
        <v>86</v>
      </c>
      <c r="AY1061" s="16" t="s">
        <v>147</v>
      </c>
      <c r="BE1061" s="214">
        <f>IF(N1061="základní",J1061,0)</f>
        <v>0</v>
      </c>
      <c r="BF1061" s="214">
        <f>IF(N1061="snížená",J1061,0)</f>
        <v>0</v>
      </c>
      <c r="BG1061" s="214">
        <f>IF(N1061="zákl. přenesená",J1061,0)</f>
        <v>0</v>
      </c>
      <c r="BH1061" s="214">
        <f>IF(N1061="sníž. přenesená",J1061,0)</f>
        <v>0</v>
      </c>
      <c r="BI1061" s="214">
        <f>IF(N1061="nulová",J1061,0)</f>
        <v>0</v>
      </c>
      <c r="BJ1061" s="16" t="s">
        <v>21</v>
      </c>
      <c r="BK1061" s="214">
        <f>ROUND(I1061*H1061,2)</f>
        <v>0</v>
      </c>
      <c r="BL1061" s="16" t="s">
        <v>154</v>
      </c>
      <c r="BM1061" s="213" t="s">
        <v>1758</v>
      </c>
    </row>
    <row r="1062" spans="1:65" s="2" customFormat="1" ht="11.25">
      <c r="A1062" s="33"/>
      <c r="B1062" s="34"/>
      <c r="C1062" s="35"/>
      <c r="D1062" s="215" t="s">
        <v>156</v>
      </c>
      <c r="E1062" s="35"/>
      <c r="F1062" s="216" t="s">
        <v>1759</v>
      </c>
      <c r="G1062" s="35"/>
      <c r="H1062" s="35"/>
      <c r="I1062" s="114"/>
      <c r="J1062" s="35"/>
      <c r="K1062" s="35"/>
      <c r="L1062" s="38"/>
      <c r="M1062" s="217"/>
      <c r="N1062" s="218"/>
      <c r="O1062" s="70"/>
      <c r="P1062" s="70"/>
      <c r="Q1062" s="70"/>
      <c r="R1062" s="70"/>
      <c r="S1062" s="70"/>
      <c r="T1062" s="71"/>
      <c r="U1062" s="33"/>
      <c r="V1062" s="33"/>
      <c r="W1062" s="33"/>
      <c r="X1062" s="33"/>
      <c r="Y1062" s="33"/>
      <c r="Z1062" s="33"/>
      <c r="AA1062" s="33"/>
      <c r="AB1062" s="33"/>
      <c r="AC1062" s="33"/>
      <c r="AD1062" s="33"/>
      <c r="AE1062" s="33"/>
      <c r="AT1062" s="16" t="s">
        <v>156</v>
      </c>
      <c r="AU1062" s="16" t="s">
        <v>86</v>
      </c>
    </row>
    <row r="1063" spans="1:65" s="2" customFormat="1" ht="175.5">
      <c r="A1063" s="33"/>
      <c r="B1063" s="34"/>
      <c r="C1063" s="35"/>
      <c r="D1063" s="215" t="s">
        <v>158</v>
      </c>
      <c r="E1063" s="35"/>
      <c r="F1063" s="219" t="s">
        <v>1760</v>
      </c>
      <c r="G1063" s="35"/>
      <c r="H1063" s="35"/>
      <c r="I1063" s="114"/>
      <c r="J1063" s="35"/>
      <c r="K1063" s="35"/>
      <c r="L1063" s="38"/>
      <c r="M1063" s="217"/>
      <c r="N1063" s="218"/>
      <c r="O1063" s="70"/>
      <c r="P1063" s="70"/>
      <c r="Q1063" s="70"/>
      <c r="R1063" s="70"/>
      <c r="S1063" s="70"/>
      <c r="T1063" s="71"/>
      <c r="U1063" s="33"/>
      <c r="V1063" s="33"/>
      <c r="W1063" s="33"/>
      <c r="X1063" s="33"/>
      <c r="Y1063" s="33"/>
      <c r="Z1063" s="33"/>
      <c r="AA1063" s="33"/>
      <c r="AB1063" s="33"/>
      <c r="AC1063" s="33"/>
      <c r="AD1063" s="33"/>
      <c r="AE1063" s="33"/>
      <c r="AT1063" s="16" t="s">
        <v>158</v>
      </c>
      <c r="AU1063" s="16" t="s">
        <v>86</v>
      </c>
    </row>
    <row r="1064" spans="1:65" s="2" customFormat="1" ht="21.75" customHeight="1">
      <c r="A1064" s="33"/>
      <c r="B1064" s="34"/>
      <c r="C1064" s="202" t="s">
        <v>1761</v>
      </c>
      <c r="D1064" s="202" t="s">
        <v>149</v>
      </c>
      <c r="E1064" s="203" t="s">
        <v>1762</v>
      </c>
      <c r="F1064" s="204" t="s">
        <v>1763</v>
      </c>
      <c r="G1064" s="205" t="s">
        <v>187</v>
      </c>
      <c r="H1064" s="206">
        <v>1</v>
      </c>
      <c r="I1064" s="207"/>
      <c r="J1064" s="208">
        <f>ROUND(I1064*H1064,2)</f>
        <v>0</v>
      </c>
      <c r="K1064" s="204" t="s">
        <v>153</v>
      </c>
      <c r="L1064" s="38"/>
      <c r="M1064" s="209" t="s">
        <v>1</v>
      </c>
      <c r="N1064" s="210" t="s">
        <v>42</v>
      </c>
      <c r="O1064" s="70"/>
      <c r="P1064" s="211">
        <f>O1064*H1064</f>
        <v>0</v>
      </c>
      <c r="Q1064" s="211">
        <v>2.16</v>
      </c>
      <c r="R1064" s="211">
        <f>Q1064*H1064</f>
        <v>2.16</v>
      </c>
      <c r="S1064" s="211">
        <v>0</v>
      </c>
      <c r="T1064" s="212">
        <f>S1064*H1064</f>
        <v>0</v>
      </c>
      <c r="U1064" s="33"/>
      <c r="V1064" s="33"/>
      <c r="W1064" s="33"/>
      <c r="X1064" s="33"/>
      <c r="Y1064" s="33"/>
      <c r="Z1064" s="33"/>
      <c r="AA1064" s="33"/>
      <c r="AB1064" s="33"/>
      <c r="AC1064" s="33"/>
      <c r="AD1064" s="33"/>
      <c r="AE1064" s="33"/>
      <c r="AR1064" s="213" t="s">
        <v>154</v>
      </c>
      <c r="AT1064" s="213" t="s">
        <v>149</v>
      </c>
      <c r="AU1064" s="213" t="s">
        <v>86</v>
      </c>
      <c r="AY1064" s="16" t="s">
        <v>147</v>
      </c>
      <c r="BE1064" s="214">
        <f>IF(N1064="základní",J1064,0)</f>
        <v>0</v>
      </c>
      <c r="BF1064" s="214">
        <f>IF(N1064="snížená",J1064,0)</f>
        <v>0</v>
      </c>
      <c r="BG1064" s="214">
        <f>IF(N1064="zákl. přenesená",J1064,0)</f>
        <v>0</v>
      </c>
      <c r="BH1064" s="214">
        <f>IF(N1064="sníž. přenesená",J1064,0)</f>
        <v>0</v>
      </c>
      <c r="BI1064" s="214">
        <f>IF(N1064="nulová",J1064,0)</f>
        <v>0</v>
      </c>
      <c r="BJ1064" s="16" t="s">
        <v>21</v>
      </c>
      <c r="BK1064" s="214">
        <f>ROUND(I1064*H1064,2)</f>
        <v>0</v>
      </c>
      <c r="BL1064" s="16" t="s">
        <v>154</v>
      </c>
      <c r="BM1064" s="213" t="s">
        <v>1764</v>
      </c>
    </row>
    <row r="1065" spans="1:65" s="2" customFormat="1" ht="19.5">
      <c r="A1065" s="33"/>
      <c r="B1065" s="34"/>
      <c r="C1065" s="35"/>
      <c r="D1065" s="215" t="s">
        <v>156</v>
      </c>
      <c r="E1065" s="35"/>
      <c r="F1065" s="216" t="s">
        <v>1765</v>
      </c>
      <c r="G1065" s="35"/>
      <c r="H1065" s="35"/>
      <c r="I1065" s="114"/>
      <c r="J1065" s="35"/>
      <c r="K1065" s="35"/>
      <c r="L1065" s="38"/>
      <c r="M1065" s="217"/>
      <c r="N1065" s="218"/>
      <c r="O1065" s="70"/>
      <c r="P1065" s="70"/>
      <c r="Q1065" s="70"/>
      <c r="R1065" s="70"/>
      <c r="S1065" s="70"/>
      <c r="T1065" s="71"/>
      <c r="U1065" s="33"/>
      <c r="V1065" s="33"/>
      <c r="W1065" s="33"/>
      <c r="X1065" s="33"/>
      <c r="Y1065" s="33"/>
      <c r="Z1065" s="33"/>
      <c r="AA1065" s="33"/>
      <c r="AB1065" s="33"/>
      <c r="AC1065" s="33"/>
      <c r="AD1065" s="33"/>
      <c r="AE1065" s="33"/>
      <c r="AT1065" s="16" t="s">
        <v>156</v>
      </c>
      <c r="AU1065" s="16" t="s">
        <v>86</v>
      </c>
    </row>
    <row r="1066" spans="1:65" s="2" customFormat="1" ht="87.75">
      <c r="A1066" s="33"/>
      <c r="B1066" s="34"/>
      <c r="C1066" s="35"/>
      <c r="D1066" s="215" t="s">
        <v>158</v>
      </c>
      <c r="E1066" s="35"/>
      <c r="F1066" s="219" t="s">
        <v>1766</v>
      </c>
      <c r="G1066" s="35"/>
      <c r="H1066" s="35"/>
      <c r="I1066" s="114"/>
      <c r="J1066" s="35"/>
      <c r="K1066" s="35"/>
      <c r="L1066" s="38"/>
      <c r="M1066" s="217"/>
      <c r="N1066" s="218"/>
      <c r="O1066" s="70"/>
      <c r="P1066" s="70"/>
      <c r="Q1066" s="70"/>
      <c r="R1066" s="70"/>
      <c r="S1066" s="70"/>
      <c r="T1066" s="71"/>
      <c r="U1066" s="33"/>
      <c r="V1066" s="33"/>
      <c r="W1066" s="33"/>
      <c r="X1066" s="33"/>
      <c r="Y1066" s="33"/>
      <c r="Z1066" s="33"/>
      <c r="AA1066" s="33"/>
      <c r="AB1066" s="33"/>
      <c r="AC1066" s="33"/>
      <c r="AD1066" s="33"/>
      <c r="AE1066" s="33"/>
      <c r="AT1066" s="16" t="s">
        <v>158</v>
      </c>
      <c r="AU1066" s="16" t="s">
        <v>86</v>
      </c>
    </row>
    <row r="1067" spans="1:65" s="2" customFormat="1" ht="21.75" customHeight="1">
      <c r="A1067" s="33"/>
      <c r="B1067" s="34"/>
      <c r="C1067" s="202" t="s">
        <v>1767</v>
      </c>
      <c r="D1067" s="202" t="s">
        <v>149</v>
      </c>
      <c r="E1067" s="203" t="s">
        <v>1768</v>
      </c>
      <c r="F1067" s="204" t="s">
        <v>1769</v>
      </c>
      <c r="G1067" s="205" t="s">
        <v>152</v>
      </c>
      <c r="H1067" s="206">
        <v>1</v>
      </c>
      <c r="I1067" s="207"/>
      <c r="J1067" s="208">
        <f>ROUND(I1067*H1067,2)</f>
        <v>0</v>
      </c>
      <c r="K1067" s="204" t="s">
        <v>153</v>
      </c>
      <c r="L1067" s="38"/>
      <c r="M1067" s="209" t="s">
        <v>1</v>
      </c>
      <c r="N1067" s="210" t="s">
        <v>42</v>
      </c>
      <c r="O1067" s="70"/>
      <c r="P1067" s="211">
        <f>O1067*H1067</f>
        <v>0</v>
      </c>
      <c r="Q1067" s="211">
        <v>0</v>
      </c>
      <c r="R1067" s="211">
        <f>Q1067*H1067</f>
        <v>0</v>
      </c>
      <c r="S1067" s="211">
        <v>0</v>
      </c>
      <c r="T1067" s="212">
        <f>S1067*H1067</f>
        <v>0</v>
      </c>
      <c r="U1067" s="33"/>
      <c r="V1067" s="33"/>
      <c r="W1067" s="33"/>
      <c r="X1067" s="33"/>
      <c r="Y1067" s="33"/>
      <c r="Z1067" s="33"/>
      <c r="AA1067" s="33"/>
      <c r="AB1067" s="33"/>
      <c r="AC1067" s="33"/>
      <c r="AD1067" s="33"/>
      <c r="AE1067" s="33"/>
      <c r="AR1067" s="213" t="s">
        <v>154</v>
      </c>
      <c r="AT1067" s="213" t="s">
        <v>149</v>
      </c>
      <c r="AU1067" s="213" t="s">
        <v>86</v>
      </c>
      <c r="AY1067" s="16" t="s">
        <v>147</v>
      </c>
      <c r="BE1067" s="214">
        <f>IF(N1067="základní",J1067,0)</f>
        <v>0</v>
      </c>
      <c r="BF1067" s="214">
        <f>IF(N1067="snížená",J1067,0)</f>
        <v>0</v>
      </c>
      <c r="BG1067" s="214">
        <f>IF(N1067="zákl. přenesená",J1067,0)</f>
        <v>0</v>
      </c>
      <c r="BH1067" s="214">
        <f>IF(N1067="sníž. přenesená",J1067,0)</f>
        <v>0</v>
      </c>
      <c r="BI1067" s="214">
        <f>IF(N1067="nulová",J1067,0)</f>
        <v>0</v>
      </c>
      <c r="BJ1067" s="16" t="s">
        <v>21</v>
      </c>
      <c r="BK1067" s="214">
        <f>ROUND(I1067*H1067,2)</f>
        <v>0</v>
      </c>
      <c r="BL1067" s="16" t="s">
        <v>154</v>
      </c>
      <c r="BM1067" s="213" t="s">
        <v>1770</v>
      </c>
    </row>
    <row r="1068" spans="1:65" s="2" customFormat="1" ht="19.5">
      <c r="A1068" s="33"/>
      <c r="B1068" s="34"/>
      <c r="C1068" s="35"/>
      <c r="D1068" s="215" t="s">
        <v>156</v>
      </c>
      <c r="E1068" s="35"/>
      <c r="F1068" s="216" t="s">
        <v>1771</v>
      </c>
      <c r="G1068" s="35"/>
      <c r="H1068" s="35"/>
      <c r="I1068" s="114"/>
      <c r="J1068" s="35"/>
      <c r="K1068" s="35"/>
      <c r="L1068" s="38"/>
      <c r="M1068" s="217"/>
      <c r="N1068" s="218"/>
      <c r="O1068" s="70"/>
      <c r="P1068" s="70"/>
      <c r="Q1068" s="70"/>
      <c r="R1068" s="70"/>
      <c r="S1068" s="70"/>
      <c r="T1068" s="71"/>
      <c r="U1068" s="33"/>
      <c r="V1068" s="33"/>
      <c r="W1068" s="33"/>
      <c r="X1068" s="33"/>
      <c r="Y1068" s="33"/>
      <c r="Z1068" s="33"/>
      <c r="AA1068" s="33"/>
      <c r="AB1068" s="33"/>
      <c r="AC1068" s="33"/>
      <c r="AD1068" s="33"/>
      <c r="AE1068" s="33"/>
      <c r="AT1068" s="16" t="s">
        <v>156</v>
      </c>
      <c r="AU1068" s="16" t="s">
        <v>86</v>
      </c>
    </row>
    <row r="1069" spans="1:65" s="2" customFormat="1" ht="97.5">
      <c r="A1069" s="33"/>
      <c r="B1069" s="34"/>
      <c r="C1069" s="35"/>
      <c r="D1069" s="215" t="s">
        <v>158</v>
      </c>
      <c r="E1069" s="35"/>
      <c r="F1069" s="219" t="s">
        <v>1772</v>
      </c>
      <c r="G1069" s="35"/>
      <c r="H1069" s="35"/>
      <c r="I1069" s="114"/>
      <c r="J1069" s="35"/>
      <c r="K1069" s="35"/>
      <c r="L1069" s="38"/>
      <c r="M1069" s="217"/>
      <c r="N1069" s="218"/>
      <c r="O1069" s="70"/>
      <c r="P1069" s="70"/>
      <c r="Q1069" s="70"/>
      <c r="R1069" s="70"/>
      <c r="S1069" s="70"/>
      <c r="T1069" s="71"/>
      <c r="U1069" s="33"/>
      <c r="V1069" s="33"/>
      <c r="W1069" s="33"/>
      <c r="X1069" s="33"/>
      <c r="Y1069" s="33"/>
      <c r="Z1069" s="33"/>
      <c r="AA1069" s="33"/>
      <c r="AB1069" s="33"/>
      <c r="AC1069" s="33"/>
      <c r="AD1069" s="33"/>
      <c r="AE1069" s="33"/>
      <c r="AT1069" s="16" t="s">
        <v>158</v>
      </c>
      <c r="AU1069" s="16" t="s">
        <v>86</v>
      </c>
    </row>
    <row r="1070" spans="1:65" s="2" customFormat="1" ht="16.5" customHeight="1">
      <c r="A1070" s="33"/>
      <c r="B1070" s="34"/>
      <c r="C1070" s="202" t="s">
        <v>1773</v>
      </c>
      <c r="D1070" s="202" t="s">
        <v>149</v>
      </c>
      <c r="E1070" s="203" t="s">
        <v>1774</v>
      </c>
      <c r="F1070" s="204" t="s">
        <v>1775</v>
      </c>
      <c r="G1070" s="205" t="s">
        <v>152</v>
      </c>
      <c r="H1070" s="206">
        <v>1</v>
      </c>
      <c r="I1070" s="207"/>
      <c r="J1070" s="208">
        <f>ROUND(I1070*H1070,2)</f>
        <v>0</v>
      </c>
      <c r="K1070" s="204" t="s">
        <v>1</v>
      </c>
      <c r="L1070" s="38"/>
      <c r="M1070" s="209" t="s">
        <v>1</v>
      </c>
      <c r="N1070" s="210" t="s">
        <v>42</v>
      </c>
      <c r="O1070" s="70"/>
      <c r="P1070" s="211">
        <f>O1070*H1070</f>
        <v>0</v>
      </c>
      <c r="Q1070" s="211">
        <v>0</v>
      </c>
      <c r="R1070" s="211">
        <f>Q1070*H1070</f>
        <v>0</v>
      </c>
      <c r="S1070" s="211">
        <v>0</v>
      </c>
      <c r="T1070" s="212">
        <f>S1070*H1070</f>
        <v>0</v>
      </c>
      <c r="U1070" s="33"/>
      <c r="V1070" s="33"/>
      <c r="W1070" s="33"/>
      <c r="X1070" s="33"/>
      <c r="Y1070" s="33"/>
      <c r="Z1070" s="33"/>
      <c r="AA1070" s="33"/>
      <c r="AB1070" s="33"/>
      <c r="AC1070" s="33"/>
      <c r="AD1070" s="33"/>
      <c r="AE1070" s="33"/>
      <c r="AR1070" s="213" t="s">
        <v>154</v>
      </c>
      <c r="AT1070" s="213" t="s">
        <v>149</v>
      </c>
      <c r="AU1070" s="213" t="s">
        <v>86</v>
      </c>
      <c r="AY1070" s="16" t="s">
        <v>147</v>
      </c>
      <c r="BE1070" s="214">
        <f>IF(N1070="základní",J1070,0)</f>
        <v>0</v>
      </c>
      <c r="BF1070" s="214">
        <f>IF(N1070="snížená",J1070,0)</f>
        <v>0</v>
      </c>
      <c r="BG1070" s="214">
        <f>IF(N1070="zákl. přenesená",J1070,0)</f>
        <v>0</v>
      </c>
      <c r="BH1070" s="214">
        <f>IF(N1070="sníž. přenesená",J1070,0)</f>
        <v>0</v>
      </c>
      <c r="BI1070" s="214">
        <f>IF(N1070="nulová",J1070,0)</f>
        <v>0</v>
      </c>
      <c r="BJ1070" s="16" t="s">
        <v>21</v>
      </c>
      <c r="BK1070" s="214">
        <f>ROUND(I1070*H1070,2)</f>
        <v>0</v>
      </c>
      <c r="BL1070" s="16" t="s">
        <v>154</v>
      </c>
      <c r="BM1070" s="213" t="s">
        <v>1776</v>
      </c>
    </row>
    <row r="1071" spans="1:65" s="2" customFormat="1" ht="11.25">
      <c r="A1071" s="33"/>
      <c r="B1071" s="34"/>
      <c r="C1071" s="35"/>
      <c r="D1071" s="215" t="s">
        <v>156</v>
      </c>
      <c r="E1071" s="35"/>
      <c r="F1071" s="216" t="s">
        <v>1777</v>
      </c>
      <c r="G1071" s="35"/>
      <c r="H1071" s="35"/>
      <c r="I1071" s="114"/>
      <c r="J1071" s="35"/>
      <c r="K1071" s="35"/>
      <c r="L1071" s="38"/>
      <c r="M1071" s="217"/>
      <c r="N1071" s="218"/>
      <c r="O1071" s="70"/>
      <c r="P1071" s="70"/>
      <c r="Q1071" s="70"/>
      <c r="R1071" s="70"/>
      <c r="S1071" s="70"/>
      <c r="T1071" s="71"/>
      <c r="U1071" s="33"/>
      <c r="V1071" s="33"/>
      <c r="W1071" s="33"/>
      <c r="X1071" s="33"/>
      <c r="Y1071" s="33"/>
      <c r="Z1071" s="33"/>
      <c r="AA1071" s="33"/>
      <c r="AB1071" s="33"/>
      <c r="AC1071" s="33"/>
      <c r="AD1071" s="33"/>
      <c r="AE1071" s="33"/>
      <c r="AT1071" s="16" t="s">
        <v>156</v>
      </c>
      <c r="AU1071" s="16" t="s">
        <v>86</v>
      </c>
    </row>
    <row r="1072" spans="1:65" s="2" customFormat="1" ht="29.25">
      <c r="A1072" s="33"/>
      <c r="B1072" s="34"/>
      <c r="C1072" s="35"/>
      <c r="D1072" s="215" t="s">
        <v>191</v>
      </c>
      <c r="E1072" s="35"/>
      <c r="F1072" s="219" t="s">
        <v>1778</v>
      </c>
      <c r="G1072" s="35"/>
      <c r="H1072" s="35"/>
      <c r="I1072" s="114"/>
      <c r="J1072" s="35"/>
      <c r="K1072" s="35"/>
      <c r="L1072" s="38"/>
      <c r="M1072" s="217"/>
      <c r="N1072" s="218"/>
      <c r="O1072" s="70"/>
      <c r="P1072" s="70"/>
      <c r="Q1072" s="70"/>
      <c r="R1072" s="70"/>
      <c r="S1072" s="70"/>
      <c r="T1072" s="71"/>
      <c r="U1072" s="33"/>
      <c r="V1072" s="33"/>
      <c r="W1072" s="33"/>
      <c r="X1072" s="33"/>
      <c r="Y1072" s="33"/>
      <c r="Z1072" s="33"/>
      <c r="AA1072" s="33"/>
      <c r="AB1072" s="33"/>
      <c r="AC1072" s="33"/>
      <c r="AD1072" s="33"/>
      <c r="AE1072" s="33"/>
      <c r="AT1072" s="16" t="s">
        <v>191</v>
      </c>
      <c r="AU1072" s="16" t="s">
        <v>86</v>
      </c>
    </row>
    <row r="1073" spans="1:65" s="2" customFormat="1" ht="16.5" customHeight="1">
      <c r="A1073" s="33"/>
      <c r="B1073" s="34"/>
      <c r="C1073" s="202" t="s">
        <v>1779</v>
      </c>
      <c r="D1073" s="202" t="s">
        <v>149</v>
      </c>
      <c r="E1073" s="203" t="s">
        <v>1780</v>
      </c>
      <c r="F1073" s="204" t="s">
        <v>1781</v>
      </c>
      <c r="G1073" s="205" t="s">
        <v>1782</v>
      </c>
      <c r="H1073" s="206">
        <v>1</v>
      </c>
      <c r="I1073" s="207"/>
      <c r="J1073" s="208">
        <f>ROUND(I1073*H1073,2)</f>
        <v>0</v>
      </c>
      <c r="K1073" s="204" t="s">
        <v>1</v>
      </c>
      <c r="L1073" s="38"/>
      <c r="M1073" s="209" t="s">
        <v>1</v>
      </c>
      <c r="N1073" s="210" t="s">
        <v>42</v>
      </c>
      <c r="O1073" s="70"/>
      <c r="P1073" s="211">
        <f>O1073*H1073</f>
        <v>0</v>
      </c>
      <c r="Q1073" s="211">
        <v>0</v>
      </c>
      <c r="R1073" s="211">
        <f>Q1073*H1073</f>
        <v>0</v>
      </c>
      <c r="S1073" s="211">
        <v>0</v>
      </c>
      <c r="T1073" s="212">
        <f>S1073*H1073</f>
        <v>0</v>
      </c>
      <c r="U1073" s="33"/>
      <c r="V1073" s="33"/>
      <c r="W1073" s="33"/>
      <c r="X1073" s="33"/>
      <c r="Y1073" s="33"/>
      <c r="Z1073" s="33"/>
      <c r="AA1073" s="33"/>
      <c r="AB1073" s="33"/>
      <c r="AC1073" s="33"/>
      <c r="AD1073" s="33"/>
      <c r="AE1073" s="33"/>
      <c r="AR1073" s="213" t="s">
        <v>154</v>
      </c>
      <c r="AT1073" s="213" t="s">
        <v>149</v>
      </c>
      <c r="AU1073" s="213" t="s">
        <v>86</v>
      </c>
      <c r="AY1073" s="16" t="s">
        <v>147</v>
      </c>
      <c r="BE1073" s="214">
        <f>IF(N1073="základní",J1073,0)</f>
        <v>0</v>
      </c>
      <c r="BF1073" s="214">
        <f>IF(N1073="snížená",J1073,0)</f>
        <v>0</v>
      </c>
      <c r="BG1073" s="214">
        <f>IF(N1073="zákl. přenesená",J1073,0)</f>
        <v>0</v>
      </c>
      <c r="BH1073" s="214">
        <f>IF(N1073="sníž. přenesená",J1073,0)</f>
        <v>0</v>
      </c>
      <c r="BI1073" s="214">
        <f>IF(N1073="nulová",J1073,0)</f>
        <v>0</v>
      </c>
      <c r="BJ1073" s="16" t="s">
        <v>21</v>
      </c>
      <c r="BK1073" s="214">
        <f>ROUND(I1073*H1073,2)</f>
        <v>0</v>
      </c>
      <c r="BL1073" s="16" t="s">
        <v>154</v>
      </c>
      <c r="BM1073" s="213" t="s">
        <v>1783</v>
      </c>
    </row>
    <row r="1074" spans="1:65" s="2" customFormat="1" ht="11.25">
      <c r="A1074" s="33"/>
      <c r="B1074" s="34"/>
      <c r="C1074" s="35"/>
      <c r="D1074" s="215" t="s">
        <v>156</v>
      </c>
      <c r="E1074" s="35"/>
      <c r="F1074" s="216" t="s">
        <v>1781</v>
      </c>
      <c r="G1074" s="35"/>
      <c r="H1074" s="35"/>
      <c r="I1074" s="114"/>
      <c r="J1074" s="35"/>
      <c r="K1074" s="35"/>
      <c r="L1074" s="38"/>
      <c r="M1074" s="217"/>
      <c r="N1074" s="218"/>
      <c r="O1074" s="70"/>
      <c r="P1074" s="70"/>
      <c r="Q1074" s="70"/>
      <c r="R1074" s="70"/>
      <c r="S1074" s="70"/>
      <c r="T1074" s="71"/>
      <c r="U1074" s="33"/>
      <c r="V1074" s="33"/>
      <c r="W1074" s="33"/>
      <c r="X1074" s="33"/>
      <c r="Y1074" s="33"/>
      <c r="Z1074" s="33"/>
      <c r="AA1074" s="33"/>
      <c r="AB1074" s="33"/>
      <c r="AC1074" s="33"/>
      <c r="AD1074" s="33"/>
      <c r="AE1074" s="33"/>
      <c r="AT1074" s="16" t="s">
        <v>156</v>
      </c>
      <c r="AU1074" s="16" t="s">
        <v>86</v>
      </c>
    </row>
    <row r="1075" spans="1:65" s="2" customFormat="1" ht="19.5">
      <c r="A1075" s="33"/>
      <c r="B1075" s="34"/>
      <c r="C1075" s="35"/>
      <c r="D1075" s="215" t="s">
        <v>191</v>
      </c>
      <c r="E1075" s="35"/>
      <c r="F1075" s="219" t="s">
        <v>1784</v>
      </c>
      <c r="G1075" s="35"/>
      <c r="H1075" s="35"/>
      <c r="I1075" s="114"/>
      <c r="J1075" s="35"/>
      <c r="K1075" s="35"/>
      <c r="L1075" s="38"/>
      <c r="M1075" s="217"/>
      <c r="N1075" s="218"/>
      <c r="O1075" s="70"/>
      <c r="P1075" s="70"/>
      <c r="Q1075" s="70"/>
      <c r="R1075" s="70"/>
      <c r="S1075" s="70"/>
      <c r="T1075" s="71"/>
      <c r="U1075" s="33"/>
      <c r="V1075" s="33"/>
      <c r="W1075" s="33"/>
      <c r="X1075" s="33"/>
      <c r="Y1075" s="33"/>
      <c r="Z1075" s="33"/>
      <c r="AA1075" s="33"/>
      <c r="AB1075" s="33"/>
      <c r="AC1075" s="33"/>
      <c r="AD1075" s="33"/>
      <c r="AE1075" s="33"/>
      <c r="AT1075" s="16" t="s">
        <v>191</v>
      </c>
      <c r="AU1075" s="16" t="s">
        <v>86</v>
      </c>
    </row>
    <row r="1076" spans="1:65" s="2" customFormat="1" ht="16.5" customHeight="1">
      <c r="A1076" s="33"/>
      <c r="B1076" s="34"/>
      <c r="C1076" s="202" t="s">
        <v>1785</v>
      </c>
      <c r="D1076" s="202" t="s">
        <v>149</v>
      </c>
      <c r="E1076" s="203" t="s">
        <v>1786</v>
      </c>
      <c r="F1076" s="204" t="s">
        <v>1787</v>
      </c>
      <c r="G1076" s="205" t="s">
        <v>580</v>
      </c>
      <c r="H1076" s="206">
        <v>1</v>
      </c>
      <c r="I1076" s="207"/>
      <c r="J1076" s="208">
        <f>ROUND(I1076*H1076,2)</f>
        <v>0</v>
      </c>
      <c r="K1076" s="204" t="s">
        <v>153</v>
      </c>
      <c r="L1076" s="38"/>
      <c r="M1076" s="209" t="s">
        <v>1</v>
      </c>
      <c r="N1076" s="210" t="s">
        <v>42</v>
      </c>
      <c r="O1076" s="70"/>
      <c r="P1076" s="211">
        <f>O1076*H1076</f>
        <v>0</v>
      </c>
      <c r="Q1076" s="211">
        <v>1.104285</v>
      </c>
      <c r="R1076" s="211">
        <f>Q1076*H1076</f>
        <v>1.104285</v>
      </c>
      <c r="S1076" s="211">
        <v>0</v>
      </c>
      <c r="T1076" s="212">
        <f>S1076*H1076</f>
        <v>0</v>
      </c>
      <c r="U1076" s="33"/>
      <c r="V1076" s="33"/>
      <c r="W1076" s="33"/>
      <c r="X1076" s="33"/>
      <c r="Y1076" s="33"/>
      <c r="Z1076" s="33"/>
      <c r="AA1076" s="33"/>
      <c r="AB1076" s="33"/>
      <c r="AC1076" s="33"/>
      <c r="AD1076" s="33"/>
      <c r="AE1076" s="33"/>
      <c r="AR1076" s="213" t="s">
        <v>154</v>
      </c>
      <c r="AT1076" s="213" t="s">
        <v>149</v>
      </c>
      <c r="AU1076" s="213" t="s">
        <v>86</v>
      </c>
      <c r="AY1076" s="16" t="s">
        <v>147</v>
      </c>
      <c r="BE1076" s="214">
        <f>IF(N1076="základní",J1076,0)</f>
        <v>0</v>
      </c>
      <c r="BF1076" s="214">
        <f>IF(N1076="snížená",J1076,0)</f>
        <v>0</v>
      </c>
      <c r="BG1076" s="214">
        <f>IF(N1076="zákl. přenesená",J1076,0)</f>
        <v>0</v>
      </c>
      <c r="BH1076" s="214">
        <f>IF(N1076="sníž. přenesená",J1076,0)</f>
        <v>0</v>
      </c>
      <c r="BI1076" s="214">
        <f>IF(N1076="nulová",J1076,0)</f>
        <v>0</v>
      </c>
      <c r="BJ1076" s="16" t="s">
        <v>21</v>
      </c>
      <c r="BK1076" s="214">
        <f>ROUND(I1076*H1076,2)</f>
        <v>0</v>
      </c>
      <c r="BL1076" s="16" t="s">
        <v>154</v>
      </c>
      <c r="BM1076" s="213" t="s">
        <v>1788</v>
      </c>
    </row>
    <row r="1077" spans="1:65" s="2" customFormat="1" ht="11.25">
      <c r="A1077" s="33"/>
      <c r="B1077" s="34"/>
      <c r="C1077" s="35"/>
      <c r="D1077" s="215" t="s">
        <v>156</v>
      </c>
      <c r="E1077" s="35"/>
      <c r="F1077" s="216" t="s">
        <v>1789</v>
      </c>
      <c r="G1077" s="35"/>
      <c r="H1077" s="35"/>
      <c r="I1077" s="114"/>
      <c r="J1077" s="35"/>
      <c r="K1077" s="35"/>
      <c r="L1077" s="38"/>
      <c r="M1077" s="217"/>
      <c r="N1077" s="218"/>
      <c r="O1077" s="70"/>
      <c r="P1077" s="70"/>
      <c r="Q1077" s="70"/>
      <c r="R1077" s="70"/>
      <c r="S1077" s="70"/>
      <c r="T1077" s="71"/>
      <c r="U1077" s="33"/>
      <c r="V1077" s="33"/>
      <c r="W1077" s="33"/>
      <c r="X1077" s="33"/>
      <c r="Y1077" s="33"/>
      <c r="Z1077" s="33"/>
      <c r="AA1077" s="33"/>
      <c r="AB1077" s="33"/>
      <c r="AC1077" s="33"/>
      <c r="AD1077" s="33"/>
      <c r="AE1077" s="33"/>
      <c r="AT1077" s="16" t="s">
        <v>156</v>
      </c>
      <c r="AU1077" s="16" t="s">
        <v>86</v>
      </c>
    </row>
    <row r="1078" spans="1:65" s="2" customFormat="1" ht="156">
      <c r="A1078" s="33"/>
      <c r="B1078" s="34"/>
      <c r="C1078" s="35"/>
      <c r="D1078" s="215" t="s">
        <v>158</v>
      </c>
      <c r="E1078" s="35"/>
      <c r="F1078" s="219" t="s">
        <v>1790</v>
      </c>
      <c r="G1078" s="35"/>
      <c r="H1078" s="35"/>
      <c r="I1078" s="114"/>
      <c r="J1078" s="35"/>
      <c r="K1078" s="35"/>
      <c r="L1078" s="38"/>
      <c r="M1078" s="217"/>
      <c r="N1078" s="218"/>
      <c r="O1078" s="70"/>
      <c r="P1078" s="70"/>
      <c r="Q1078" s="70"/>
      <c r="R1078" s="70"/>
      <c r="S1078" s="70"/>
      <c r="T1078" s="71"/>
      <c r="U1078" s="33"/>
      <c r="V1078" s="33"/>
      <c r="W1078" s="33"/>
      <c r="X1078" s="33"/>
      <c r="Y1078" s="33"/>
      <c r="Z1078" s="33"/>
      <c r="AA1078" s="33"/>
      <c r="AB1078" s="33"/>
      <c r="AC1078" s="33"/>
      <c r="AD1078" s="33"/>
      <c r="AE1078" s="33"/>
      <c r="AT1078" s="16" t="s">
        <v>158</v>
      </c>
      <c r="AU1078" s="16" t="s">
        <v>86</v>
      </c>
    </row>
    <row r="1079" spans="1:65" s="2" customFormat="1" ht="21.75" customHeight="1">
      <c r="A1079" s="33"/>
      <c r="B1079" s="34"/>
      <c r="C1079" s="202" t="s">
        <v>1791</v>
      </c>
      <c r="D1079" s="202" t="s">
        <v>149</v>
      </c>
      <c r="E1079" s="203" t="s">
        <v>1792</v>
      </c>
      <c r="F1079" s="204" t="s">
        <v>1793</v>
      </c>
      <c r="G1079" s="205" t="s">
        <v>152</v>
      </c>
      <c r="H1079" s="206">
        <v>1</v>
      </c>
      <c r="I1079" s="207"/>
      <c r="J1079" s="208">
        <f>ROUND(I1079*H1079,2)</f>
        <v>0</v>
      </c>
      <c r="K1079" s="204" t="s">
        <v>153</v>
      </c>
      <c r="L1079" s="38"/>
      <c r="M1079" s="209" t="s">
        <v>1</v>
      </c>
      <c r="N1079" s="210" t="s">
        <v>42</v>
      </c>
      <c r="O1079" s="70"/>
      <c r="P1079" s="211">
        <f>O1079*H1079</f>
        <v>0</v>
      </c>
      <c r="Q1079" s="211">
        <v>0</v>
      </c>
      <c r="R1079" s="211">
        <f>Q1079*H1079</f>
        <v>0</v>
      </c>
      <c r="S1079" s="211">
        <v>0</v>
      </c>
      <c r="T1079" s="212">
        <f>S1079*H1079</f>
        <v>0</v>
      </c>
      <c r="U1079" s="33"/>
      <c r="V1079" s="33"/>
      <c r="W1079" s="33"/>
      <c r="X1079" s="33"/>
      <c r="Y1079" s="33"/>
      <c r="Z1079" s="33"/>
      <c r="AA1079" s="33"/>
      <c r="AB1079" s="33"/>
      <c r="AC1079" s="33"/>
      <c r="AD1079" s="33"/>
      <c r="AE1079" s="33"/>
      <c r="AR1079" s="213" t="s">
        <v>154</v>
      </c>
      <c r="AT1079" s="213" t="s">
        <v>149</v>
      </c>
      <c r="AU1079" s="213" t="s">
        <v>86</v>
      </c>
      <c r="AY1079" s="16" t="s">
        <v>147</v>
      </c>
      <c r="BE1079" s="214">
        <f>IF(N1079="základní",J1079,0)</f>
        <v>0</v>
      </c>
      <c r="BF1079" s="214">
        <f>IF(N1079="snížená",J1079,0)</f>
        <v>0</v>
      </c>
      <c r="BG1079" s="214">
        <f>IF(N1079="zákl. přenesená",J1079,0)</f>
        <v>0</v>
      </c>
      <c r="BH1079" s="214">
        <f>IF(N1079="sníž. přenesená",J1079,0)</f>
        <v>0</v>
      </c>
      <c r="BI1079" s="214">
        <f>IF(N1079="nulová",J1079,0)</f>
        <v>0</v>
      </c>
      <c r="BJ1079" s="16" t="s">
        <v>21</v>
      </c>
      <c r="BK1079" s="214">
        <f>ROUND(I1079*H1079,2)</f>
        <v>0</v>
      </c>
      <c r="BL1079" s="16" t="s">
        <v>154</v>
      </c>
      <c r="BM1079" s="213" t="s">
        <v>1794</v>
      </c>
    </row>
    <row r="1080" spans="1:65" s="2" customFormat="1" ht="11.25">
      <c r="A1080" s="33"/>
      <c r="B1080" s="34"/>
      <c r="C1080" s="35"/>
      <c r="D1080" s="215" t="s">
        <v>156</v>
      </c>
      <c r="E1080" s="35"/>
      <c r="F1080" s="216" t="s">
        <v>1795</v>
      </c>
      <c r="G1080" s="35"/>
      <c r="H1080" s="35"/>
      <c r="I1080" s="114"/>
      <c r="J1080" s="35"/>
      <c r="K1080" s="35"/>
      <c r="L1080" s="38"/>
      <c r="M1080" s="217"/>
      <c r="N1080" s="218"/>
      <c r="O1080" s="70"/>
      <c r="P1080" s="70"/>
      <c r="Q1080" s="70"/>
      <c r="R1080" s="70"/>
      <c r="S1080" s="70"/>
      <c r="T1080" s="71"/>
      <c r="U1080" s="33"/>
      <c r="V1080" s="33"/>
      <c r="W1080" s="33"/>
      <c r="X1080" s="33"/>
      <c r="Y1080" s="33"/>
      <c r="Z1080" s="33"/>
      <c r="AA1080" s="33"/>
      <c r="AB1080" s="33"/>
      <c r="AC1080" s="33"/>
      <c r="AD1080" s="33"/>
      <c r="AE1080" s="33"/>
      <c r="AT1080" s="16" t="s">
        <v>156</v>
      </c>
      <c r="AU1080" s="16" t="s">
        <v>86</v>
      </c>
    </row>
    <row r="1081" spans="1:65" s="2" customFormat="1" ht="175.5">
      <c r="A1081" s="33"/>
      <c r="B1081" s="34"/>
      <c r="C1081" s="35"/>
      <c r="D1081" s="215" t="s">
        <v>158</v>
      </c>
      <c r="E1081" s="35"/>
      <c r="F1081" s="219" t="s">
        <v>1796</v>
      </c>
      <c r="G1081" s="35"/>
      <c r="H1081" s="35"/>
      <c r="I1081" s="114"/>
      <c r="J1081" s="35"/>
      <c r="K1081" s="35"/>
      <c r="L1081" s="38"/>
      <c r="M1081" s="217"/>
      <c r="N1081" s="218"/>
      <c r="O1081" s="70"/>
      <c r="P1081" s="70"/>
      <c r="Q1081" s="70"/>
      <c r="R1081" s="70"/>
      <c r="S1081" s="70"/>
      <c r="T1081" s="71"/>
      <c r="U1081" s="33"/>
      <c r="V1081" s="33"/>
      <c r="W1081" s="33"/>
      <c r="X1081" s="33"/>
      <c r="Y1081" s="33"/>
      <c r="Z1081" s="33"/>
      <c r="AA1081" s="33"/>
      <c r="AB1081" s="33"/>
      <c r="AC1081" s="33"/>
      <c r="AD1081" s="33"/>
      <c r="AE1081" s="33"/>
      <c r="AT1081" s="16" t="s">
        <v>158</v>
      </c>
      <c r="AU1081" s="16" t="s">
        <v>86</v>
      </c>
    </row>
    <row r="1082" spans="1:65" s="2" customFormat="1" ht="21.75" customHeight="1">
      <c r="A1082" s="33"/>
      <c r="B1082" s="34"/>
      <c r="C1082" s="202" t="s">
        <v>1797</v>
      </c>
      <c r="D1082" s="202" t="s">
        <v>149</v>
      </c>
      <c r="E1082" s="203" t="s">
        <v>1798</v>
      </c>
      <c r="F1082" s="204" t="s">
        <v>1799</v>
      </c>
      <c r="G1082" s="205" t="s">
        <v>152</v>
      </c>
      <c r="H1082" s="206">
        <v>1</v>
      </c>
      <c r="I1082" s="207"/>
      <c r="J1082" s="208">
        <f>ROUND(I1082*H1082,2)</f>
        <v>0</v>
      </c>
      <c r="K1082" s="204" t="s">
        <v>153</v>
      </c>
      <c r="L1082" s="38"/>
      <c r="M1082" s="209" t="s">
        <v>1</v>
      </c>
      <c r="N1082" s="210" t="s">
        <v>42</v>
      </c>
      <c r="O1082" s="70"/>
      <c r="P1082" s="211">
        <f>O1082*H1082</f>
        <v>0</v>
      </c>
      <c r="Q1082" s="211">
        <v>3.1867600000000003E-2</v>
      </c>
      <c r="R1082" s="211">
        <f>Q1082*H1082</f>
        <v>3.1867600000000003E-2</v>
      </c>
      <c r="S1082" s="211">
        <v>0</v>
      </c>
      <c r="T1082" s="212">
        <f>S1082*H1082</f>
        <v>0</v>
      </c>
      <c r="U1082" s="33"/>
      <c r="V1082" s="33"/>
      <c r="W1082" s="33"/>
      <c r="X1082" s="33"/>
      <c r="Y1082" s="33"/>
      <c r="Z1082" s="33"/>
      <c r="AA1082" s="33"/>
      <c r="AB1082" s="33"/>
      <c r="AC1082" s="33"/>
      <c r="AD1082" s="33"/>
      <c r="AE1082" s="33"/>
      <c r="AR1082" s="213" t="s">
        <v>154</v>
      </c>
      <c r="AT1082" s="213" t="s">
        <v>149</v>
      </c>
      <c r="AU1082" s="213" t="s">
        <v>86</v>
      </c>
      <c r="AY1082" s="16" t="s">
        <v>147</v>
      </c>
      <c r="BE1082" s="214">
        <f>IF(N1082="základní",J1082,0)</f>
        <v>0</v>
      </c>
      <c r="BF1082" s="214">
        <f>IF(N1082="snížená",J1082,0)</f>
        <v>0</v>
      </c>
      <c r="BG1082" s="214">
        <f>IF(N1082="zákl. přenesená",J1082,0)</f>
        <v>0</v>
      </c>
      <c r="BH1082" s="214">
        <f>IF(N1082="sníž. přenesená",J1082,0)</f>
        <v>0</v>
      </c>
      <c r="BI1082" s="214">
        <f>IF(N1082="nulová",J1082,0)</f>
        <v>0</v>
      </c>
      <c r="BJ1082" s="16" t="s">
        <v>21</v>
      </c>
      <c r="BK1082" s="214">
        <f>ROUND(I1082*H1082,2)</f>
        <v>0</v>
      </c>
      <c r="BL1082" s="16" t="s">
        <v>154</v>
      </c>
      <c r="BM1082" s="213" t="s">
        <v>1800</v>
      </c>
    </row>
    <row r="1083" spans="1:65" s="2" customFormat="1" ht="11.25">
      <c r="A1083" s="33"/>
      <c r="B1083" s="34"/>
      <c r="C1083" s="35"/>
      <c r="D1083" s="215" t="s">
        <v>156</v>
      </c>
      <c r="E1083" s="35"/>
      <c r="F1083" s="216" t="s">
        <v>1801</v>
      </c>
      <c r="G1083" s="35"/>
      <c r="H1083" s="35"/>
      <c r="I1083" s="114"/>
      <c r="J1083" s="35"/>
      <c r="K1083" s="35"/>
      <c r="L1083" s="38"/>
      <c r="M1083" s="217"/>
      <c r="N1083" s="218"/>
      <c r="O1083" s="70"/>
      <c r="P1083" s="70"/>
      <c r="Q1083" s="70"/>
      <c r="R1083" s="70"/>
      <c r="S1083" s="70"/>
      <c r="T1083" s="71"/>
      <c r="U1083" s="33"/>
      <c r="V1083" s="33"/>
      <c r="W1083" s="33"/>
      <c r="X1083" s="33"/>
      <c r="Y1083" s="33"/>
      <c r="Z1083" s="33"/>
      <c r="AA1083" s="33"/>
      <c r="AB1083" s="33"/>
      <c r="AC1083" s="33"/>
      <c r="AD1083" s="33"/>
      <c r="AE1083" s="33"/>
      <c r="AT1083" s="16" t="s">
        <v>156</v>
      </c>
      <c r="AU1083" s="16" t="s">
        <v>86</v>
      </c>
    </row>
    <row r="1084" spans="1:65" s="2" customFormat="1" ht="175.5">
      <c r="A1084" s="33"/>
      <c r="B1084" s="34"/>
      <c r="C1084" s="35"/>
      <c r="D1084" s="215" t="s">
        <v>158</v>
      </c>
      <c r="E1084" s="35"/>
      <c r="F1084" s="219" t="s">
        <v>1796</v>
      </c>
      <c r="G1084" s="35"/>
      <c r="H1084" s="35"/>
      <c r="I1084" s="114"/>
      <c r="J1084" s="35"/>
      <c r="K1084" s="35"/>
      <c r="L1084" s="38"/>
      <c r="M1084" s="217"/>
      <c r="N1084" s="218"/>
      <c r="O1084" s="70"/>
      <c r="P1084" s="70"/>
      <c r="Q1084" s="70"/>
      <c r="R1084" s="70"/>
      <c r="S1084" s="70"/>
      <c r="T1084" s="71"/>
      <c r="U1084" s="33"/>
      <c r="V1084" s="33"/>
      <c r="W1084" s="33"/>
      <c r="X1084" s="33"/>
      <c r="Y1084" s="33"/>
      <c r="Z1084" s="33"/>
      <c r="AA1084" s="33"/>
      <c r="AB1084" s="33"/>
      <c r="AC1084" s="33"/>
      <c r="AD1084" s="33"/>
      <c r="AE1084" s="33"/>
      <c r="AT1084" s="16" t="s">
        <v>158</v>
      </c>
      <c r="AU1084" s="16" t="s">
        <v>86</v>
      </c>
    </row>
    <row r="1085" spans="1:65" s="2" customFormat="1" ht="21.75" customHeight="1">
      <c r="A1085" s="33"/>
      <c r="B1085" s="34"/>
      <c r="C1085" s="202" t="s">
        <v>1802</v>
      </c>
      <c r="D1085" s="202" t="s">
        <v>149</v>
      </c>
      <c r="E1085" s="203" t="s">
        <v>1803</v>
      </c>
      <c r="F1085" s="204" t="s">
        <v>1804</v>
      </c>
      <c r="G1085" s="205" t="s">
        <v>152</v>
      </c>
      <c r="H1085" s="206">
        <v>1</v>
      </c>
      <c r="I1085" s="207"/>
      <c r="J1085" s="208">
        <f>ROUND(I1085*H1085,2)</f>
        <v>0</v>
      </c>
      <c r="K1085" s="204" t="s">
        <v>153</v>
      </c>
      <c r="L1085" s="38"/>
      <c r="M1085" s="209" t="s">
        <v>1</v>
      </c>
      <c r="N1085" s="210" t="s">
        <v>42</v>
      </c>
      <c r="O1085" s="70"/>
      <c r="P1085" s="211">
        <f>O1085*H1085</f>
        <v>0</v>
      </c>
      <c r="Q1085" s="211">
        <v>1.292E-4</v>
      </c>
      <c r="R1085" s="211">
        <f>Q1085*H1085</f>
        <v>1.292E-4</v>
      </c>
      <c r="S1085" s="211">
        <v>0</v>
      </c>
      <c r="T1085" s="212">
        <f>S1085*H1085</f>
        <v>0</v>
      </c>
      <c r="U1085" s="33"/>
      <c r="V1085" s="33"/>
      <c r="W1085" s="33"/>
      <c r="X1085" s="33"/>
      <c r="Y1085" s="33"/>
      <c r="Z1085" s="33"/>
      <c r="AA1085" s="33"/>
      <c r="AB1085" s="33"/>
      <c r="AC1085" s="33"/>
      <c r="AD1085" s="33"/>
      <c r="AE1085" s="33"/>
      <c r="AR1085" s="213" t="s">
        <v>154</v>
      </c>
      <c r="AT1085" s="213" t="s">
        <v>149</v>
      </c>
      <c r="AU1085" s="213" t="s">
        <v>86</v>
      </c>
      <c r="AY1085" s="16" t="s">
        <v>147</v>
      </c>
      <c r="BE1085" s="214">
        <f>IF(N1085="základní",J1085,0)</f>
        <v>0</v>
      </c>
      <c r="BF1085" s="214">
        <f>IF(N1085="snížená",J1085,0)</f>
        <v>0</v>
      </c>
      <c r="BG1085" s="214">
        <f>IF(N1085="zákl. přenesená",J1085,0)</f>
        <v>0</v>
      </c>
      <c r="BH1085" s="214">
        <f>IF(N1085="sníž. přenesená",J1085,0)</f>
        <v>0</v>
      </c>
      <c r="BI1085" s="214">
        <f>IF(N1085="nulová",J1085,0)</f>
        <v>0</v>
      </c>
      <c r="BJ1085" s="16" t="s">
        <v>21</v>
      </c>
      <c r="BK1085" s="214">
        <f>ROUND(I1085*H1085,2)</f>
        <v>0</v>
      </c>
      <c r="BL1085" s="16" t="s">
        <v>154</v>
      </c>
      <c r="BM1085" s="213" t="s">
        <v>1805</v>
      </c>
    </row>
    <row r="1086" spans="1:65" s="2" customFormat="1" ht="11.25">
      <c r="A1086" s="33"/>
      <c r="B1086" s="34"/>
      <c r="C1086" s="35"/>
      <c r="D1086" s="215" t="s">
        <v>156</v>
      </c>
      <c r="E1086" s="35"/>
      <c r="F1086" s="216" t="s">
        <v>1806</v>
      </c>
      <c r="G1086" s="35"/>
      <c r="H1086" s="35"/>
      <c r="I1086" s="114"/>
      <c r="J1086" s="35"/>
      <c r="K1086" s="35"/>
      <c r="L1086" s="38"/>
      <c r="M1086" s="217"/>
      <c r="N1086" s="218"/>
      <c r="O1086" s="70"/>
      <c r="P1086" s="70"/>
      <c r="Q1086" s="70"/>
      <c r="R1086" s="70"/>
      <c r="S1086" s="70"/>
      <c r="T1086" s="71"/>
      <c r="U1086" s="33"/>
      <c r="V1086" s="33"/>
      <c r="W1086" s="33"/>
      <c r="X1086" s="33"/>
      <c r="Y1086" s="33"/>
      <c r="Z1086" s="33"/>
      <c r="AA1086" s="33"/>
      <c r="AB1086" s="33"/>
      <c r="AC1086" s="33"/>
      <c r="AD1086" s="33"/>
      <c r="AE1086" s="33"/>
      <c r="AT1086" s="16" t="s">
        <v>156</v>
      </c>
      <c r="AU1086" s="16" t="s">
        <v>86</v>
      </c>
    </row>
    <row r="1087" spans="1:65" s="2" customFormat="1" ht="175.5">
      <c r="A1087" s="33"/>
      <c r="B1087" s="34"/>
      <c r="C1087" s="35"/>
      <c r="D1087" s="215" t="s">
        <v>158</v>
      </c>
      <c r="E1087" s="35"/>
      <c r="F1087" s="219" t="s">
        <v>1796</v>
      </c>
      <c r="G1087" s="35"/>
      <c r="H1087" s="35"/>
      <c r="I1087" s="114"/>
      <c r="J1087" s="35"/>
      <c r="K1087" s="35"/>
      <c r="L1087" s="38"/>
      <c r="M1087" s="217"/>
      <c r="N1087" s="218"/>
      <c r="O1087" s="70"/>
      <c r="P1087" s="70"/>
      <c r="Q1087" s="70"/>
      <c r="R1087" s="70"/>
      <c r="S1087" s="70"/>
      <c r="T1087" s="71"/>
      <c r="U1087" s="33"/>
      <c r="V1087" s="33"/>
      <c r="W1087" s="33"/>
      <c r="X1087" s="33"/>
      <c r="Y1087" s="33"/>
      <c r="Z1087" s="33"/>
      <c r="AA1087" s="33"/>
      <c r="AB1087" s="33"/>
      <c r="AC1087" s="33"/>
      <c r="AD1087" s="33"/>
      <c r="AE1087" s="33"/>
      <c r="AT1087" s="16" t="s">
        <v>158</v>
      </c>
      <c r="AU1087" s="16" t="s">
        <v>86</v>
      </c>
    </row>
    <row r="1088" spans="1:65" s="2" customFormat="1" ht="21.75" customHeight="1">
      <c r="A1088" s="33"/>
      <c r="B1088" s="34"/>
      <c r="C1088" s="202" t="s">
        <v>1807</v>
      </c>
      <c r="D1088" s="202" t="s">
        <v>149</v>
      </c>
      <c r="E1088" s="203" t="s">
        <v>1808</v>
      </c>
      <c r="F1088" s="204" t="s">
        <v>1809</v>
      </c>
      <c r="G1088" s="205" t="s">
        <v>152</v>
      </c>
      <c r="H1088" s="206">
        <v>1</v>
      </c>
      <c r="I1088" s="207"/>
      <c r="J1088" s="208">
        <f>ROUND(I1088*H1088,2)</f>
        <v>0</v>
      </c>
      <c r="K1088" s="204" t="s">
        <v>153</v>
      </c>
      <c r="L1088" s="38"/>
      <c r="M1088" s="209" t="s">
        <v>1</v>
      </c>
      <c r="N1088" s="210" t="s">
        <v>42</v>
      </c>
      <c r="O1088" s="70"/>
      <c r="P1088" s="211">
        <f>O1088*H1088</f>
        <v>0</v>
      </c>
      <c r="Q1088" s="211">
        <v>2.9819999999999999E-2</v>
      </c>
      <c r="R1088" s="211">
        <f>Q1088*H1088</f>
        <v>2.9819999999999999E-2</v>
      </c>
      <c r="S1088" s="211">
        <v>2.9819999999999999E-2</v>
      </c>
      <c r="T1088" s="212">
        <f>S1088*H1088</f>
        <v>2.9819999999999999E-2</v>
      </c>
      <c r="U1088" s="33"/>
      <c r="V1088" s="33"/>
      <c r="W1088" s="33"/>
      <c r="X1088" s="33"/>
      <c r="Y1088" s="33"/>
      <c r="Z1088" s="33"/>
      <c r="AA1088" s="33"/>
      <c r="AB1088" s="33"/>
      <c r="AC1088" s="33"/>
      <c r="AD1088" s="33"/>
      <c r="AE1088" s="33"/>
      <c r="AR1088" s="213" t="s">
        <v>154</v>
      </c>
      <c r="AT1088" s="213" t="s">
        <v>149</v>
      </c>
      <c r="AU1088" s="213" t="s">
        <v>86</v>
      </c>
      <c r="AY1088" s="16" t="s">
        <v>147</v>
      </c>
      <c r="BE1088" s="214">
        <f>IF(N1088="základní",J1088,0)</f>
        <v>0</v>
      </c>
      <c r="BF1088" s="214">
        <f>IF(N1088="snížená",J1088,0)</f>
        <v>0</v>
      </c>
      <c r="BG1088" s="214">
        <f>IF(N1088="zákl. přenesená",J1088,0)</f>
        <v>0</v>
      </c>
      <c r="BH1088" s="214">
        <f>IF(N1088="sníž. přenesená",J1088,0)</f>
        <v>0</v>
      </c>
      <c r="BI1088" s="214">
        <f>IF(N1088="nulová",J1088,0)</f>
        <v>0</v>
      </c>
      <c r="BJ1088" s="16" t="s">
        <v>21</v>
      </c>
      <c r="BK1088" s="214">
        <f>ROUND(I1088*H1088,2)</f>
        <v>0</v>
      </c>
      <c r="BL1088" s="16" t="s">
        <v>154</v>
      </c>
      <c r="BM1088" s="213" t="s">
        <v>1810</v>
      </c>
    </row>
    <row r="1089" spans="1:65" s="2" customFormat="1" ht="19.5">
      <c r="A1089" s="33"/>
      <c r="B1089" s="34"/>
      <c r="C1089" s="35"/>
      <c r="D1089" s="215" t="s">
        <v>156</v>
      </c>
      <c r="E1089" s="35"/>
      <c r="F1089" s="216" t="s">
        <v>1811</v>
      </c>
      <c r="G1089" s="35"/>
      <c r="H1089" s="35"/>
      <c r="I1089" s="114"/>
      <c r="J1089" s="35"/>
      <c r="K1089" s="35"/>
      <c r="L1089" s="38"/>
      <c r="M1089" s="217"/>
      <c r="N1089" s="218"/>
      <c r="O1089" s="70"/>
      <c r="P1089" s="70"/>
      <c r="Q1089" s="70"/>
      <c r="R1089" s="70"/>
      <c r="S1089" s="70"/>
      <c r="T1089" s="71"/>
      <c r="U1089" s="33"/>
      <c r="V1089" s="33"/>
      <c r="W1089" s="33"/>
      <c r="X1089" s="33"/>
      <c r="Y1089" s="33"/>
      <c r="Z1089" s="33"/>
      <c r="AA1089" s="33"/>
      <c r="AB1089" s="33"/>
      <c r="AC1089" s="33"/>
      <c r="AD1089" s="33"/>
      <c r="AE1089" s="33"/>
      <c r="AT1089" s="16" t="s">
        <v>156</v>
      </c>
      <c r="AU1089" s="16" t="s">
        <v>86</v>
      </c>
    </row>
    <row r="1090" spans="1:65" s="2" customFormat="1" ht="19.5">
      <c r="A1090" s="33"/>
      <c r="B1090" s="34"/>
      <c r="C1090" s="35"/>
      <c r="D1090" s="215" t="s">
        <v>158</v>
      </c>
      <c r="E1090" s="35"/>
      <c r="F1090" s="219" t="s">
        <v>1812</v>
      </c>
      <c r="G1090" s="35"/>
      <c r="H1090" s="35"/>
      <c r="I1090" s="114"/>
      <c r="J1090" s="35"/>
      <c r="K1090" s="35"/>
      <c r="L1090" s="38"/>
      <c r="M1090" s="217"/>
      <c r="N1090" s="218"/>
      <c r="O1090" s="70"/>
      <c r="P1090" s="70"/>
      <c r="Q1090" s="70"/>
      <c r="R1090" s="70"/>
      <c r="S1090" s="70"/>
      <c r="T1090" s="71"/>
      <c r="U1090" s="33"/>
      <c r="V1090" s="33"/>
      <c r="W1090" s="33"/>
      <c r="X1090" s="33"/>
      <c r="Y1090" s="33"/>
      <c r="Z1090" s="33"/>
      <c r="AA1090" s="33"/>
      <c r="AB1090" s="33"/>
      <c r="AC1090" s="33"/>
      <c r="AD1090" s="33"/>
      <c r="AE1090" s="33"/>
      <c r="AT1090" s="16" t="s">
        <v>158</v>
      </c>
      <c r="AU1090" s="16" t="s">
        <v>86</v>
      </c>
    </row>
    <row r="1091" spans="1:65" s="2" customFormat="1" ht="16.5" customHeight="1">
      <c r="A1091" s="33"/>
      <c r="B1091" s="34"/>
      <c r="C1091" s="202" t="s">
        <v>1813</v>
      </c>
      <c r="D1091" s="202" t="s">
        <v>149</v>
      </c>
      <c r="E1091" s="203" t="s">
        <v>1814</v>
      </c>
      <c r="F1091" s="204" t="s">
        <v>1815</v>
      </c>
      <c r="G1091" s="205" t="s">
        <v>580</v>
      </c>
      <c r="H1091" s="206">
        <v>1</v>
      </c>
      <c r="I1091" s="207"/>
      <c r="J1091" s="208">
        <f>ROUND(I1091*H1091,2)</f>
        <v>0</v>
      </c>
      <c r="K1091" s="204" t="s">
        <v>153</v>
      </c>
      <c r="L1091" s="38"/>
      <c r="M1091" s="209" t="s">
        <v>1</v>
      </c>
      <c r="N1091" s="210" t="s">
        <v>42</v>
      </c>
      <c r="O1091" s="70"/>
      <c r="P1091" s="211">
        <f>O1091*H1091</f>
        <v>0</v>
      </c>
      <c r="Q1091" s="211">
        <v>0</v>
      </c>
      <c r="R1091" s="211">
        <f>Q1091*H1091</f>
        <v>0</v>
      </c>
      <c r="S1091" s="211">
        <v>0</v>
      </c>
      <c r="T1091" s="212">
        <f>S1091*H1091</f>
        <v>0</v>
      </c>
      <c r="U1091" s="33"/>
      <c r="V1091" s="33"/>
      <c r="W1091" s="33"/>
      <c r="X1091" s="33"/>
      <c r="Y1091" s="33"/>
      <c r="Z1091" s="33"/>
      <c r="AA1091" s="33"/>
      <c r="AB1091" s="33"/>
      <c r="AC1091" s="33"/>
      <c r="AD1091" s="33"/>
      <c r="AE1091" s="33"/>
      <c r="AR1091" s="213" t="s">
        <v>154</v>
      </c>
      <c r="AT1091" s="213" t="s">
        <v>149</v>
      </c>
      <c r="AU1091" s="213" t="s">
        <v>86</v>
      </c>
      <c r="AY1091" s="16" t="s">
        <v>147</v>
      </c>
      <c r="BE1091" s="214">
        <f>IF(N1091="základní",J1091,0)</f>
        <v>0</v>
      </c>
      <c r="BF1091" s="214">
        <f>IF(N1091="snížená",J1091,0)</f>
        <v>0</v>
      </c>
      <c r="BG1091" s="214">
        <f>IF(N1091="zákl. přenesená",J1091,0)</f>
        <v>0</v>
      </c>
      <c r="BH1091" s="214">
        <f>IF(N1091="sníž. přenesená",J1091,0)</f>
        <v>0</v>
      </c>
      <c r="BI1091" s="214">
        <f>IF(N1091="nulová",J1091,0)</f>
        <v>0</v>
      </c>
      <c r="BJ1091" s="16" t="s">
        <v>21</v>
      </c>
      <c r="BK1091" s="214">
        <f>ROUND(I1091*H1091,2)</f>
        <v>0</v>
      </c>
      <c r="BL1091" s="16" t="s">
        <v>154</v>
      </c>
      <c r="BM1091" s="213" t="s">
        <v>1816</v>
      </c>
    </row>
    <row r="1092" spans="1:65" s="2" customFormat="1" ht="11.25">
      <c r="A1092" s="33"/>
      <c r="B1092" s="34"/>
      <c r="C1092" s="35"/>
      <c r="D1092" s="215" t="s">
        <v>156</v>
      </c>
      <c r="E1092" s="35"/>
      <c r="F1092" s="216" t="s">
        <v>1817</v>
      </c>
      <c r="G1092" s="35"/>
      <c r="H1092" s="35"/>
      <c r="I1092" s="114"/>
      <c r="J1092" s="35"/>
      <c r="K1092" s="35"/>
      <c r="L1092" s="38"/>
      <c r="M1092" s="217"/>
      <c r="N1092" s="218"/>
      <c r="O1092" s="70"/>
      <c r="P1092" s="70"/>
      <c r="Q1092" s="70"/>
      <c r="R1092" s="70"/>
      <c r="S1092" s="70"/>
      <c r="T1092" s="71"/>
      <c r="U1092" s="33"/>
      <c r="V1092" s="33"/>
      <c r="W1092" s="33"/>
      <c r="X1092" s="33"/>
      <c r="Y1092" s="33"/>
      <c r="Z1092" s="33"/>
      <c r="AA1092" s="33"/>
      <c r="AB1092" s="33"/>
      <c r="AC1092" s="33"/>
      <c r="AD1092" s="33"/>
      <c r="AE1092" s="33"/>
      <c r="AT1092" s="16" t="s">
        <v>156</v>
      </c>
      <c r="AU1092" s="16" t="s">
        <v>86</v>
      </c>
    </row>
    <row r="1093" spans="1:65" s="2" customFormat="1" ht="29.25">
      <c r="A1093" s="33"/>
      <c r="B1093" s="34"/>
      <c r="C1093" s="35"/>
      <c r="D1093" s="215" t="s">
        <v>158</v>
      </c>
      <c r="E1093" s="35"/>
      <c r="F1093" s="219" t="s">
        <v>1818</v>
      </c>
      <c r="G1093" s="35"/>
      <c r="H1093" s="35"/>
      <c r="I1093" s="114"/>
      <c r="J1093" s="35"/>
      <c r="K1093" s="35"/>
      <c r="L1093" s="38"/>
      <c r="M1093" s="217"/>
      <c r="N1093" s="218"/>
      <c r="O1093" s="70"/>
      <c r="P1093" s="70"/>
      <c r="Q1093" s="70"/>
      <c r="R1093" s="70"/>
      <c r="S1093" s="70"/>
      <c r="T1093" s="71"/>
      <c r="U1093" s="33"/>
      <c r="V1093" s="33"/>
      <c r="W1093" s="33"/>
      <c r="X1093" s="33"/>
      <c r="Y1093" s="33"/>
      <c r="Z1093" s="33"/>
      <c r="AA1093" s="33"/>
      <c r="AB1093" s="33"/>
      <c r="AC1093" s="33"/>
      <c r="AD1093" s="33"/>
      <c r="AE1093" s="33"/>
      <c r="AT1093" s="16" t="s">
        <v>158</v>
      </c>
      <c r="AU1093" s="16" t="s">
        <v>86</v>
      </c>
    </row>
    <row r="1094" spans="1:65" s="2" customFormat="1" ht="29.25">
      <c r="A1094" s="33"/>
      <c r="B1094" s="34"/>
      <c r="C1094" s="35"/>
      <c r="D1094" s="215" t="s">
        <v>191</v>
      </c>
      <c r="E1094" s="35"/>
      <c r="F1094" s="219" t="s">
        <v>1819</v>
      </c>
      <c r="G1094" s="35"/>
      <c r="H1094" s="35"/>
      <c r="I1094" s="114"/>
      <c r="J1094" s="35"/>
      <c r="K1094" s="35"/>
      <c r="L1094" s="38"/>
      <c r="M1094" s="217"/>
      <c r="N1094" s="218"/>
      <c r="O1094" s="70"/>
      <c r="P1094" s="70"/>
      <c r="Q1094" s="70"/>
      <c r="R1094" s="70"/>
      <c r="S1094" s="70"/>
      <c r="T1094" s="71"/>
      <c r="U1094" s="33"/>
      <c r="V1094" s="33"/>
      <c r="W1094" s="33"/>
      <c r="X1094" s="33"/>
      <c r="Y1094" s="33"/>
      <c r="Z1094" s="33"/>
      <c r="AA1094" s="33"/>
      <c r="AB1094" s="33"/>
      <c r="AC1094" s="33"/>
      <c r="AD1094" s="33"/>
      <c r="AE1094" s="33"/>
      <c r="AT1094" s="16" t="s">
        <v>191</v>
      </c>
      <c r="AU1094" s="16" t="s">
        <v>86</v>
      </c>
    </row>
    <row r="1095" spans="1:65" s="2" customFormat="1" ht="16.5" customHeight="1">
      <c r="A1095" s="33"/>
      <c r="B1095" s="34"/>
      <c r="C1095" s="202" t="s">
        <v>1820</v>
      </c>
      <c r="D1095" s="202" t="s">
        <v>149</v>
      </c>
      <c r="E1095" s="203" t="s">
        <v>1821</v>
      </c>
      <c r="F1095" s="204" t="s">
        <v>1822</v>
      </c>
      <c r="G1095" s="205" t="s">
        <v>580</v>
      </c>
      <c r="H1095" s="206">
        <v>1</v>
      </c>
      <c r="I1095" s="207"/>
      <c r="J1095" s="208">
        <f>ROUND(I1095*H1095,2)</f>
        <v>0</v>
      </c>
      <c r="K1095" s="204" t="s">
        <v>153</v>
      </c>
      <c r="L1095" s="38"/>
      <c r="M1095" s="209" t="s">
        <v>1</v>
      </c>
      <c r="N1095" s="210" t="s">
        <v>42</v>
      </c>
      <c r="O1095" s="70"/>
      <c r="P1095" s="211">
        <f>O1095*H1095</f>
        <v>0</v>
      </c>
      <c r="Q1095" s="211">
        <v>0</v>
      </c>
      <c r="R1095" s="211">
        <f>Q1095*H1095</f>
        <v>0</v>
      </c>
      <c r="S1095" s="211">
        <v>0</v>
      </c>
      <c r="T1095" s="212">
        <f>S1095*H1095</f>
        <v>0</v>
      </c>
      <c r="U1095" s="33"/>
      <c r="V1095" s="33"/>
      <c r="W1095" s="33"/>
      <c r="X1095" s="33"/>
      <c r="Y1095" s="33"/>
      <c r="Z1095" s="33"/>
      <c r="AA1095" s="33"/>
      <c r="AB1095" s="33"/>
      <c r="AC1095" s="33"/>
      <c r="AD1095" s="33"/>
      <c r="AE1095" s="33"/>
      <c r="AR1095" s="213" t="s">
        <v>154</v>
      </c>
      <c r="AT1095" s="213" t="s">
        <v>149</v>
      </c>
      <c r="AU1095" s="213" t="s">
        <v>86</v>
      </c>
      <c r="AY1095" s="16" t="s">
        <v>147</v>
      </c>
      <c r="BE1095" s="214">
        <f>IF(N1095="základní",J1095,0)</f>
        <v>0</v>
      </c>
      <c r="BF1095" s="214">
        <f>IF(N1095="snížená",J1095,0)</f>
        <v>0</v>
      </c>
      <c r="BG1095" s="214">
        <f>IF(N1095="zákl. přenesená",J1095,0)</f>
        <v>0</v>
      </c>
      <c r="BH1095" s="214">
        <f>IF(N1095="sníž. přenesená",J1095,0)</f>
        <v>0</v>
      </c>
      <c r="BI1095" s="214">
        <f>IF(N1095="nulová",J1095,0)</f>
        <v>0</v>
      </c>
      <c r="BJ1095" s="16" t="s">
        <v>21</v>
      </c>
      <c r="BK1095" s="214">
        <f>ROUND(I1095*H1095,2)</f>
        <v>0</v>
      </c>
      <c r="BL1095" s="16" t="s">
        <v>154</v>
      </c>
      <c r="BM1095" s="213" t="s">
        <v>1823</v>
      </c>
    </row>
    <row r="1096" spans="1:65" s="2" customFormat="1" ht="11.25">
      <c r="A1096" s="33"/>
      <c r="B1096" s="34"/>
      <c r="C1096" s="35"/>
      <c r="D1096" s="215" t="s">
        <v>156</v>
      </c>
      <c r="E1096" s="35"/>
      <c r="F1096" s="216" t="s">
        <v>1824</v>
      </c>
      <c r="G1096" s="35"/>
      <c r="H1096" s="35"/>
      <c r="I1096" s="114"/>
      <c r="J1096" s="35"/>
      <c r="K1096" s="35"/>
      <c r="L1096" s="38"/>
      <c r="M1096" s="217"/>
      <c r="N1096" s="218"/>
      <c r="O1096" s="70"/>
      <c r="P1096" s="70"/>
      <c r="Q1096" s="70"/>
      <c r="R1096" s="70"/>
      <c r="S1096" s="70"/>
      <c r="T1096" s="71"/>
      <c r="U1096" s="33"/>
      <c r="V1096" s="33"/>
      <c r="W1096" s="33"/>
      <c r="X1096" s="33"/>
      <c r="Y1096" s="33"/>
      <c r="Z1096" s="33"/>
      <c r="AA1096" s="33"/>
      <c r="AB1096" s="33"/>
      <c r="AC1096" s="33"/>
      <c r="AD1096" s="33"/>
      <c r="AE1096" s="33"/>
      <c r="AT1096" s="16" t="s">
        <v>156</v>
      </c>
      <c r="AU1096" s="16" t="s">
        <v>86</v>
      </c>
    </row>
    <row r="1097" spans="1:65" s="2" customFormat="1" ht="29.25">
      <c r="A1097" s="33"/>
      <c r="B1097" s="34"/>
      <c r="C1097" s="35"/>
      <c r="D1097" s="215" t="s">
        <v>158</v>
      </c>
      <c r="E1097" s="35"/>
      <c r="F1097" s="219" t="s">
        <v>1818</v>
      </c>
      <c r="G1097" s="35"/>
      <c r="H1097" s="35"/>
      <c r="I1097" s="114"/>
      <c r="J1097" s="35"/>
      <c r="K1097" s="35"/>
      <c r="L1097" s="38"/>
      <c r="M1097" s="217"/>
      <c r="N1097" s="218"/>
      <c r="O1097" s="70"/>
      <c r="P1097" s="70"/>
      <c r="Q1097" s="70"/>
      <c r="R1097" s="70"/>
      <c r="S1097" s="70"/>
      <c r="T1097" s="71"/>
      <c r="U1097" s="33"/>
      <c r="V1097" s="33"/>
      <c r="W1097" s="33"/>
      <c r="X1097" s="33"/>
      <c r="Y1097" s="33"/>
      <c r="Z1097" s="33"/>
      <c r="AA1097" s="33"/>
      <c r="AB1097" s="33"/>
      <c r="AC1097" s="33"/>
      <c r="AD1097" s="33"/>
      <c r="AE1097" s="33"/>
      <c r="AT1097" s="16" t="s">
        <v>158</v>
      </c>
      <c r="AU1097" s="16" t="s">
        <v>86</v>
      </c>
    </row>
    <row r="1098" spans="1:65" s="2" customFormat="1" ht="29.25">
      <c r="A1098" s="33"/>
      <c r="B1098" s="34"/>
      <c r="C1098" s="35"/>
      <c r="D1098" s="215" t="s">
        <v>191</v>
      </c>
      <c r="E1098" s="35"/>
      <c r="F1098" s="219" t="s">
        <v>1819</v>
      </c>
      <c r="G1098" s="35"/>
      <c r="H1098" s="35"/>
      <c r="I1098" s="114"/>
      <c r="J1098" s="35"/>
      <c r="K1098" s="35"/>
      <c r="L1098" s="38"/>
      <c r="M1098" s="217"/>
      <c r="N1098" s="218"/>
      <c r="O1098" s="70"/>
      <c r="P1098" s="70"/>
      <c r="Q1098" s="70"/>
      <c r="R1098" s="70"/>
      <c r="S1098" s="70"/>
      <c r="T1098" s="71"/>
      <c r="U1098" s="33"/>
      <c r="V1098" s="33"/>
      <c r="W1098" s="33"/>
      <c r="X1098" s="33"/>
      <c r="Y1098" s="33"/>
      <c r="Z1098" s="33"/>
      <c r="AA1098" s="33"/>
      <c r="AB1098" s="33"/>
      <c r="AC1098" s="33"/>
      <c r="AD1098" s="33"/>
      <c r="AE1098" s="33"/>
      <c r="AT1098" s="16" t="s">
        <v>191</v>
      </c>
      <c r="AU1098" s="16" t="s">
        <v>86</v>
      </c>
    </row>
    <row r="1099" spans="1:65" s="2" customFormat="1" ht="16.5" customHeight="1">
      <c r="A1099" s="33"/>
      <c r="B1099" s="34"/>
      <c r="C1099" s="202" t="s">
        <v>1825</v>
      </c>
      <c r="D1099" s="202" t="s">
        <v>149</v>
      </c>
      <c r="E1099" s="203" t="s">
        <v>1826</v>
      </c>
      <c r="F1099" s="204" t="s">
        <v>1827</v>
      </c>
      <c r="G1099" s="205" t="s">
        <v>580</v>
      </c>
      <c r="H1099" s="206">
        <v>1</v>
      </c>
      <c r="I1099" s="207"/>
      <c r="J1099" s="208">
        <f>ROUND(I1099*H1099,2)</f>
        <v>0</v>
      </c>
      <c r="K1099" s="204" t="s">
        <v>153</v>
      </c>
      <c r="L1099" s="38"/>
      <c r="M1099" s="209" t="s">
        <v>1</v>
      </c>
      <c r="N1099" s="210" t="s">
        <v>42</v>
      </c>
      <c r="O1099" s="70"/>
      <c r="P1099" s="211">
        <f>O1099*H1099</f>
        <v>0</v>
      </c>
      <c r="Q1099" s="211">
        <v>0</v>
      </c>
      <c r="R1099" s="211">
        <f>Q1099*H1099</f>
        <v>0</v>
      </c>
      <c r="S1099" s="211">
        <v>0</v>
      </c>
      <c r="T1099" s="212">
        <f>S1099*H1099</f>
        <v>0</v>
      </c>
      <c r="U1099" s="33"/>
      <c r="V1099" s="33"/>
      <c r="W1099" s="33"/>
      <c r="X1099" s="33"/>
      <c r="Y1099" s="33"/>
      <c r="Z1099" s="33"/>
      <c r="AA1099" s="33"/>
      <c r="AB1099" s="33"/>
      <c r="AC1099" s="33"/>
      <c r="AD1099" s="33"/>
      <c r="AE1099" s="33"/>
      <c r="AR1099" s="213" t="s">
        <v>154</v>
      </c>
      <c r="AT1099" s="213" t="s">
        <v>149</v>
      </c>
      <c r="AU1099" s="213" t="s">
        <v>86</v>
      </c>
      <c r="AY1099" s="16" t="s">
        <v>147</v>
      </c>
      <c r="BE1099" s="214">
        <f>IF(N1099="základní",J1099,0)</f>
        <v>0</v>
      </c>
      <c r="BF1099" s="214">
        <f>IF(N1099="snížená",J1099,0)</f>
        <v>0</v>
      </c>
      <c r="BG1099" s="214">
        <f>IF(N1099="zákl. přenesená",J1099,0)</f>
        <v>0</v>
      </c>
      <c r="BH1099" s="214">
        <f>IF(N1099="sníž. přenesená",J1099,0)</f>
        <v>0</v>
      </c>
      <c r="BI1099" s="214">
        <f>IF(N1099="nulová",J1099,0)</f>
        <v>0</v>
      </c>
      <c r="BJ1099" s="16" t="s">
        <v>21</v>
      </c>
      <c r="BK1099" s="214">
        <f>ROUND(I1099*H1099,2)</f>
        <v>0</v>
      </c>
      <c r="BL1099" s="16" t="s">
        <v>154</v>
      </c>
      <c r="BM1099" s="213" t="s">
        <v>1828</v>
      </c>
    </row>
    <row r="1100" spans="1:65" s="2" customFormat="1" ht="11.25">
      <c r="A1100" s="33"/>
      <c r="B1100" s="34"/>
      <c r="C1100" s="35"/>
      <c r="D1100" s="215" t="s">
        <v>156</v>
      </c>
      <c r="E1100" s="35"/>
      <c r="F1100" s="216" t="s">
        <v>1829</v>
      </c>
      <c r="G1100" s="35"/>
      <c r="H1100" s="35"/>
      <c r="I1100" s="114"/>
      <c r="J1100" s="35"/>
      <c r="K1100" s="35"/>
      <c r="L1100" s="38"/>
      <c r="M1100" s="217"/>
      <c r="N1100" s="218"/>
      <c r="O1100" s="70"/>
      <c r="P1100" s="70"/>
      <c r="Q1100" s="70"/>
      <c r="R1100" s="70"/>
      <c r="S1100" s="70"/>
      <c r="T1100" s="71"/>
      <c r="U1100" s="33"/>
      <c r="V1100" s="33"/>
      <c r="W1100" s="33"/>
      <c r="X1100" s="33"/>
      <c r="Y1100" s="33"/>
      <c r="Z1100" s="33"/>
      <c r="AA1100" s="33"/>
      <c r="AB1100" s="33"/>
      <c r="AC1100" s="33"/>
      <c r="AD1100" s="33"/>
      <c r="AE1100" s="33"/>
      <c r="AT1100" s="16" t="s">
        <v>156</v>
      </c>
      <c r="AU1100" s="16" t="s">
        <v>86</v>
      </c>
    </row>
    <row r="1101" spans="1:65" s="2" customFormat="1" ht="29.25">
      <c r="A1101" s="33"/>
      <c r="B1101" s="34"/>
      <c r="C1101" s="35"/>
      <c r="D1101" s="215" t="s">
        <v>158</v>
      </c>
      <c r="E1101" s="35"/>
      <c r="F1101" s="219" t="s">
        <v>1818</v>
      </c>
      <c r="G1101" s="35"/>
      <c r="H1101" s="35"/>
      <c r="I1101" s="114"/>
      <c r="J1101" s="35"/>
      <c r="K1101" s="35"/>
      <c r="L1101" s="38"/>
      <c r="M1101" s="217"/>
      <c r="N1101" s="218"/>
      <c r="O1101" s="70"/>
      <c r="P1101" s="70"/>
      <c r="Q1101" s="70"/>
      <c r="R1101" s="70"/>
      <c r="S1101" s="70"/>
      <c r="T1101" s="71"/>
      <c r="U1101" s="33"/>
      <c r="V1101" s="33"/>
      <c r="W1101" s="33"/>
      <c r="X1101" s="33"/>
      <c r="Y1101" s="33"/>
      <c r="Z1101" s="33"/>
      <c r="AA1101" s="33"/>
      <c r="AB1101" s="33"/>
      <c r="AC1101" s="33"/>
      <c r="AD1101" s="33"/>
      <c r="AE1101" s="33"/>
      <c r="AT1101" s="16" t="s">
        <v>158</v>
      </c>
      <c r="AU1101" s="16" t="s">
        <v>86</v>
      </c>
    </row>
    <row r="1102" spans="1:65" s="2" customFormat="1" ht="21.75" customHeight="1">
      <c r="A1102" s="33"/>
      <c r="B1102" s="34"/>
      <c r="C1102" s="202" t="s">
        <v>1830</v>
      </c>
      <c r="D1102" s="202" t="s">
        <v>149</v>
      </c>
      <c r="E1102" s="203" t="s">
        <v>1831</v>
      </c>
      <c r="F1102" s="204" t="s">
        <v>1832</v>
      </c>
      <c r="G1102" s="205" t="s">
        <v>152</v>
      </c>
      <c r="H1102" s="206">
        <v>1</v>
      </c>
      <c r="I1102" s="207"/>
      <c r="J1102" s="208">
        <f>ROUND(I1102*H1102,2)</f>
        <v>0</v>
      </c>
      <c r="K1102" s="204" t="s">
        <v>153</v>
      </c>
      <c r="L1102" s="38"/>
      <c r="M1102" s="209" t="s">
        <v>1</v>
      </c>
      <c r="N1102" s="210" t="s">
        <v>42</v>
      </c>
      <c r="O1102" s="70"/>
      <c r="P1102" s="211">
        <f>O1102*H1102</f>
        <v>0</v>
      </c>
      <c r="Q1102" s="211">
        <v>0.18729699999999999</v>
      </c>
      <c r="R1102" s="211">
        <f>Q1102*H1102</f>
        <v>0.18729699999999999</v>
      </c>
      <c r="S1102" s="211">
        <v>0</v>
      </c>
      <c r="T1102" s="212">
        <f>S1102*H1102</f>
        <v>0</v>
      </c>
      <c r="U1102" s="33"/>
      <c r="V1102" s="33"/>
      <c r="W1102" s="33"/>
      <c r="X1102" s="33"/>
      <c r="Y1102" s="33"/>
      <c r="Z1102" s="33"/>
      <c r="AA1102" s="33"/>
      <c r="AB1102" s="33"/>
      <c r="AC1102" s="33"/>
      <c r="AD1102" s="33"/>
      <c r="AE1102" s="33"/>
      <c r="AR1102" s="213" t="s">
        <v>154</v>
      </c>
      <c r="AT1102" s="213" t="s">
        <v>149</v>
      </c>
      <c r="AU1102" s="213" t="s">
        <v>86</v>
      </c>
      <c r="AY1102" s="16" t="s">
        <v>147</v>
      </c>
      <c r="BE1102" s="214">
        <f>IF(N1102="základní",J1102,0)</f>
        <v>0</v>
      </c>
      <c r="BF1102" s="214">
        <f>IF(N1102="snížená",J1102,0)</f>
        <v>0</v>
      </c>
      <c r="BG1102" s="214">
        <f>IF(N1102="zákl. přenesená",J1102,0)</f>
        <v>0</v>
      </c>
      <c r="BH1102" s="214">
        <f>IF(N1102="sníž. přenesená",J1102,0)</f>
        <v>0</v>
      </c>
      <c r="BI1102" s="214">
        <f>IF(N1102="nulová",J1102,0)</f>
        <v>0</v>
      </c>
      <c r="BJ1102" s="16" t="s">
        <v>21</v>
      </c>
      <c r="BK1102" s="214">
        <f>ROUND(I1102*H1102,2)</f>
        <v>0</v>
      </c>
      <c r="BL1102" s="16" t="s">
        <v>154</v>
      </c>
      <c r="BM1102" s="213" t="s">
        <v>1833</v>
      </c>
    </row>
    <row r="1103" spans="1:65" s="2" customFormat="1" ht="19.5">
      <c r="A1103" s="33"/>
      <c r="B1103" s="34"/>
      <c r="C1103" s="35"/>
      <c r="D1103" s="215" t="s">
        <v>156</v>
      </c>
      <c r="E1103" s="35"/>
      <c r="F1103" s="216" t="s">
        <v>1834</v>
      </c>
      <c r="G1103" s="35"/>
      <c r="H1103" s="35"/>
      <c r="I1103" s="114"/>
      <c r="J1103" s="35"/>
      <c r="K1103" s="35"/>
      <c r="L1103" s="38"/>
      <c r="M1103" s="217"/>
      <c r="N1103" s="218"/>
      <c r="O1103" s="70"/>
      <c r="P1103" s="70"/>
      <c r="Q1103" s="70"/>
      <c r="R1103" s="70"/>
      <c r="S1103" s="70"/>
      <c r="T1103" s="71"/>
      <c r="U1103" s="33"/>
      <c r="V1103" s="33"/>
      <c r="W1103" s="33"/>
      <c r="X1103" s="33"/>
      <c r="Y1103" s="33"/>
      <c r="Z1103" s="33"/>
      <c r="AA1103" s="33"/>
      <c r="AB1103" s="33"/>
      <c r="AC1103" s="33"/>
      <c r="AD1103" s="33"/>
      <c r="AE1103" s="33"/>
      <c r="AT1103" s="16" t="s">
        <v>156</v>
      </c>
      <c r="AU1103" s="16" t="s">
        <v>86</v>
      </c>
    </row>
    <row r="1104" spans="1:65" s="2" customFormat="1" ht="39">
      <c r="A1104" s="33"/>
      <c r="B1104" s="34"/>
      <c r="C1104" s="35"/>
      <c r="D1104" s="215" t="s">
        <v>158</v>
      </c>
      <c r="E1104" s="35"/>
      <c r="F1104" s="219" t="s">
        <v>1835</v>
      </c>
      <c r="G1104" s="35"/>
      <c r="H1104" s="35"/>
      <c r="I1104" s="114"/>
      <c r="J1104" s="35"/>
      <c r="K1104" s="35"/>
      <c r="L1104" s="38"/>
      <c r="M1104" s="217"/>
      <c r="N1104" s="218"/>
      <c r="O1104" s="70"/>
      <c r="P1104" s="70"/>
      <c r="Q1104" s="70"/>
      <c r="R1104" s="70"/>
      <c r="S1104" s="70"/>
      <c r="T1104" s="71"/>
      <c r="U1104" s="33"/>
      <c r="V1104" s="33"/>
      <c r="W1104" s="33"/>
      <c r="X1104" s="33"/>
      <c r="Y1104" s="33"/>
      <c r="Z1104" s="33"/>
      <c r="AA1104" s="33"/>
      <c r="AB1104" s="33"/>
      <c r="AC1104" s="33"/>
      <c r="AD1104" s="33"/>
      <c r="AE1104" s="33"/>
      <c r="AT1104" s="16" t="s">
        <v>158</v>
      </c>
      <c r="AU1104" s="16" t="s">
        <v>86</v>
      </c>
    </row>
    <row r="1105" spans="1:65" s="2" customFormat="1" ht="21.75" customHeight="1">
      <c r="A1105" s="33"/>
      <c r="B1105" s="34"/>
      <c r="C1105" s="202" t="s">
        <v>1836</v>
      </c>
      <c r="D1105" s="202" t="s">
        <v>149</v>
      </c>
      <c r="E1105" s="203" t="s">
        <v>1837</v>
      </c>
      <c r="F1105" s="204" t="s">
        <v>1838</v>
      </c>
      <c r="G1105" s="205" t="s">
        <v>152</v>
      </c>
      <c r="H1105" s="206">
        <v>1</v>
      </c>
      <c r="I1105" s="207"/>
      <c r="J1105" s="208">
        <f>ROUND(I1105*H1105,2)</f>
        <v>0</v>
      </c>
      <c r="K1105" s="204" t="s">
        <v>1839</v>
      </c>
      <c r="L1105" s="38"/>
      <c r="M1105" s="209" t="s">
        <v>1</v>
      </c>
      <c r="N1105" s="210" t="s">
        <v>42</v>
      </c>
      <c r="O1105" s="70"/>
      <c r="P1105" s="211">
        <f>O1105*H1105</f>
        <v>0</v>
      </c>
      <c r="Q1105" s="211">
        <v>0</v>
      </c>
      <c r="R1105" s="211">
        <f>Q1105*H1105</f>
        <v>0</v>
      </c>
      <c r="S1105" s="211">
        <v>0</v>
      </c>
      <c r="T1105" s="212">
        <f>S1105*H1105</f>
        <v>0</v>
      </c>
      <c r="U1105" s="33"/>
      <c r="V1105" s="33"/>
      <c r="W1105" s="33"/>
      <c r="X1105" s="33"/>
      <c r="Y1105" s="33"/>
      <c r="Z1105" s="33"/>
      <c r="AA1105" s="33"/>
      <c r="AB1105" s="33"/>
      <c r="AC1105" s="33"/>
      <c r="AD1105" s="33"/>
      <c r="AE1105" s="33"/>
      <c r="AR1105" s="213" t="s">
        <v>154</v>
      </c>
      <c r="AT1105" s="213" t="s">
        <v>149</v>
      </c>
      <c r="AU1105" s="213" t="s">
        <v>86</v>
      </c>
      <c r="AY1105" s="16" t="s">
        <v>147</v>
      </c>
      <c r="BE1105" s="214">
        <f>IF(N1105="základní",J1105,0)</f>
        <v>0</v>
      </c>
      <c r="BF1105" s="214">
        <f>IF(N1105="snížená",J1105,0)</f>
        <v>0</v>
      </c>
      <c r="BG1105" s="214">
        <f>IF(N1105="zákl. přenesená",J1105,0)</f>
        <v>0</v>
      </c>
      <c r="BH1105" s="214">
        <f>IF(N1105="sníž. přenesená",J1105,0)</f>
        <v>0</v>
      </c>
      <c r="BI1105" s="214">
        <f>IF(N1105="nulová",J1105,0)</f>
        <v>0</v>
      </c>
      <c r="BJ1105" s="16" t="s">
        <v>21</v>
      </c>
      <c r="BK1105" s="214">
        <f>ROUND(I1105*H1105,2)</f>
        <v>0</v>
      </c>
      <c r="BL1105" s="16" t="s">
        <v>154</v>
      </c>
      <c r="BM1105" s="213" t="s">
        <v>1840</v>
      </c>
    </row>
    <row r="1106" spans="1:65" s="2" customFormat="1" ht="19.5">
      <c r="A1106" s="33"/>
      <c r="B1106" s="34"/>
      <c r="C1106" s="35"/>
      <c r="D1106" s="215" t="s">
        <v>156</v>
      </c>
      <c r="E1106" s="35"/>
      <c r="F1106" s="216" t="s">
        <v>1841</v>
      </c>
      <c r="G1106" s="35"/>
      <c r="H1106" s="35"/>
      <c r="I1106" s="114"/>
      <c r="J1106" s="35"/>
      <c r="K1106" s="35"/>
      <c r="L1106" s="38"/>
      <c r="M1106" s="217"/>
      <c r="N1106" s="218"/>
      <c r="O1106" s="70"/>
      <c r="P1106" s="70"/>
      <c r="Q1106" s="70"/>
      <c r="R1106" s="70"/>
      <c r="S1106" s="70"/>
      <c r="T1106" s="71"/>
      <c r="U1106" s="33"/>
      <c r="V1106" s="33"/>
      <c r="W1106" s="33"/>
      <c r="X1106" s="33"/>
      <c r="Y1106" s="33"/>
      <c r="Z1106" s="33"/>
      <c r="AA1106" s="33"/>
      <c r="AB1106" s="33"/>
      <c r="AC1106" s="33"/>
      <c r="AD1106" s="33"/>
      <c r="AE1106" s="33"/>
      <c r="AT1106" s="16" t="s">
        <v>156</v>
      </c>
      <c r="AU1106" s="16" t="s">
        <v>86</v>
      </c>
    </row>
    <row r="1107" spans="1:65" s="2" customFormat="1" ht="136.5">
      <c r="A1107" s="33"/>
      <c r="B1107" s="34"/>
      <c r="C1107" s="35"/>
      <c r="D1107" s="215" t="s">
        <v>158</v>
      </c>
      <c r="E1107" s="35"/>
      <c r="F1107" s="219" t="s">
        <v>1842</v>
      </c>
      <c r="G1107" s="35"/>
      <c r="H1107" s="35"/>
      <c r="I1107" s="114"/>
      <c r="J1107" s="35"/>
      <c r="K1107" s="35"/>
      <c r="L1107" s="38"/>
      <c r="M1107" s="217"/>
      <c r="N1107" s="218"/>
      <c r="O1107" s="70"/>
      <c r="P1107" s="70"/>
      <c r="Q1107" s="70"/>
      <c r="R1107" s="70"/>
      <c r="S1107" s="70"/>
      <c r="T1107" s="71"/>
      <c r="U1107" s="33"/>
      <c r="V1107" s="33"/>
      <c r="W1107" s="33"/>
      <c r="X1107" s="33"/>
      <c r="Y1107" s="33"/>
      <c r="Z1107" s="33"/>
      <c r="AA1107" s="33"/>
      <c r="AB1107" s="33"/>
      <c r="AC1107" s="33"/>
      <c r="AD1107" s="33"/>
      <c r="AE1107" s="33"/>
      <c r="AT1107" s="16" t="s">
        <v>158</v>
      </c>
      <c r="AU1107" s="16" t="s">
        <v>86</v>
      </c>
    </row>
    <row r="1108" spans="1:65" s="2" customFormat="1" ht="21.75" customHeight="1">
      <c r="A1108" s="33"/>
      <c r="B1108" s="34"/>
      <c r="C1108" s="202" t="s">
        <v>1843</v>
      </c>
      <c r="D1108" s="202" t="s">
        <v>149</v>
      </c>
      <c r="E1108" s="203" t="s">
        <v>1844</v>
      </c>
      <c r="F1108" s="204" t="s">
        <v>1845</v>
      </c>
      <c r="G1108" s="205" t="s">
        <v>152</v>
      </c>
      <c r="H1108" s="206">
        <v>1</v>
      </c>
      <c r="I1108" s="207"/>
      <c r="J1108" s="208">
        <f>ROUND(I1108*H1108,2)</f>
        <v>0</v>
      </c>
      <c r="K1108" s="204" t="s">
        <v>153</v>
      </c>
      <c r="L1108" s="38"/>
      <c r="M1108" s="209" t="s">
        <v>1</v>
      </c>
      <c r="N1108" s="210" t="s">
        <v>42</v>
      </c>
      <c r="O1108" s="70"/>
      <c r="P1108" s="211">
        <f>O1108*H1108</f>
        <v>0</v>
      </c>
      <c r="Q1108" s="211">
        <v>0</v>
      </c>
      <c r="R1108" s="211">
        <f>Q1108*H1108</f>
        <v>0</v>
      </c>
      <c r="S1108" s="211">
        <v>0</v>
      </c>
      <c r="T1108" s="212">
        <f>S1108*H1108</f>
        <v>0</v>
      </c>
      <c r="U1108" s="33"/>
      <c r="V1108" s="33"/>
      <c r="W1108" s="33"/>
      <c r="X1108" s="33"/>
      <c r="Y1108" s="33"/>
      <c r="Z1108" s="33"/>
      <c r="AA1108" s="33"/>
      <c r="AB1108" s="33"/>
      <c r="AC1108" s="33"/>
      <c r="AD1108" s="33"/>
      <c r="AE1108" s="33"/>
      <c r="AR1108" s="213" t="s">
        <v>154</v>
      </c>
      <c r="AT1108" s="213" t="s">
        <v>149</v>
      </c>
      <c r="AU1108" s="213" t="s">
        <v>86</v>
      </c>
      <c r="AY1108" s="16" t="s">
        <v>147</v>
      </c>
      <c r="BE1108" s="214">
        <f>IF(N1108="základní",J1108,0)</f>
        <v>0</v>
      </c>
      <c r="BF1108" s="214">
        <f>IF(N1108="snížená",J1108,0)</f>
        <v>0</v>
      </c>
      <c r="BG1108" s="214">
        <f>IF(N1108="zákl. přenesená",J1108,0)</f>
        <v>0</v>
      </c>
      <c r="BH1108" s="214">
        <f>IF(N1108="sníž. přenesená",J1108,0)</f>
        <v>0</v>
      </c>
      <c r="BI1108" s="214">
        <f>IF(N1108="nulová",J1108,0)</f>
        <v>0</v>
      </c>
      <c r="BJ1108" s="16" t="s">
        <v>21</v>
      </c>
      <c r="BK1108" s="214">
        <f>ROUND(I1108*H1108,2)</f>
        <v>0</v>
      </c>
      <c r="BL1108" s="16" t="s">
        <v>154</v>
      </c>
      <c r="BM1108" s="213" t="s">
        <v>1846</v>
      </c>
    </row>
    <row r="1109" spans="1:65" s="2" customFormat="1" ht="19.5">
      <c r="A1109" s="33"/>
      <c r="B1109" s="34"/>
      <c r="C1109" s="35"/>
      <c r="D1109" s="215" t="s">
        <v>156</v>
      </c>
      <c r="E1109" s="35"/>
      <c r="F1109" s="216" t="s">
        <v>1847</v>
      </c>
      <c r="G1109" s="35"/>
      <c r="H1109" s="35"/>
      <c r="I1109" s="114"/>
      <c r="J1109" s="35"/>
      <c r="K1109" s="35"/>
      <c r="L1109" s="38"/>
      <c r="M1109" s="217"/>
      <c r="N1109" s="218"/>
      <c r="O1109" s="70"/>
      <c r="P1109" s="70"/>
      <c r="Q1109" s="70"/>
      <c r="R1109" s="70"/>
      <c r="S1109" s="70"/>
      <c r="T1109" s="71"/>
      <c r="U1109" s="33"/>
      <c r="V1109" s="33"/>
      <c r="W1109" s="33"/>
      <c r="X1109" s="33"/>
      <c r="Y1109" s="33"/>
      <c r="Z1109" s="33"/>
      <c r="AA1109" s="33"/>
      <c r="AB1109" s="33"/>
      <c r="AC1109" s="33"/>
      <c r="AD1109" s="33"/>
      <c r="AE1109" s="33"/>
      <c r="AT1109" s="16" t="s">
        <v>156</v>
      </c>
      <c r="AU1109" s="16" t="s">
        <v>86</v>
      </c>
    </row>
    <row r="1110" spans="1:65" s="2" customFormat="1" ht="136.5">
      <c r="A1110" s="33"/>
      <c r="B1110" s="34"/>
      <c r="C1110" s="35"/>
      <c r="D1110" s="215" t="s">
        <v>158</v>
      </c>
      <c r="E1110" s="35"/>
      <c r="F1110" s="219" t="s">
        <v>1842</v>
      </c>
      <c r="G1110" s="35"/>
      <c r="H1110" s="35"/>
      <c r="I1110" s="114"/>
      <c r="J1110" s="35"/>
      <c r="K1110" s="35"/>
      <c r="L1110" s="38"/>
      <c r="M1110" s="217"/>
      <c r="N1110" s="218"/>
      <c r="O1110" s="70"/>
      <c r="P1110" s="70"/>
      <c r="Q1110" s="70"/>
      <c r="R1110" s="70"/>
      <c r="S1110" s="70"/>
      <c r="T1110" s="71"/>
      <c r="U1110" s="33"/>
      <c r="V1110" s="33"/>
      <c r="W1110" s="33"/>
      <c r="X1110" s="33"/>
      <c r="Y1110" s="33"/>
      <c r="Z1110" s="33"/>
      <c r="AA1110" s="33"/>
      <c r="AB1110" s="33"/>
      <c r="AC1110" s="33"/>
      <c r="AD1110" s="33"/>
      <c r="AE1110" s="33"/>
      <c r="AT1110" s="16" t="s">
        <v>158</v>
      </c>
      <c r="AU1110" s="16" t="s">
        <v>86</v>
      </c>
    </row>
    <row r="1111" spans="1:65" s="2" customFormat="1" ht="21.75" customHeight="1">
      <c r="A1111" s="33"/>
      <c r="B1111" s="34"/>
      <c r="C1111" s="202" t="s">
        <v>1848</v>
      </c>
      <c r="D1111" s="202" t="s">
        <v>149</v>
      </c>
      <c r="E1111" s="203" t="s">
        <v>1849</v>
      </c>
      <c r="F1111" s="204" t="s">
        <v>1850</v>
      </c>
      <c r="G1111" s="205" t="s">
        <v>152</v>
      </c>
      <c r="H1111" s="206">
        <v>1</v>
      </c>
      <c r="I1111" s="207"/>
      <c r="J1111" s="208">
        <f>ROUND(I1111*H1111,2)</f>
        <v>0</v>
      </c>
      <c r="K1111" s="204" t="s">
        <v>153</v>
      </c>
      <c r="L1111" s="38"/>
      <c r="M1111" s="209" t="s">
        <v>1</v>
      </c>
      <c r="N1111" s="210" t="s">
        <v>42</v>
      </c>
      <c r="O1111" s="70"/>
      <c r="P1111" s="211">
        <f>O1111*H1111</f>
        <v>0</v>
      </c>
      <c r="Q1111" s="211">
        <v>0.247866</v>
      </c>
      <c r="R1111" s="211">
        <f>Q1111*H1111</f>
        <v>0.247866</v>
      </c>
      <c r="S1111" s="211">
        <v>0</v>
      </c>
      <c r="T1111" s="212">
        <f>S1111*H1111</f>
        <v>0</v>
      </c>
      <c r="U1111" s="33"/>
      <c r="V1111" s="33"/>
      <c r="W1111" s="33"/>
      <c r="X1111" s="33"/>
      <c r="Y1111" s="33"/>
      <c r="Z1111" s="33"/>
      <c r="AA1111" s="33"/>
      <c r="AB1111" s="33"/>
      <c r="AC1111" s="33"/>
      <c r="AD1111" s="33"/>
      <c r="AE1111" s="33"/>
      <c r="AR1111" s="213" t="s">
        <v>154</v>
      </c>
      <c r="AT1111" s="213" t="s">
        <v>149</v>
      </c>
      <c r="AU1111" s="213" t="s">
        <v>86</v>
      </c>
      <c r="AY1111" s="16" t="s">
        <v>147</v>
      </c>
      <c r="BE1111" s="214">
        <f>IF(N1111="základní",J1111,0)</f>
        <v>0</v>
      </c>
      <c r="BF1111" s="214">
        <f>IF(N1111="snížená",J1111,0)</f>
        <v>0</v>
      </c>
      <c r="BG1111" s="214">
        <f>IF(N1111="zákl. přenesená",J1111,0)</f>
        <v>0</v>
      </c>
      <c r="BH1111" s="214">
        <f>IF(N1111="sníž. přenesená",J1111,0)</f>
        <v>0</v>
      </c>
      <c r="BI1111" s="214">
        <f>IF(N1111="nulová",J1111,0)</f>
        <v>0</v>
      </c>
      <c r="BJ1111" s="16" t="s">
        <v>21</v>
      </c>
      <c r="BK1111" s="214">
        <f>ROUND(I1111*H1111,2)</f>
        <v>0</v>
      </c>
      <c r="BL1111" s="16" t="s">
        <v>154</v>
      </c>
      <c r="BM1111" s="213" t="s">
        <v>1851</v>
      </c>
    </row>
    <row r="1112" spans="1:65" s="2" customFormat="1" ht="19.5">
      <c r="A1112" s="33"/>
      <c r="B1112" s="34"/>
      <c r="C1112" s="35"/>
      <c r="D1112" s="215" t="s">
        <v>156</v>
      </c>
      <c r="E1112" s="35"/>
      <c r="F1112" s="216" t="s">
        <v>1852</v>
      </c>
      <c r="G1112" s="35"/>
      <c r="H1112" s="35"/>
      <c r="I1112" s="114"/>
      <c r="J1112" s="35"/>
      <c r="K1112" s="35"/>
      <c r="L1112" s="38"/>
      <c r="M1112" s="217"/>
      <c r="N1112" s="218"/>
      <c r="O1112" s="70"/>
      <c r="P1112" s="70"/>
      <c r="Q1112" s="70"/>
      <c r="R1112" s="70"/>
      <c r="S1112" s="70"/>
      <c r="T1112" s="71"/>
      <c r="U1112" s="33"/>
      <c r="V1112" s="33"/>
      <c r="W1112" s="33"/>
      <c r="X1112" s="33"/>
      <c r="Y1112" s="33"/>
      <c r="Z1112" s="33"/>
      <c r="AA1112" s="33"/>
      <c r="AB1112" s="33"/>
      <c r="AC1112" s="33"/>
      <c r="AD1112" s="33"/>
      <c r="AE1112" s="33"/>
      <c r="AT1112" s="16" t="s">
        <v>156</v>
      </c>
      <c r="AU1112" s="16" t="s">
        <v>86</v>
      </c>
    </row>
    <row r="1113" spans="1:65" s="2" customFormat="1" ht="136.5">
      <c r="A1113" s="33"/>
      <c r="B1113" s="34"/>
      <c r="C1113" s="35"/>
      <c r="D1113" s="215" t="s">
        <v>158</v>
      </c>
      <c r="E1113" s="35"/>
      <c r="F1113" s="219" t="s">
        <v>1842</v>
      </c>
      <c r="G1113" s="35"/>
      <c r="H1113" s="35"/>
      <c r="I1113" s="114"/>
      <c r="J1113" s="35"/>
      <c r="K1113" s="35"/>
      <c r="L1113" s="38"/>
      <c r="M1113" s="217"/>
      <c r="N1113" s="218"/>
      <c r="O1113" s="70"/>
      <c r="P1113" s="70"/>
      <c r="Q1113" s="70"/>
      <c r="R1113" s="70"/>
      <c r="S1113" s="70"/>
      <c r="T1113" s="71"/>
      <c r="U1113" s="33"/>
      <c r="V1113" s="33"/>
      <c r="W1113" s="33"/>
      <c r="X1113" s="33"/>
      <c r="Y1113" s="33"/>
      <c r="Z1113" s="33"/>
      <c r="AA1113" s="33"/>
      <c r="AB1113" s="33"/>
      <c r="AC1113" s="33"/>
      <c r="AD1113" s="33"/>
      <c r="AE1113" s="33"/>
      <c r="AT1113" s="16" t="s">
        <v>158</v>
      </c>
      <c r="AU1113" s="16" t="s">
        <v>86</v>
      </c>
    </row>
    <row r="1114" spans="1:65" s="2" customFormat="1" ht="21.75" customHeight="1">
      <c r="A1114" s="33"/>
      <c r="B1114" s="34"/>
      <c r="C1114" s="202" t="s">
        <v>1853</v>
      </c>
      <c r="D1114" s="202" t="s">
        <v>149</v>
      </c>
      <c r="E1114" s="203" t="s">
        <v>1854</v>
      </c>
      <c r="F1114" s="204" t="s">
        <v>1855</v>
      </c>
      <c r="G1114" s="205" t="s">
        <v>152</v>
      </c>
      <c r="H1114" s="206">
        <v>1</v>
      </c>
      <c r="I1114" s="207"/>
      <c r="J1114" s="208">
        <f>ROUND(I1114*H1114,2)</f>
        <v>0</v>
      </c>
      <c r="K1114" s="204" t="s">
        <v>153</v>
      </c>
      <c r="L1114" s="38"/>
      <c r="M1114" s="209" t="s">
        <v>1</v>
      </c>
      <c r="N1114" s="210" t="s">
        <v>42</v>
      </c>
      <c r="O1114" s="70"/>
      <c r="P1114" s="211">
        <f>O1114*H1114</f>
        <v>0</v>
      </c>
      <c r="Q1114" s="211">
        <v>2.102E-2</v>
      </c>
      <c r="R1114" s="211">
        <f>Q1114*H1114</f>
        <v>2.102E-2</v>
      </c>
      <c r="S1114" s="211">
        <v>0</v>
      </c>
      <c r="T1114" s="212">
        <f>S1114*H1114</f>
        <v>0</v>
      </c>
      <c r="U1114" s="33"/>
      <c r="V1114" s="33"/>
      <c r="W1114" s="33"/>
      <c r="X1114" s="33"/>
      <c r="Y1114" s="33"/>
      <c r="Z1114" s="33"/>
      <c r="AA1114" s="33"/>
      <c r="AB1114" s="33"/>
      <c r="AC1114" s="33"/>
      <c r="AD1114" s="33"/>
      <c r="AE1114" s="33"/>
      <c r="AR1114" s="213" t="s">
        <v>154</v>
      </c>
      <c r="AT1114" s="213" t="s">
        <v>149</v>
      </c>
      <c r="AU1114" s="213" t="s">
        <v>86</v>
      </c>
      <c r="AY1114" s="16" t="s">
        <v>147</v>
      </c>
      <c r="BE1114" s="214">
        <f>IF(N1114="základní",J1114,0)</f>
        <v>0</v>
      </c>
      <c r="BF1114" s="214">
        <f>IF(N1114="snížená",J1114,0)</f>
        <v>0</v>
      </c>
      <c r="BG1114" s="214">
        <f>IF(N1114="zákl. přenesená",J1114,0)</f>
        <v>0</v>
      </c>
      <c r="BH1114" s="214">
        <f>IF(N1114="sníž. přenesená",J1114,0)</f>
        <v>0</v>
      </c>
      <c r="BI1114" s="214">
        <f>IF(N1114="nulová",J1114,0)</f>
        <v>0</v>
      </c>
      <c r="BJ1114" s="16" t="s">
        <v>21</v>
      </c>
      <c r="BK1114" s="214">
        <f>ROUND(I1114*H1114,2)</f>
        <v>0</v>
      </c>
      <c r="BL1114" s="16" t="s">
        <v>154</v>
      </c>
      <c r="BM1114" s="213" t="s">
        <v>1856</v>
      </c>
    </row>
    <row r="1115" spans="1:65" s="2" customFormat="1" ht="19.5">
      <c r="A1115" s="33"/>
      <c r="B1115" s="34"/>
      <c r="C1115" s="35"/>
      <c r="D1115" s="215" t="s">
        <v>156</v>
      </c>
      <c r="E1115" s="35"/>
      <c r="F1115" s="216" t="s">
        <v>1857</v>
      </c>
      <c r="G1115" s="35"/>
      <c r="H1115" s="35"/>
      <c r="I1115" s="114"/>
      <c r="J1115" s="35"/>
      <c r="K1115" s="35"/>
      <c r="L1115" s="38"/>
      <c r="M1115" s="217"/>
      <c r="N1115" s="218"/>
      <c r="O1115" s="70"/>
      <c r="P1115" s="70"/>
      <c r="Q1115" s="70"/>
      <c r="R1115" s="70"/>
      <c r="S1115" s="70"/>
      <c r="T1115" s="71"/>
      <c r="U1115" s="33"/>
      <c r="V1115" s="33"/>
      <c r="W1115" s="33"/>
      <c r="X1115" s="33"/>
      <c r="Y1115" s="33"/>
      <c r="Z1115" s="33"/>
      <c r="AA1115" s="33"/>
      <c r="AB1115" s="33"/>
      <c r="AC1115" s="33"/>
      <c r="AD1115" s="33"/>
      <c r="AE1115" s="33"/>
      <c r="AT1115" s="16" t="s">
        <v>156</v>
      </c>
      <c r="AU1115" s="16" t="s">
        <v>86</v>
      </c>
    </row>
    <row r="1116" spans="1:65" s="2" customFormat="1" ht="97.5">
      <c r="A1116" s="33"/>
      <c r="B1116" s="34"/>
      <c r="C1116" s="35"/>
      <c r="D1116" s="215" t="s">
        <v>158</v>
      </c>
      <c r="E1116" s="35"/>
      <c r="F1116" s="219" t="s">
        <v>1858</v>
      </c>
      <c r="G1116" s="35"/>
      <c r="H1116" s="35"/>
      <c r="I1116" s="114"/>
      <c r="J1116" s="35"/>
      <c r="K1116" s="35"/>
      <c r="L1116" s="38"/>
      <c r="M1116" s="217"/>
      <c r="N1116" s="218"/>
      <c r="O1116" s="70"/>
      <c r="P1116" s="70"/>
      <c r="Q1116" s="70"/>
      <c r="R1116" s="70"/>
      <c r="S1116" s="70"/>
      <c r="T1116" s="71"/>
      <c r="U1116" s="33"/>
      <c r="V1116" s="33"/>
      <c r="W1116" s="33"/>
      <c r="X1116" s="33"/>
      <c r="Y1116" s="33"/>
      <c r="Z1116" s="33"/>
      <c r="AA1116" s="33"/>
      <c r="AB1116" s="33"/>
      <c r="AC1116" s="33"/>
      <c r="AD1116" s="33"/>
      <c r="AE1116" s="33"/>
      <c r="AT1116" s="16" t="s">
        <v>158</v>
      </c>
      <c r="AU1116" s="16" t="s">
        <v>86</v>
      </c>
    </row>
    <row r="1117" spans="1:65" s="2" customFormat="1" ht="19.5">
      <c r="A1117" s="33"/>
      <c r="B1117" s="34"/>
      <c r="C1117" s="35"/>
      <c r="D1117" s="215" t="s">
        <v>191</v>
      </c>
      <c r="E1117" s="35"/>
      <c r="F1117" s="219" t="s">
        <v>1859</v>
      </c>
      <c r="G1117" s="35"/>
      <c r="H1117" s="35"/>
      <c r="I1117" s="114"/>
      <c r="J1117" s="35"/>
      <c r="K1117" s="35"/>
      <c r="L1117" s="38"/>
      <c r="M1117" s="217"/>
      <c r="N1117" s="218"/>
      <c r="O1117" s="70"/>
      <c r="P1117" s="70"/>
      <c r="Q1117" s="70"/>
      <c r="R1117" s="70"/>
      <c r="S1117" s="70"/>
      <c r="T1117" s="71"/>
      <c r="U1117" s="33"/>
      <c r="V1117" s="33"/>
      <c r="W1117" s="33"/>
      <c r="X1117" s="33"/>
      <c r="Y1117" s="33"/>
      <c r="Z1117" s="33"/>
      <c r="AA1117" s="33"/>
      <c r="AB1117" s="33"/>
      <c r="AC1117" s="33"/>
      <c r="AD1117" s="33"/>
      <c r="AE1117" s="33"/>
      <c r="AT1117" s="16" t="s">
        <v>191</v>
      </c>
      <c r="AU1117" s="16" t="s">
        <v>86</v>
      </c>
    </row>
    <row r="1118" spans="1:65" s="2" customFormat="1" ht="21.75" customHeight="1">
      <c r="A1118" s="33"/>
      <c r="B1118" s="34"/>
      <c r="C1118" s="202" t="s">
        <v>1860</v>
      </c>
      <c r="D1118" s="202" t="s">
        <v>149</v>
      </c>
      <c r="E1118" s="203" t="s">
        <v>1861</v>
      </c>
      <c r="F1118" s="204" t="s">
        <v>1862</v>
      </c>
      <c r="G1118" s="205" t="s">
        <v>152</v>
      </c>
      <c r="H1118" s="206">
        <v>1</v>
      </c>
      <c r="I1118" s="207"/>
      <c r="J1118" s="208">
        <f>ROUND(I1118*H1118,2)</f>
        <v>0</v>
      </c>
      <c r="K1118" s="204" t="s">
        <v>153</v>
      </c>
      <c r="L1118" s="38"/>
      <c r="M1118" s="209" t="s">
        <v>1</v>
      </c>
      <c r="N1118" s="210" t="s">
        <v>42</v>
      </c>
      <c r="O1118" s="70"/>
      <c r="P1118" s="211">
        <f>O1118*H1118</f>
        <v>0</v>
      </c>
      <c r="Q1118" s="211">
        <v>2.102E-2</v>
      </c>
      <c r="R1118" s="211">
        <f>Q1118*H1118</f>
        <v>2.102E-2</v>
      </c>
      <c r="S1118" s="211">
        <v>0</v>
      </c>
      <c r="T1118" s="212">
        <f>S1118*H1118</f>
        <v>0</v>
      </c>
      <c r="U1118" s="33"/>
      <c r="V1118" s="33"/>
      <c r="W1118" s="33"/>
      <c r="X1118" s="33"/>
      <c r="Y1118" s="33"/>
      <c r="Z1118" s="33"/>
      <c r="AA1118" s="33"/>
      <c r="AB1118" s="33"/>
      <c r="AC1118" s="33"/>
      <c r="AD1118" s="33"/>
      <c r="AE1118" s="33"/>
      <c r="AR1118" s="213" t="s">
        <v>154</v>
      </c>
      <c r="AT1118" s="213" t="s">
        <v>149</v>
      </c>
      <c r="AU1118" s="213" t="s">
        <v>86</v>
      </c>
      <c r="AY1118" s="16" t="s">
        <v>147</v>
      </c>
      <c r="BE1118" s="214">
        <f>IF(N1118="základní",J1118,0)</f>
        <v>0</v>
      </c>
      <c r="BF1118" s="214">
        <f>IF(N1118="snížená",J1118,0)</f>
        <v>0</v>
      </c>
      <c r="BG1118" s="214">
        <f>IF(N1118="zákl. přenesená",J1118,0)</f>
        <v>0</v>
      </c>
      <c r="BH1118" s="214">
        <f>IF(N1118="sníž. přenesená",J1118,0)</f>
        <v>0</v>
      </c>
      <c r="BI1118" s="214">
        <f>IF(N1118="nulová",J1118,0)</f>
        <v>0</v>
      </c>
      <c r="BJ1118" s="16" t="s">
        <v>21</v>
      </c>
      <c r="BK1118" s="214">
        <f>ROUND(I1118*H1118,2)</f>
        <v>0</v>
      </c>
      <c r="BL1118" s="16" t="s">
        <v>154</v>
      </c>
      <c r="BM1118" s="213" t="s">
        <v>1863</v>
      </c>
    </row>
    <row r="1119" spans="1:65" s="2" customFormat="1" ht="19.5">
      <c r="A1119" s="33"/>
      <c r="B1119" s="34"/>
      <c r="C1119" s="35"/>
      <c r="D1119" s="215" t="s">
        <v>156</v>
      </c>
      <c r="E1119" s="35"/>
      <c r="F1119" s="216" t="s">
        <v>1864</v>
      </c>
      <c r="G1119" s="35"/>
      <c r="H1119" s="35"/>
      <c r="I1119" s="114"/>
      <c r="J1119" s="35"/>
      <c r="K1119" s="35"/>
      <c r="L1119" s="38"/>
      <c r="M1119" s="217"/>
      <c r="N1119" s="218"/>
      <c r="O1119" s="70"/>
      <c r="P1119" s="70"/>
      <c r="Q1119" s="70"/>
      <c r="R1119" s="70"/>
      <c r="S1119" s="70"/>
      <c r="T1119" s="71"/>
      <c r="U1119" s="33"/>
      <c r="V1119" s="33"/>
      <c r="W1119" s="33"/>
      <c r="X1119" s="33"/>
      <c r="Y1119" s="33"/>
      <c r="Z1119" s="33"/>
      <c r="AA1119" s="33"/>
      <c r="AB1119" s="33"/>
      <c r="AC1119" s="33"/>
      <c r="AD1119" s="33"/>
      <c r="AE1119" s="33"/>
      <c r="AT1119" s="16" t="s">
        <v>156</v>
      </c>
      <c r="AU1119" s="16" t="s">
        <v>86</v>
      </c>
    </row>
    <row r="1120" spans="1:65" s="2" customFormat="1" ht="97.5">
      <c r="A1120" s="33"/>
      <c r="B1120" s="34"/>
      <c r="C1120" s="35"/>
      <c r="D1120" s="215" t="s">
        <v>158</v>
      </c>
      <c r="E1120" s="35"/>
      <c r="F1120" s="219" t="s">
        <v>1858</v>
      </c>
      <c r="G1120" s="35"/>
      <c r="H1120" s="35"/>
      <c r="I1120" s="114"/>
      <c r="J1120" s="35"/>
      <c r="K1120" s="35"/>
      <c r="L1120" s="38"/>
      <c r="M1120" s="217"/>
      <c r="N1120" s="218"/>
      <c r="O1120" s="70"/>
      <c r="P1120" s="70"/>
      <c r="Q1120" s="70"/>
      <c r="R1120" s="70"/>
      <c r="S1120" s="70"/>
      <c r="T1120" s="71"/>
      <c r="U1120" s="33"/>
      <c r="V1120" s="33"/>
      <c r="W1120" s="33"/>
      <c r="X1120" s="33"/>
      <c r="Y1120" s="33"/>
      <c r="Z1120" s="33"/>
      <c r="AA1120" s="33"/>
      <c r="AB1120" s="33"/>
      <c r="AC1120" s="33"/>
      <c r="AD1120" s="33"/>
      <c r="AE1120" s="33"/>
      <c r="AT1120" s="16" t="s">
        <v>158</v>
      </c>
      <c r="AU1120" s="16" t="s">
        <v>86</v>
      </c>
    </row>
    <row r="1121" spans="1:65" s="2" customFormat="1" ht="29.25">
      <c r="A1121" s="33"/>
      <c r="B1121" s="34"/>
      <c r="C1121" s="35"/>
      <c r="D1121" s="215" t="s">
        <v>191</v>
      </c>
      <c r="E1121" s="35"/>
      <c r="F1121" s="219" t="s">
        <v>1865</v>
      </c>
      <c r="G1121" s="35"/>
      <c r="H1121" s="35"/>
      <c r="I1121" s="114"/>
      <c r="J1121" s="35"/>
      <c r="K1121" s="35"/>
      <c r="L1121" s="38"/>
      <c r="M1121" s="217"/>
      <c r="N1121" s="218"/>
      <c r="O1121" s="70"/>
      <c r="P1121" s="70"/>
      <c r="Q1121" s="70"/>
      <c r="R1121" s="70"/>
      <c r="S1121" s="70"/>
      <c r="T1121" s="71"/>
      <c r="U1121" s="33"/>
      <c r="V1121" s="33"/>
      <c r="W1121" s="33"/>
      <c r="X1121" s="33"/>
      <c r="Y1121" s="33"/>
      <c r="Z1121" s="33"/>
      <c r="AA1121" s="33"/>
      <c r="AB1121" s="33"/>
      <c r="AC1121" s="33"/>
      <c r="AD1121" s="33"/>
      <c r="AE1121" s="33"/>
      <c r="AT1121" s="16" t="s">
        <v>191</v>
      </c>
      <c r="AU1121" s="16" t="s">
        <v>86</v>
      </c>
    </row>
    <row r="1122" spans="1:65" s="2" customFormat="1" ht="21.75" customHeight="1">
      <c r="A1122" s="33"/>
      <c r="B1122" s="34"/>
      <c r="C1122" s="202" t="s">
        <v>1866</v>
      </c>
      <c r="D1122" s="202" t="s">
        <v>149</v>
      </c>
      <c r="E1122" s="203" t="s">
        <v>1867</v>
      </c>
      <c r="F1122" s="204" t="s">
        <v>1868</v>
      </c>
      <c r="G1122" s="205" t="s">
        <v>152</v>
      </c>
      <c r="H1122" s="206">
        <v>1</v>
      </c>
      <c r="I1122" s="207"/>
      <c r="J1122" s="208">
        <f>ROUND(I1122*H1122,2)</f>
        <v>0</v>
      </c>
      <c r="K1122" s="204" t="s">
        <v>153</v>
      </c>
      <c r="L1122" s="38"/>
      <c r="M1122" s="209" t="s">
        <v>1</v>
      </c>
      <c r="N1122" s="210" t="s">
        <v>42</v>
      </c>
      <c r="O1122" s="70"/>
      <c r="P1122" s="211">
        <f>O1122*H1122</f>
        <v>0</v>
      </c>
      <c r="Q1122" s="211">
        <v>0.21251999999999999</v>
      </c>
      <c r="R1122" s="211">
        <f>Q1122*H1122</f>
        <v>0.21251999999999999</v>
      </c>
      <c r="S1122" s="211">
        <v>0</v>
      </c>
      <c r="T1122" s="212">
        <f>S1122*H1122</f>
        <v>0</v>
      </c>
      <c r="U1122" s="33"/>
      <c r="V1122" s="33"/>
      <c r="W1122" s="33"/>
      <c r="X1122" s="33"/>
      <c r="Y1122" s="33"/>
      <c r="Z1122" s="33"/>
      <c r="AA1122" s="33"/>
      <c r="AB1122" s="33"/>
      <c r="AC1122" s="33"/>
      <c r="AD1122" s="33"/>
      <c r="AE1122" s="33"/>
      <c r="AR1122" s="213" t="s">
        <v>154</v>
      </c>
      <c r="AT1122" s="213" t="s">
        <v>149</v>
      </c>
      <c r="AU1122" s="213" t="s">
        <v>86</v>
      </c>
      <c r="AY1122" s="16" t="s">
        <v>147</v>
      </c>
      <c r="BE1122" s="214">
        <f>IF(N1122="základní",J1122,0)</f>
        <v>0</v>
      </c>
      <c r="BF1122" s="214">
        <f>IF(N1122="snížená",J1122,0)</f>
        <v>0</v>
      </c>
      <c r="BG1122" s="214">
        <f>IF(N1122="zákl. přenesená",J1122,0)</f>
        <v>0</v>
      </c>
      <c r="BH1122" s="214">
        <f>IF(N1122="sníž. přenesená",J1122,0)</f>
        <v>0</v>
      </c>
      <c r="BI1122" s="214">
        <f>IF(N1122="nulová",J1122,0)</f>
        <v>0</v>
      </c>
      <c r="BJ1122" s="16" t="s">
        <v>21</v>
      </c>
      <c r="BK1122" s="214">
        <f>ROUND(I1122*H1122,2)</f>
        <v>0</v>
      </c>
      <c r="BL1122" s="16" t="s">
        <v>154</v>
      </c>
      <c r="BM1122" s="213" t="s">
        <v>1869</v>
      </c>
    </row>
    <row r="1123" spans="1:65" s="2" customFormat="1" ht="19.5">
      <c r="A1123" s="33"/>
      <c r="B1123" s="34"/>
      <c r="C1123" s="35"/>
      <c r="D1123" s="215" t="s">
        <v>156</v>
      </c>
      <c r="E1123" s="35"/>
      <c r="F1123" s="216" t="s">
        <v>1870</v>
      </c>
      <c r="G1123" s="35"/>
      <c r="H1123" s="35"/>
      <c r="I1123" s="114"/>
      <c r="J1123" s="35"/>
      <c r="K1123" s="35"/>
      <c r="L1123" s="38"/>
      <c r="M1123" s="217"/>
      <c r="N1123" s="218"/>
      <c r="O1123" s="70"/>
      <c r="P1123" s="70"/>
      <c r="Q1123" s="70"/>
      <c r="R1123" s="70"/>
      <c r="S1123" s="70"/>
      <c r="T1123" s="71"/>
      <c r="U1123" s="33"/>
      <c r="V1123" s="33"/>
      <c r="W1123" s="33"/>
      <c r="X1123" s="33"/>
      <c r="Y1123" s="33"/>
      <c r="Z1123" s="33"/>
      <c r="AA1123" s="33"/>
      <c r="AB1123" s="33"/>
      <c r="AC1123" s="33"/>
      <c r="AD1123" s="33"/>
      <c r="AE1123" s="33"/>
      <c r="AT1123" s="16" t="s">
        <v>156</v>
      </c>
      <c r="AU1123" s="16" t="s">
        <v>86</v>
      </c>
    </row>
    <row r="1124" spans="1:65" s="2" customFormat="1" ht="48.75">
      <c r="A1124" s="33"/>
      <c r="B1124" s="34"/>
      <c r="C1124" s="35"/>
      <c r="D1124" s="215" t="s">
        <v>158</v>
      </c>
      <c r="E1124" s="35"/>
      <c r="F1124" s="219" t="s">
        <v>1871</v>
      </c>
      <c r="G1124" s="35"/>
      <c r="H1124" s="35"/>
      <c r="I1124" s="114"/>
      <c r="J1124" s="35"/>
      <c r="K1124" s="35"/>
      <c r="L1124" s="38"/>
      <c r="M1124" s="217"/>
      <c r="N1124" s="218"/>
      <c r="O1124" s="70"/>
      <c r="P1124" s="70"/>
      <c r="Q1124" s="70"/>
      <c r="R1124" s="70"/>
      <c r="S1124" s="70"/>
      <c r="T1124" s="71"/>
      <c r="U1124" s="33"/>
      <c r="V1124" s="33"/>
      <c r="W1124" s="33"/>
      <c r="X1124" s="33"/>
      <c r="Y1124" s="33"/>
      <c r="Z1124" s="33"/>
      <c r="AA1124" s="33"/>
      <c r="AB1124" s="33"/>
      <c r="AC1124" s="33"/>
      <c r="AD1124" s="33"/>
      <c r="AE1124" s="33"/>
      <c r="AT1124" s="16" t="s">
        <v>158</v>
      </c>
      <c r="AU1124" s="16" t="s">
        <v>86</v>
      </c>
    </row>
    <row r="1125" spans="1:65" s="2" customFormat="1" ht="21.75" customHeight="1">
      <c r="A1125" s="33"/>
      <c r="B1125" s="34"/>
      <c r="C1125" s="202" t="s">
        <v>1872</v>
      </c>
      <c r="D1125" s="202" t="s">
        <v>149</v>
      </c>
      <c r="E1125" s="203" t="s">
        <v>1873</v>
      </c>
      <c r="F1125" s="204" t="s">
        <v>1874</v>
      </c>
      <c r="G1125" s="205" t="s">
        <v>187</v>
      </c>
      <c r="H1125" s="206">
        <v>1</v>
      </c>
      <c r="I1125" s="207"/>
      <c r="J1125" s="208">
        <f>ROUND(I1125*H1125,2)</f>
        <v>0</v>
      </c>
      <c r="K1125" s="204" t="s">
        <v>153</v>
      </c>
      <c r="L1125" s="38"/>
      <c r="M1125" s="209" t="s">
        <v>1</v>
      </c>
      <c r="N1125" s="210" t="s">
        <v>42</v>
      </c>
      <c r="O1125" s="70"/>
      <c r="P1125" s="211">
        <f>O1125*H1125</f>
        <v>0</v>
      </c>
      <c r="Q1125" s="211">
        <v>1.8907700000000001</v>
      </c>
      <c r="R1125" s="211">
        <f>Q1125*H1125</f>
        <v>1.8907700000000001</v>
      </c>
      <c r="S1125" s="211">
        <v>0</v>
      </c>
      <c r="T1125" s="212">
        <f>S1125*H1125</f>
        <v>0</v>
      </c>
      <c r="U1125" s="33"/>
      <c r="V1125" s="33"/>
      <c r="W1125" s="33"/>
      <c r="X1125" s="33"/>
      <c r="Y1125" s="33"/>
      <c r="Z1125" s="33"/>
      <c r="AA1125" s="33"/>
      <c r="AB1125" s="33"/>
      <c r="AC1125" s="33"/>
      <c r="AD1125" s="33"/>
      <c r="AE1125" s="33"/>
      <c r="AR1125" s="213" t="s">
        <v>154</v>
      </c>
      <c r="AT1125" s="213" t="s">
        <v>149</v>
      </c>
      <c r="AU1125" s="213" t="s">
        <v>86</v>
      </c>
      <c r="AY1125" s="16" t="s">
        <v>147</v>
      </c>
      <c r="BE1125" s="214">
        <f>IF(N1125="základní",J1125,0)</f>
        <v>0</v>
      </c>
      <c r="BF1125" s="214">
        <f>IF(N1125="snížená",J1125,0)</f>
        <v>0</v>
      </c>
      <c r="BG1125" s="214">
        <f>IF(N1125="zákl. přenesená",J1125,0)</f>
        <v>0</v>
      </c>
      <c r="BH1125" s="214">
        <f>IF(N1125="sníž. přenesená",J1125,0)</f>
        <v>0</v>
      </c>
      <c r="BI1125" s="214">
        <f>IF(N1125="nulová",J1125,0)</f>
        <v>0</v>
      </c>
      <c r="BJ1125" s="16" t="s">
        <v>21</v>
      </c>
      <c r="BK1125" s="214">
        <f>ROUND(I1125*H1125,2)</f>
        <v>0</v>
      </c>
      <c r="BL1125" s="16" t="s">
        <v>154</v>
      </c>
      <c r="BM1125" s="213" t="s">
        <v>1875</v>
      </c>
    </row>
    <row r="1126" spans="1:65" s="2" customFormat="1" ht="19.5">
      <c r="A1126" s="33"/>
      <c r="B1126" s="34"/>
      <c r="C1126" s="35"/>
      <c r="D1126" s="215" t="s">
        <v>156</v>
      </c>
      <c r="E1126" s="35"/>
      <c r="F1126" s="216" t="s">
        <v>1876</v>
      </c>
      <c r="G1126" s="35"/>
      <c r="H1126" s="35"/>
      <c r="I1126" s="114"/>
      <c r="J1126" s="35"/>
      <c r="K1126" s="35"/>
      <c r="L1126" s="38"/>
      <c r="M1126" s="217"/>
      <c r="N1126" s="218"/>
      <c r="O1126" s="70"/>
      <c r="P1126" s="70"/>
      <c r="Q1126" s="70"/>
      <c r="R1126" s="70"/>
      <c r="S1126" s="70"/>
      <c r="T1126" s="71"/>
      <c r="U1126" s="33"/>
      <c r="V1126" s="33"/>
      <c r="W1126" s="33"/>
      <c r="X1126" s="33"/>
      <c r="Y1126" s="33"/>
      <c r="Z1126" s="33"/>
      <c r="AA1126" s="33"/>
      <c r="AB1126" s="33"/>
      <c r="AC1126" s="33"/>
      <c r="AD1126" s="33"/>
      <c r="AE1126" s="33"/>
      <c r="AT1126" s="16" t="s">
        <v>156</v>
      </c>
      <c r="AU1126" s="16" t="s">
        <v>86</v>
      </c>
    </row>
    <row r="1127" spans="1:65" s="2" customFormat="1" ht="39">
      <c r="A1127" s="33"/>
      <c r="B1127" s="34"/>
      <c r="C1127" s="35"/>
      <c r="D1127" s="215" t="s">
        <v>158</v>
      </c>
      <c r="E1127" s="35"/>
      <c r="F1127" s="219" t="s">
        <v>1877</v>
      </c>
      <c r="G1127" s="35"/>
      <c r="H1127" s="35"/>
      <c r="I1127" s="114"/>
      <c r="J1127" s="35"/>
      <c r="K1127" s="35"/>
      <c r="L1127" s="38"/>
      <c r="M1127" s="217"/>
      <c r="N1127" s="218"/>
      <c r="O1127" s="70"/>
      <c r="P1127" s="70"/>
      <c r="Q1127" s="70"/>
      <c r="R1127" s="70"/>
      <c r="S1127" s="70"/>
      <c r="T1127" s="71"/>
      <c r="U1127" s="33"/>
      <c r="V1127" s="33"/>
      <c r="W1127" s="33"/>
      <c r="X1127" s="33"/>
      <c r="Y1127" s="33"/>
      <c r="Z1127" s="33"/>
      <c r="AA1127" s="33"/>
      <c r="AB1127" s="33"/>
      <c r="AC1127" s="33"/>
      <c r="AD1127" s="33"/>
      <c r="AE1127" s="33"/>
      <c r="AT1127" s="16" t="s">
        <v>158</v>
      </c>
      <c r="AU1127" s="16" t="s">
        <v>86</v>
      </c>
    </row>
    <row r="1128" spans="1:65" s="2" customFormat="1" ht="19.5">
      <c r="A1128" s="33"/>
      <c r="B1128" s="34"/>
      <c r="C1128" s="35"/>
      <c r="D1128" s="215" t="s">
        <v>191</v>
      </c>
      <c r="E1128" s="35"/>
      <c r="F1128" s="219" t="s">
        <v>1099</v>
      </c>
      <c r="G1128" s="35"/>
      <c r="H1128" s="35"/>
      <c r="I1128" s="114"/>
      <c r="J1128" s="35"/>
      <c r="K1128" s="35"/>
      <c r="L1128" s="38"/>
      <c r="M1128" s="217"/>
      <c r="N1128" s="218"/>
      <c r="O1128" s="70"/>
      <c r="P1128" s="70"/>
      <c r="Q1128" s="70"/>
      <c r="R1128" s="70"/>
      <c r="S1128" s="70"/>
      <c r="T1128" s="71"/>
      <c r="U1128" s="33"/>
      <c r="V1128" s="33"/>
      <c r="W1128" s="33"/>
      <c r="X1128" s="33"/>
      <c r="Y1128" s="33"/>
      <c r="Z1128" s="33"/>
      <c r="AA1128" s="33"/>
      <c r="AB1128" s="33"/>
      <c r="AC1128" s="33"/>
      <c r="AD1128" s="33"/>
      <c r="AE1128" s="33"/>
      <c r="AT1128" s="16" t="s">
        <v>191</v>
      </c>
      <c r="AU1128" s="16" t="s">
        <v>86</v>
      </c>
    </row>
    <row r="1129" spans="1:65" s="2" customFormat="1" ht="16.5" customHeight="1">
      <c r="A1129" s="33"/>
      <c r="B1129" s="34"/>
      <c r="C1129" s="202" t="s">
        <v>1878</v>
      </c>
      <c r="D1129" s="202" t="s">
        <v>149</v>
      </c>
      <c r="E1129" s="203" t="s">
        <v>1879</v>
      </c>
      <c r="F1129" s="204" t="s">
        <v>1880</v>
      </c>
      <c r="G1129" s="205" t="s">
        <v>187</v>
      </c>
      <c r="H1129" s="206">
        <v>1</v>
      </c>
      <c r="I1129" s="207"/>
      <c r="J1129" s="208">
        <f>ROUND(I1129*H1129,2)</f>
        <v>0</v>
      </c>
      <c r="K1129" s="204" t="s">
        <v>153</v>
      </c>
      <c r="L1129" s="38"/>
      <c r="M1129" s="209" t="s">
        <v>1</v>
      </c>
      <c r="N1129" s="210" t="s">
        <v>42</v>
      </c>
      <c r="O1129" s="70"/>
      <c r="P1129" s="211">
        <f>O1129*H1129</f>
        <v>0</v>
      </c>
      <c r="Q1129" s="211">
        <v>1.8907700000000001</v>
      </c>
      <c r="R1129" s="211">
        <f>Q1129*H1129</f>
        <v>1.8907700000000001</v>
      </c>
      <c r="S1129" s="211">
        <v>0</v>
      </c>
      <c r="T1129" s="212">
        <f>S1129*H1129</f>
        <v>0</v>
      </c>
      <c r="U1129" s="33"/>
      <c r="V1129" s="33"/>
      <c r="W1129" s="33"/>
      <c r="X1129" s="33"/>
      <c r="Y1129" s="33"/>
      <c r="Z1129" s="33"/>
      <c r="AA1129" s="33"/>
      <c r="AB1129" s="33"/>
      <c r="AC1129" s="33"/>
      <c r="AD1129" s="33"/>
      <c r="AE1129" s="33"/>
      <c r="AR1129" s="213" t="s">
        <v>154</v>
      </c>
      <c r="AT1129" s="213" t="s">
        <v>149</v>
      </c>
      <c r="AU1129" s="213" t="s">
        <v>86</v>
      </c>
      <c r="AY1129" s="16" t="s">
        <v>147</v>
      </c>
      <c r="BE1129" s="214">
        <f>IF(N1129="základní",J1129,0)</f>
        <v>0</v>
      </c>
      <c r="BF1129" s="214">
        <f>IF(N1129="snížená",J1129,0)</f>
        <v>0</v>
      </c>
      <c r="BG1129" s="214">
        <f>IF(N1129="zákl. přenesená",J1129,0)</f>
        <v>0</v>
      </c>
      <c r="BH1129" s="214">
        <f>IF(N1129="sníž. přenesená",J1129,0)</f>
        <v>0</v>
      </c>
      <c r="BI1129" s="214">
        <f>IF(N1129="nulová",J1129,0)</f>
        <v>0</v>
      </c>
      <c r="BJ1129" s="16" t="s">
        <v>21</v>
      </c>
      <c r="BK1129" s="214">
        <f>ROUND(I1129*H1129,2)</f>
        <v>0</v>
      </c>
      <c r="BL1129" s="16" t="s">
        <v>154</v>
      </c>
      <c r="BM1129" s="213" t="s">
        <v>1881</v>
      </c>
    </row>
    <row r="1130" spans="1:65" s="2" customFormat="1" ht="19.5">
      <c r="A1130" s="33"/>
      <c r="B1130" s="34"/>
      <c r="C1130" s="35"/>
      <c r="D1130" s="215" t="s">
        <v>156</v>
      </c>
      <c r="E1130" s="35"/>
      <c r="F1130" s="216" t="s">
        <v>1882</v>
      </c>
      <c r="G1130" s="35"/>
      <c r="H1130" s="35"/>
      <c r="I1130" s="114"/>
      <c r="J1130" s="35"/>
      <c r="K1130" s="35"/>
      <c r="L1130" s="38"/>
      <c r="M1130" s="217"/>
      <c r="N1130" s="218"/>
      <c r="O1130" s="70"/>
      <c r="P1130" s="70"/>
      <c r="Q1130" s="70"/>
      <c r="R1130" s="70"/>
      <c r="S1130" s="70"/>
      <c r="T1130" s="71"/>
      <c r="U1130" s="33"/>
      <c r="V1130" s="33"/>
      <c r="W1130" s="33"/>
      <c r="X1130" s="33"/>
      <c r="Y1130" s="33"/>
      <c r="Z1130" s="33"/>
      <c r="AA1130" s="33"/>
      <c r="AB1130" s="33"/>
      <c r="AC1130" s="33"/>
      <c r="AD1130" s="33"/>
      <c r="AE1130" s="33"/>
      <c r="AT1130" s="16" t="s">
        <v>156</v>
      </c>
      <c r="AU1130" s="16" t="s">
        <v>86</v>
      </c>
    </row>
    <row r="1131" spans="1:65" s="2" customFormat="1" ht="39">
      <c r="A1131" s="33"/>
      <c r="B1131" s="34"/>
      <c r="C1131" s="35"/>
      <c r="D1131" s="215" t="s">
        <v>158</v>
      </c>
      <c r="E1131" s="35"/>
      <c r="F1131" s="219" t="s">
        <v>1877</v>
      </c>
      <c r="G1131" s="35"/>
      <c r="H1131" s="35"/>
      <c r="I1131" s="114"/>
      <c r="J1131" s="35"/>
      <c r="K1131" s="35"/>
      <c r="L1131" s="38"/>
      <c r="M1131" s="217"/>
      <c r="N1131" s="218"/>
      <c r="O1131" s="70"/>
      <c r="P1131" s="70"/>
      <c r="Q1131" s="70"/>
      <c r="R1131" s="70"/>
      <c r="S1131" s="70"/>
      <c r="T1131" s="71"/>
      <c r="U1131" s="33"/>
      <c r="V1131" s="33"/>
      <c r="W1131" s="33"/>
      <c r="X1131" s="33"/>
      <c r="Y1131" s="33"/>
      <c r="Z1131" s="33"/>
      <c r="AA1131" s="33"/>
      <c r="AB1131" s="33"/>
      <c r="AC1131" s="33"/>
      <c r="AD1131" s="33"/>
      <c r="AE1131" s="33"/>
      <c r="AT1131" s="16" t="s">
        <v>158</v>
      </c>
      <c r="AU1131" s="16" t="s">
        <v>86</v>
      </c>
    </row>
    <row r="1132" spans="1:65" s="2" customFormat="1" ht="29.25">
      <c r="A1132" s="33"/>
      <c r="B1132" s="34"/>
      <c r="C1132" s="35"/>
      <c r="D1132" s="215" t="s">
        <v>191</v>
      </c>
      <c r="E1132" s="35"/>
      <c r="F1132" s="219" t="s">
        <v>1883</v>
      </c>
      <c r="G1132" s="35"/>
      <c r="H1132" s="35"/>
      <c r="I1132" s="114"/>
      <c r="J1132" s="35"/>
      <c r="K1132" s="35"/>
      <c r="L1132" s="38"/>
      <c r="M1132" s="217"/>
      <c r="N1132" s="218"/>
      <c r="O1132" s="70"/>
      <c r="P1132" s="70"/>
      <c r="Q1132" s="70"/>
      <c r="R1132" s="70"/>
      <c r="S1132" s="70"/>
      <c r="T1132" s="71"/>
      <c r="U1132" s="33"/>
      <c r="V1132" s="33"/>
      <c r="W1132" s="33"/>
      <c r="X1132" s="33"/>
      <c r="Y1132" s="33"/>
      <c r="Z1132" s="33"/>
      <c r="AA1132" s="33"/>
      <c r="AB1132" s="33"/>
      <c r="AC1132" s="33"/>
      <c r="AD1132" s="33"/>
      <c r="AE1132" s="33"/>
      <c r="AT1132" s="16" t="s">
        <v>191</v>
      </c>
      <c r="AU1132" s="16" t="s">
        <v>86</v>
      </c>
    </row>
    <row r="1133" spans="1:65" s="2" customFormat="1" ht="21.75" customHeight="1">
      <c r="A1133" s="33"/>
      <c r="B1133" s="34"/>
      <c r="C1133" s="202" t="s">
        <v>1884</v>
      </c>
      <c r="D1133" s="202" t="s">
        <v>149</v>
      </c>
      <c r="E1133" s="203" t="s">
        <v>1885</v>
      </c>
      <c r="F1133" s="204" t="s">
        <v>1886</v>
      </c>
      <c r="G1133" s="205" t="s">
        <v>152</v>
      </c>
      <c r="H1133" s="206">
        <v>1</v>
      </c>
      <c r="I1133" s="207"/>
      <c r="J1133" s="208">
        <f>ROUND(I1133*H1133,2)</f>
        <v>0</v>
      </c>
      <c r="K1133" s="204" t="s">
        <v>153</v>
      </c>
      <c r="L1133" s="38"/>
      <c r="M1133" s="209" t="s">
        <v>1</v>
      </c>
      <c r="N1133" s="210" t="s">
        <v>42</v>
      </c>
      <c r="O1133" s="70"/>
      <c r="P1133" s="211">
        <f>O1133*H1133</f>
        <v>0</v>
      </c>
      <c r="Q1133" s="211">
        <v>0.16192000000000001</v>
      </c>
      <c r="R1133" s="211">
        <f>Q1133*H1133</f>
        <v>0.16192000000000001</v>
      </c>
      <c r="S1133" s="211">
        <v>0</v>
      </c>
      <c r="T1133" s="212">
        <f>S1133*H1133</f>
        <v>0</v>
      </c>
      <c r="U1133" s="33"/>
      <c r="V1133" s="33"/>
      <c r="W1133" s="33"/>
      <c r="X1133" s="33"/>
      <c r="Y1133" s="33"/>
      <c r="Z1133" s="33"/>
      <c r="AA1133" s="33"/>
      <c r="AB1133" s="33"/>
      <c r="AC1133" s="33"/>
      <c r="AD1133" s="33"/>
      <c r="AE1133" s="33"/>
      <c r="AR1133" s="213" t="s">
        <v>154</v>
      </c>
      <c r="AT1133" s="213" t="s">
        <v>149</v>
      </c>
      <c r="AU1133" s="213" t="s">
        <v>86</v>
      </c>
      <c r="AY1133" s="16" t="s">
        <v>147</v>
      </c>
      <c r="BE1133" s="214">
        <f>IF(N1133="základní",J1133,0)</f>
        <v>0</v>
      </c>
      <c r="BF1133" s="214">
        <f>IF(N1133="snížená",J1133,0)</f>
        <v>0</v>
      </c>
      <c r="BG1133" s="214">
        <f>IF(N1133="zákl. přenesená",J1133,0)</f>
        <v>0</v>
      </c>
      <c r="BH1133" s="214">
        <f>IF(N1133="sníž. přenesená",J1133,0)</f>
        <v>0</v>
      </c>
      <c r="BI1133" s="214">
        <f>IF(N1133="nulová",J1133,0)</f>
        <v>0</v>
      </c>
      <c r="BJ1133" s="16" t="s">
        <v>21</v>
      </c>
      <c r="BK1133" s="214">
        <f>ROUND(I1133*H1133,2)</f>
        <v>0</v>
      </c>
      <c r="BL1133" s="16" t="s">
        <v>154</v>
      </c>
      <c r="BM1133" s="213" t="s">
        <v>1887</v>
      </c>
    </row>
    <row r="1134" spans="1:65" s="2" customFormat="1" ht="19.5">
      <c r="A1134" s="33"/>
      <c r="B1134" s="34"/>
      <c r="C1134" s="35"/>
      <c r="D1134" s="215" t="s">
        <v>156</v>
      </c>
      <c r="E1134" s="35"/>
      <c r="F1134" s="216" t="s">
        <v>1888</v>
      </c>
      <c r="G1134" s="35"/>
      <c r="H1134" s="35"/>
      <c r="I1134" s="114"/>
      <c r="J1134" s="35"/>
      <c r="K1134" s="35"/>
      <c r="L1134" s="38"/>
      <c r="M1134" s="217"/>
      <c r="N1134" s="218"/>
      <c r="O1134" s="70"/>
      <c r="P1134" s="70"/>
      <c r="Q1134" s="70"/>
      <c r="R1134" s="70"/>
      <c r="S1134" s="70"/>
      <c r="T1134" s="71"/>
      <c r="U1134" s="33"/>
      <c r="V1134" s="33"/>
      <c r="W1134" s="33"/>
      <c r="X1134" s="33"/>
      <c r="Y1134" s="33"/>
      <c r="Z1134" s="33"/>
      <c r="AA1134" s="33"/>
      <c r="AB1134" s="33"/>
      <c r="AC1134" s="33"/>
      <c r="AD1134" s="33"/>
      <c r="AE1134" s="33"/>
      <c r="AT1134" s="16" t="s">
        <v>156</v>
      </c>
      <c r="AU1134" s="16" t="s">
        <v>86</v>
      </c>
    </row>
    <row r="1135" spans="1:65" s="2" customFormat="1" ht="185.25">
      <c r="A1135" s="33"/>
      <c r="B1135" s="34"/>
      <c r="C1135" s="35"/>
      <c r="D1135" s="215" t="s">
        <v>158</v>
      </c>
      <c r="E1135" s="35"/>
      <c r="F1135" s="219" t="s">
        <v>1889</v>
      </c>
      <c r="G1135" s="35"/>
      <c r="H1135" s="35"/>
      <c r="I1135" s="114"/>
      <c r="J1135" s="35"/>
      <c r="K1135" s="35"/>
      <c r="L1135" s="38"/>
      <c r="M1135" s="217"/>
      <c r="N1135" s="218"/>
      <c r="O1135" s="70"/>
      <c r="P1135" s="70"/>
      <c r="Q1135" s="70"/>
      <c r="R1135" s="70"/>
      <c r="S1135" s="70"/>
      <c r="T1135" s="71"/>
      <c r="U1135" s="33"/>
      <c r="V1135" s="33"/>
      <c r="W1135" s="33"/>
      <c r="X1135" s="33"/>
      <c r="Y1135" s="33"/>
      <c r="Z1135" s="33"/>
      <c r="AA1135" s="33"/>
      <c r="AB1135" s="33"/>
      <c r="AC1135" s="33"/>
      <c r="AD1135" s="33"/>
      <c r="AE1135" s="33"/>
      <c r="AT1135" s="16" t="s">
        <v>158</v>
      </c>
      <c r="AU1135" s="16" t="s">
        <v>86</v>
      </c>
    </row>
    <row r="1136" spans="1:65" s="2" customFormat="1" ht="19.5">
      <c r="A1136" s="33"/>
      <c r="B1136" s="34"/>
      <c r="C1136" s="35"/>
      <c r="D1136" s="215" t="s">
        <v>191</v>
      </c>
      <c r="E1136" s="35"/>
      <c r="F1136" s="219" t="s">
        <v>1099</v>
      </c>
      <c r="G1136" s="35"/>
      <c r="H1136" s="35"/>
      <c r="I1136" s="114"/>
      <c r="J1136" s="35"/>
      <c r="K1136" s="35"/>
      <c r="L1136" s="38"/>
      <c r="M1136" s="217"/>
      <c r="N1136" s="218"/>
      <c r="O1136" s="70"/>
      <c r="P1136" s="70"/>
      <c r="Q1136" s="70"/>
      <c r="R1136" s="70"/>
      <c r="S1136" s="70"/>
      <c r="T1136" s="71"/>
      <c r="U1136" s="33"/>
      <c r="V1136" s="33"/>
      <c r="W1136" s="33"/>
      <c r="X1136" s="33"/>
      <c r="Y1136" s="33"/>
      <c r="Z1136" s="33"/>
      <c r="AA1136" s="33"/>
      <c r="AB1136" s="33"/>
      <c r="AC1136" s="33"/>
      <c r="AD1136" s="33"/>
      <c r="AE1136" s="33"/>
      <c r="AT1136" s="16" t="s">
        <v>191</v>
      </c>
      <c r="AU1136" s="16" t="s">
        <v>86</v>
      </c>
    </row>
    <row r="1137" spans="1:65" s="2" customFormat="1" ht="21.75" customHeight="1">
      <c r="A1137" s="33"/>
      <c r="B1137" s="34"/>
      <c r="C1137" s="202" t="s">
        <v>1890</v>
      </c>
      <c r="D1137" s="202" t="s">
        <v>149</v>
      </c>
      <c r="E1137" s="203" t="s">
        <v>1891</v>
      </c>
      <c r="F1137" s="204" t="s">
        <v>1892</v>
      </c>
      <c r="G1137" s="205" t="s">
        <v>187</v>
      </c>
      <c r="H1137" s="206">
        <v>1</v>
      </c>
      <c r="I1137" s="207"/>
      <c r="J1137" s="208">
        <f>ROUND(I1137*H1137,2)</f>
        <v>0</v>
      </c>
      <c r="K1137" s="204" t="s">
        <v>153</v>
      </c>
      <c r="L1137" s="38"/>
      <c r="M1137" s="209" t="s">
        <v>1</v>
      </c>
      <c r="N1137" s="210" t="s">
        <v>42</v>
      </c>
      <c r="O1137" s="70"/>
      <c r="P1137" s="211">
        <f>O1137*H1137</f>
        <v>0</v>
      </c>
      <c r="Q1137" s="211">
        <v>0</v>
      </c>
      <c r="R1137" s="211">
        <f>Q1137*H1137</f>
        <v>0</v>
      </c>
      <c r="S1137" s="211">
        <v>0</v>
      </c>
      <c r="T1137" s="212">
        <f>S1137*H1137</f>
        <v>0</v>
      </c>
      <c r="U1137" s="33"/>
      <c r="V1137" s="33"/>
      <c r="W1137" s="33"/>
      <c r="X1137" s="33"/>
      <c r="Y1137" s="33"/>
      <c r="Z1137" s="33"/>
      <c r="AA1137" s="33"/>
      <c r="AB1137" s="33"/>
      <c r="AC1137" s="33"/>
      <c r="AD1137" s="33"/>
      <c r="AE1137" s="33"/>
      <c r="AR1137" s="213" t="s">
        <v>154</v>
      </c>
      <c r="AT1137" s="213" t="s">
        <v>149</v>
      </c>
      <c r="AU1137" s="213" t="s">
        <v>86</v>
      </c>
      <c r="AY1137" s="16" t="s">
        <v>147</v>
      </c>
      <c r="BE1137" s="214">
        <f>IF(N1137="základní",J1137,0)</f>
        <v>0</v>
      </c>
      <c r="BF1137" s="214">
        <f>IF(N1137="snížená",J1137,0)</f>
        <v>0</v>
      </c>
      <c r="BG1137" s="214">
        <f>IF(N1137="zákl. přenesená",J1137,0)</f>
        <v>0</v>
      </c>
      <c r="BH1137" s="214">
        <f>IF(N1137="sníž. přenesená",J1137,0)</f>
        <v>0</v>
      </c>
      <c r="BI1137" s="214">
        <f>IF(N1137="nulová",J1137,0)</f>
        <v>0</v>
      </c>
      <c r="BJ1137" s="16" t="s">
        <v>21</v>
      </c>
      <c r="BK1137" s="214">
        <f>ROUND(I1137*H1137,2)</f>
        <v>0</v>
      </c>
      <c r="BL1137" s="16" t="s">
        <v>154</v>
      </c>
      <c r="BM1137" s="213" t="s">
        <v>1893</v>
      </c>
    </row>
    <row r="1138" spans="1:65" s="2" customFormat="1" ht="11.25">
      <c r="A1138" s="33"/>
      <c r="B1138" s="34"/>
      <c r="C1138" s="35"/>
      <c r="D1138" s="215" t="s">
        <v>156</v>
      </c>
      <c r="E1138" s="35"/>
      <c r="F1138" s="216" t="s">
        <v>1894</v>
      </c>
      <c r="G1138" s="35"/>
      <c r="H1138" s="35"/>
      <c r="I1138" s="114"/>
      <c r="J1138" s="35"/>
      <c r="K1138" s="35"/>
      <c r="L1138" s="38"/>
      <c r="M1138" s="217"/>
      <c r="N1138" s="218"/>
      <c r="O1138" s="70"/>
      <c r="P1138" s="70"/>
      <c r="Q1138" s="70"/>
      <c r="R1138" s="70"/>
      <c r="S1138" s="70"/>
      <c r="T1138" s="71"/>
      <c r="U1138" s="33"/>
      <c r="V1138" s="33"/>
      <c r="W1138" s="33"/>
      <c r="X1138" s="33"/>
      <c r="Y1138" s="33"/>
      <c r="Z1138" s="33"/>
      <c r="AA1138" s="33"/>
      <c r="AB1138" s="33"/>
      <c r="AC1138" s="33"/>
      <c r="AD1138" s="33"/>
      <c r="AE1138" s="33"/>
      <c r="AT1138" s="16" t="s">
        <v>156</v>
      </c>
      <c r="AU1138" s="16" t="s">
        <v>86</v>
      </c>
    </row>
    <row r="1139" spans="1:65" s="2" customFormat="1" ht="175.5">
      <c r="A1139" s="33"/>
      <c r="B1139" s="34"/>
      <c r="C1139" s="35"/>
      <c r="D1139" s="215" t="s">
        <v>158</v>
      </c>
      <c r="E1139" s="35"/>
      <c r="F1139" s="219" t="s">
        <v>1760</v>
      </c>
      <c r="G1139" s="35"/>
      <c r="H1139" s="35"/>
      <c r="I1139" s="114"/>
      <c r="J1139" s="35"/>
      <c r="K1139" s="35"/>
      <c r="L1139" s="38"/>
      <c r="M1139" s="217"/>
      <c r="N1139" s="218"/>
      <c r="O1139" s="70"/>
      <c r="P1139" s="70"/>
      <c r="Q1139" s="70"/>
      <c r="R1139" s="70"/>
      <c r="S1139" s="70"/>
      <c r="T1139" s="71"/>
      <c r="U1139" s="33"/>
      <c r="V1139" s="33"/>
      <c r="W1139" s="33"/>
      <c r="X1139" s="33"/>
      <c r="Y1139" s="33"/>
      <c r="Z1139" s="33"/>
      <c r="AA1139" s="33"/>
      <c r="AB1139" s="33"/>
      <c r="AC1139" s="33"/>
      <c r="AD1139" s="33"/>
      <c r="AE1139" s="33"/>
      <c r="AT1139" s="16" t="s">
        <v>158</v>
      </c>
      <c r="AU1139" s="16" t="s">
        <v>86</v>
      </c>
    </row>
    <row r="1140" spans="1:65" s="2" customFormat="1" ht="19.5">
      <c r="A1140" s="33"/>
      <c r="B1140" s="34"/>
      <c r="C1140" s="35"/>
      <c r="D1140" s="215" t="s">
        <v>191</v>
      </c>
      <c r="E1140" s="35"/>
      <c r="F1140" s="219" t="s">
        <v>1895</v>
      </c>
      <c r="G1140" s="35"/>
      <c r="H1140" s="35"/>
      <c r="I1140" s="114"/>
      <c r="J1140" s="35"/>
      <c r="K1140" s="35"/>
      <c r="L1140" s="38"/>
      <c r="M1140" s="217"/>
      <c r="N1140" s="218"/>
      <c r="O1140" s="70"/>
      <c r="P1140" s="70"/>
      <c r="Q1140" s="70"/>
      <c r="R1140" s="70"/>
      <c r="S1140" s="70"/>
      <c r="T1140" s="71"/>
      <c r="U1140" s="33"/>
      <c r="V1140" s="33"/>
      <c r="W1140" s="33"/>
      <c r="X1140" s="33"/>
      <c r="Y1140" s="33"/>
      <c r="Z1140" s="33"/>
      <c r="AA1140" s="33"/>
      <c r="AB1140" s="33"/>
      <c r="AC1140" s="33"/>
      <c r="AD1140" s="33"/>
      <c r="AE1140" s="33"/>
      <c r="AT1140" s="16" t="s">
        <v>191</v>
      </c>
      <c r="AU1140" s="16" t="s">
        <v>86</v>
      </c>
    </row>
    <row r="1141" spans="1:65" s="2" customFormat="1" ht="21.75" customHeight="1">
      <c r="A1141" s="33"/>
      <c r="B1141" s="34"/>
      <c r="C1141" s="202" t="s">
        <v>1896</v>
      </c>
      <c r="D1141" s="202" t="s">
        <v>149</v>
      </c>
      <c r="E1141" s="203" t="s">
        <v>1897</v>
      </c>
      <c r="F1141" s="204" t="s">
        <v>1898</v>
      </c>
      <c r="G1141" s="205" t="s">
        <v>187</v>
      </c>
      <c r="H1141" s="206">
        <v>1</v>
      </c>
      <c r="I1141" s="207"/>
      <c r="J1141" s="208">
        <f>ROUND(I1141*H1141,2)</f>
        <v>0</v>
      </c>
      <c r="K1141" s="204" t="s">
        <v>153</v>
      </c>
      <c r="L1141" s="38"/>
      <c r="M1141" s="209" t="s">
        <v>1</v>
      </c>
      <c r="N1141" s="210" t="s">
        <v>42</v>
      </c>
      <c r="O1141" s="70"/>
      <c r="P1141" s="211">
        <f>O1141*H1141</f>
        <v>0</v>
      </c>
      <c r="Q1141" s="211">
        <v>0</v>
      </c>
      <c r="R1141" s="211">
        <f>Q1141*H1141</f>
        <v>0</v>
      </c>
      <c r="S1141" s="211">
        <v>0</v>
      </c>
      <c r="T1141" s="212">
        <f>S1141*H1141</f>
        <v>0</v>
      </c>
      <c r="U1141" s="33"/>
      <c r="V1141" s="33"/>
      <c r="W1141" s="33"/>
      <c r="X1141" s="33"/>
      <c r="Y1141" s="33"/>
      <c r="Z1141" s="33"/>
      <c r="AA1141" s="33"/>
      <c r="AB1141" s="33"/>
      <c r="AC1141" s="33"/>
      <c r="AD1141" s="33"/>
      <c r="AE1141" s="33"/>
      <c r="AR1141" s="213" t="s">
        <v>154</v>
      </c>
      <c r="AT1141" s="213" t="s">
        <v>149</v>
      </c>
      <c r="AU1141" s="213" t="s">
        <v>86</v>
      </c>
      <c r="AY1141" s="16" t="s">
        <v>147</v>
      </c>
      <c r="BE1141" s="214">
        <f>IF(N1141="základní",J1141,0)</f>
        <v>0</v>
      </c>
      <c r="BF1141" s="214">
        <f>IF(N1141="snížená",J1141,0)</f>
        <v>0</v>
      </c>
      <c r="BG1141" s="214">
        <f>IF(N1141="zákl. přenesená",J1141,0)</f>
        <v>0</v>
      </c>
      <c r="BH1141" s="214">
        <f>IF(N1141="sníž. přenesená",J1141,0)</f>
        <v>0</v>
      </c>
      <c r="BI1141" s="214">
        <f>IF(N1141="nulová",J1141,0)</f>
        <v>0</v>
      </c>
      <c r="BJ1141" s="16" t="s">
        <v>21</v>
      </c>
      <c r="BK1141" s="214">
        <f>ROUND(I1141*H1141,2)</f>
        <v>0</v>
      </c>
      <c r="BL1141" s="16" t="s">
        <v>154</v>
      </c>
      <c r="BM1141" s="213" t="s">
        <v>1899</v>
      </c>
    </row>
    <row r="1142" spans="1:65" s="2" customFormat="1" ht="11.25">
      <c r="A1142" s="33"/>
      <c r="B1142" s="34"/>
      <c r="C1142" s="35"/>
      <c r="D1142" s="215" t="s">
        <v>156</v>
      </c>
      <c r="E1142" s="35"/>
      <c r="F1142" s="216" t="s">
        <v>1900</v>
      </c>
      <c r="G1142" s="35"/>
      <c r="H1142" s="35"/>
      <c r="I1142" s="114"/>
      <c r="J1142" s="35"/>
      <c r="K1142" s="35"/>
      <c r="L1142" s="38"/>
      <c r="M1142" s="217"/>
      <c r="N1142" s="218"/>
      <c r="O1142" s="70"/>
      <c r="P1142" s="70"/>
      <c r="Q1142" s="70"/>
      <c r="R1142" s="70"/>
      <c r="S1142" s="70"/>
      <c r="T1142" s="71"/>
      <c r="U1142" s="33"/>
      <c r="V1142" s="33"/>
      <c r="W1142" s="33"/>
      <c r="X1142" s="33"/>
      <c r="Y1142" s="33"/>
      <c r="Z1142" s="33"/>
      <c r="AA1142" s="33"/>
      <c r="AB1142" s="33"/>
      <c r="AC1142" s="33"/>
      <c r="AD1142" s="33"/>
      <c r="AE1142" s="33"/>
      <c r="AT1142" s="16" t="s">
        <v>156</v>
      </c>
      <c r="AU1142" s="16" t="s">
        <v>86</v>
      </c>
    </row>
    <row r="1143" spans="1:65" s="2" customFormat="1" ht="175.5">
      <c r="A1143" s="33"/>
      <c r="B1143" s="34"/>
      <c r="C1143" s="35"/>
      <c r="D1143" s="215" t="s">
        <v>158</v>
      </c>
      <c r="E1143" s="35"/>
      <c r="F1143" s="219" t="s">
        <v>1760</v>
      </c>
      <c r="G1143" s="35"/>
      <c r="H1143" s="35"/>
      <c r="I1143" s="114"/>
      <c r="J1143" s="35"/>
      <c r="K1143" s="35"/>
      <c r="L1143" s="38"/>
      <c r="M1143" s="217"/>
      <c r="N1143" s="218"/>
      <c r="O1143" s="70"/>
      <c r="P1143" s="70"/>
      <c r="Q1143" s="70"/>
      <c r="R1143" s="70"/>
      <c r="S1143" s="70"/>
      <c r="T1143" s="71"/>
      <c r="U1143" s="33"/>
      <c r="V1143" s="33"/>
      <c r="W1143" s="33"/>
      <c r="X1143" s="33"/>
      <c r="Y1143" s="33"/>
      <c r="Z1143" s="33"/>
      <c r="AA1143" s="33"/>
      <c r="AB1143" s="33"/>
      <c r="AC1143" s="33"/>
      <c r="AD1143" s="33"/>
      <c r="AE1143" s="33"/>
      <c r="AT1143" s="16" t="s">
        <v>158</v>
      </c>
      <c r="AU1143" s="16" t="s">
        <v>86</v>
      </c>
    </row>
    <row r="1144" spans="1:65" s="2" customFormat="1" ht="21.75" customHeight="1">
      <c r="A1144" s="33"/>
      <c r="B1144" s="34"/>
      <c r="C1144" s="202" t="s">
        <v>1901</v>
      </c>
      <c r="D1144" s="202" t="s">
        <v>149</v>
      </c>
      <c r="E1144" s="203" t="s">
        <v>1902</v>
      </c>
      <c r="F1144" s="204" t="s">
        <v>1903</v>
      </c>
      <c r="G1144" s="205" t="s">
        <v>152</v>
      </c>
      <c r="H1144" s="206">
        <v>1</v>
      </c>
      <c r="I1144" s="207"/>
      <c r="J1144" s="208">
        <f>ROUND(I1144*H1144,2)</f>
        <v>0</v>
      </c>
      <c r="K1144" s="204" t="s">
        <v>153</v>
      </c>
      <c r="L1144" s="38"/>
      <c r="M1144" s="209" t="s">
        <v>1</v>
      </c>
      <c r="N1144" s="210" t="s">
        <v>42</v>
      </c>
      <c r="O1144" s="70"/>
      <c r="P1144" s="211">
        <f>O1144*H1144</f>
        <v>0</v>
      </c>
      <c r="Q1144" s="211">
        <v>0.15679630750000001</v>
      </c>
      <c r="R1144" s="211">
        <f>Q1144*H1144</f>
        <v>0.15679630750000001</v>
      </c>
      <c r="S1144" s="211">
        <v>0</v>
      </c>
      <c r="T1144" s="212">
        <f>S1144*H1144</f>
        <v>0</v>
      </c>
      <c r="U1144" s="33"/>
      <c r="V1144" s="33"/>
      <c r="W1144" s="33"/>
      <c r="X1144" s="33"/>
      <c r="Y1144" s="33"/>
      <c r="Z1144" s="33"/>
      <c r="AA1144" s="33"/>
      <c r="AB1144" s="33"/>
      <c r="AC1144" s="33"/>
      <c r="AD1144" s="33"/>
      <c r="AE1144" s="33"/>
      <c r="AR1144" s="213" t="s">
        <v>154</v>
      </c>
      <c r="AT1144" s="213" t="s">
        <v>149</v>
      </c>
      <c r="AU1144" s="213" t="s">
        <v>86</v>
      </c>
      <c r="AY1144" s="16" t="s">
        <v>147</v>
      </c>
      <c r="BE1144" s="214">
        <f>IF(N1144="základní",J1144,0)</f>
        <v>0</v>
      </c>
      <c r="BF1144" s="214">
        <f>IF(N1144="snížená",J1144,0)</f>
        <v>0</v>
      </c>
      <c r="BG1144" s="214">
        <f>IF(N1144="zákl. přenesená",J1144,0)</f>
        <v>0</v>
      </c>
      <c r="BH1144" s="214">
        <f>IF(N1144="sníž. přenesená",J1144,0)</f>
        <v>0</v>
      </c>
      <c r="BI1144" s="214">
        <f>IF(N1144="nulová",J1144,0)</f>
        <v>0</v>
      </c>
      <c r="BJ1144" s="16" t="s">
        <v>21</v>
      </c>
      <c r="BK1144" s="214">
        <f>ROUND(I1144*H1144,2)</f>
        <v>0</v>
      </c>
      <c r="BL1144" s="16" t="s">
        <v>154</v>
      </c>
      <c r="BM1144" s="213" t="s">
        <v>1904</v>
      </c>
    </row>
    <row r="1145" spans="1:65" s="2" customFormat="1" ht="19.5">
      <c r="A1145" s="33"/>
      <c r="B1145" s="34"/>
      <c r="C1145" s="35"/>
      <c r="D1145" s="215" t="s">
        <v>156</v>
      </c>
      <c r="E1145" s="35"/>
      <c r="F1145" s="216" t="s">
        <v>1905</v>
      </c>
      <c r="G1145" s="35"/>
      <c r="H1145" s="35"/>
      <c r="I1145" s="114"/>
      <c r="J1145" s="35"/>
      <c r="K1145" s="35"/>
      <c r="L1145" s="38"/>
      <c r="M1145" s="217"/>
      <c r="N1145" s="218"/>
      <c r="O1145" s="70"/>
      <c r="P1145" s="70"/>
      <c r="Q1145" s="70"/>
      <c r="R1145" s="70"/>
      <c r="S1145" s="70"/>
      <c r="T1145" s="71"/>
      <c r="U1145" s="33"/>
      <c r="V1145" s="33"/>
      <c r="W1145" s="33"/>
      <c r="X1145" s="33"/>
      <c r="Y1145" s="33"/>
      <c r="Z1145" s="33"/>
      <c r="AA1145" s="33"/>
      <c r="AB1145" s="33"/>
      <c r="AC1145" s="33"/>
      <c r="AD1145" s="33"/>
      <c r="AE1145" s="33"/>
      <c r="AT1145" s="16" t="s">
        <v>156</v>
      </c>
      <c r="AU1145" s="16" t="s">
        <v>86</v>
      </c>
    </row>
    <row r="1146" spans="1:65" s="2" customFormat="1" ht="146.25">
      <c r="A1146" s="33"/>
      <c r="B1146" s="34"/>
      <c r="C1146" s="35"/>
      <c r="D1146" s="215" t="s">
        <v>158</v>
      </c>
      <c r="E1146" s="35"/>
      <c r="F1146" s="219" t="s">
        <v>1906</v>
      </c>
      <c r="G1146" s="35"/>
      <c r="H1146" s="35"/>
      <c r="I1146" s="114"/>
      <c r="J1146" s="35"/>
      <c r="K1146" s="35"/>
      <c r="L1146" s="38"/>
      <c r="M1146" s="217"/>
      <c r="N1146" s="218"/>
      <c r="O1146" s="70"/>
      <c r="P1146" s="70"/>
      <c r="Q1146" s="70"/>
      <c r="R1146" s="70"/>
      <c r="S1146" s="70"/>
      <c r="T1146" s="71"/>
      <c r="U1146" s="33"/>
      <c r="V1146" s="33"/>
      <c r="W1146" s="33"/>
      <c r="X1146" s="33"/>
      <c r="Y1146" s="33"/>
      <c r="Z1146" s="33"/>
      <c r="AA1146" s="33"/>
      <c r="AB1146" s="33"/>
      <c r="AC1146" s="33"/>
      <c r="AD1146" s="33"/>
      <c r="AE1146" s="33"/>
      <c r="AT1146" s="16" t="s">
        <v>158</v>
      </c>
      <c r="AU1146" s="16" t="s">
        <v>86</v>
      </c>
    </row>
    <row r="1147" spans="1:65" s="2" customFormat="1" ht="19.5">
      <c r="A1147" s="33"/>
      <c r="B1147" s="34"/>
      <c r="C1147" s="35"/>
      <c r="D1147" s="215" t="s">
        <v>191</v>
      </c>
      <c r="E1147" s="35"/>
      <c r="F1147" s="219" t="s">
        <v>1907</v>
      </c>
      <c r="G1147" s="35"/>
      <c r="H1147" s="35"/>
      <c r="I1147" s="114"/>
      <c r="J1147" s="35"/>
      <c r="K1147" s="35"/>
      <c r="L1147" s="38"/>
      <c r="M1147" s="217"/>
      <c r="N1147" s="218"/>
      <c r="O1147" s="70"/>
      <c r="P1147" s="70"/>
      <c r="Q1147" s="70"/>
      <c r="R1147" s="70"/>
      <c r="S1147" s="70"/>
      <c r="T1147" s="71"/>
      <c r="U1147" s="33"/>
      <c r="V1147" s="33"/>
      <c r="W1147" s="33"/>
      <c r="X1147" s="33"/>
      <c r="Y1147" s="33"/>
      <c r="Z1147" s="33"/>
      <c r="AA1147" s="33"/>
      <c r="AB1147" s="33"/>
      <c r="AC1147" s="33"/>
      <c r="AD1147" s="33"/>
      <c r="AE1147" s="33"/>
      <c r="AT1147" s="16" t="s">
        <v>191</v>
      </c>
      <c r="AU1147" s="16" t="s">
        <v>86</v>
      </c>
    </row>
    <row r="1148" spans="1:65" s="2" customFormat="1" ht="21.75" customHeight="1">
      <c r="A1148" s="33"/>
      <c r="B1148" s="34"/>
      <c r="C1148" s="202" t="s">
        <v>1908</v>
      </c>
      <c r="D1148" s="202" t="s">
        <v>149</v>
      </c>
      <c r="E1148" s="203" t="s">
        <v>1909</v>
      </c>
      <c r="F1148" s="204" t="s">
        <v>1910</v>
      </c>
      <c r="G1148" s="205" t="s">
        <v>187</v>
      </c>
      <c r="H1148" s="206">
        <v>1</v>
      </c>
      <c r="I1148" s="207"/>
      <c r="J1148" s="208">
        <f>ROUND(I1148*H1148,2)</f>
        <v>0</v>
      </c>
      <c r="K1148" s="204" t="s">
        <v>153</v>
      </c>
      <c r="L1148" s="38"/>
      <c r="M1148" s="209" t="s">
        <v>1</v>
      </c>
      <c r="N1148" s="210" t="s">
        <v>42</v>
      </c>
      <c r="O1148" s="70"/>
      <c r="P1148" s="211">
        <f>O1148*H1148</f>
        <v>0</v>
      </c>
      <c r="Q1148" s="211">
        <v>2.0032199999999998</v>
      </c>
      <c r="R1148" s="211">
        <f>Q1148*H1148</f>
        <v>2.0032199999999998</v>
      </c>
      <c r="S1148" s="211">
        <v>0</v>
      </c>
      <c r="T1148" s="212">
        <f>S1148*H1148</f>
        <v>0</v>
      </c>
      <c r="U1148" s="33"/>
      <c r="V1148" s="33"/>
      <c r="W1148" s="33"/>
      <c r="X1148" s="33"/>
      <c r="Y1148" s="33"/>
      <c r="Z1148" s="33"/>
      <c r="AA1148" s="33"/>
      <c r="AB1148" s="33"/>
      <c r="AC1148" s="33"/>
      <c r="AD1148" s="33"/>
      <c r="AE1148" s="33"/>
      <c r="AR1148" s="213" t="s">
        <v>154</v>
      </c>
      <c r="AT1148" s="213" t="s">
        <v>149</v>
      </c>
      <c r="AU1148" s="213" t="s">
        <v>86</v>
      </c>
      <c r="AY1148" s="16" t="s">
        <v>147</v>
      </c>
      <c r="BE1148" s="214">
        <f>IF(N1148="základní",J1148,0)</f>
        <v>0</v>
      </c>
      <c r="BF1148" s="214">
        <f>IF(N1148="snížená",J1148,0)</f>
        <v>0</v>
      </c>
      <c r="BG1148" s="214">
        <f>IF(N1148="zákl. přenesená",J1148,0)</f>
        <v>0</v>
      </c>
      <c r="BH1148" s="214">
        <f>IF(N1148="sníž. přenesená",J1148,0)</f>
        <v>0</v>
      </c>
      <c r="BI1148" s="214">
        <f>IF(N1148="nulová",J1148,0)</f>
        <v>0</v>
      </c>
      <c r="BJ1148" s="16" t="s">
        <v>21</v>
      </c>
      <c r="BK1148" s="214">
        <f>ROUND(I1148*H1148,2)</f>
        <v>0</v>
      </c>
      <c r="BL1148" s="16" t="s">
        <v>154</v>
      </c>
      <c r="BM1148" s="213" t="s">
        <v>1911</v>
      </c>
    </row>
    <row r="1149" spans="1:65" s="2" customFormat="1" ht="29.25">
      <c r="A1149" s="33"/>
      <c r="B1149" s="34"/>
      <c r="C1149" s="35"/>
      <c r="D1149" s="215" t="s">
        <v>156</v>
      </c>
      <c r="E1149" s="35"/>
      <c r="F1149" s="216" t="s">
        <v>1912</v>
      </c>
      <c r="G1149" s="35"/>
      <c r="H1149" s="35"/>
      <c r="I1149" s="114"/>
      <c r="J1149" s="35"/>
      <c r="K1149" s="35"/>
      <c r="L1149" s="38"/>
      <c r="M1149" s="217"/>
      <c r="N1149" s="218"/>
      <c r="O1149" s="70"/>
      <c r="P1149" s="70"/>
      <c r="Q1149" s="70"/>
      <c r="R1149" s="70"/>
      <c r="S1149" s="70"/>
      <c r="T1149" s="71"/>
      <c r="U1149" s="33"/>
      <c r="V1149" s="33"/>
      <c r="W1149" s="33"/>
      <c r="X1149" s="33"/>
      <c r="Y1149" s="33"/>
      <c r="Z1149" s="33"/>
      <c r="AA1149" s="33"/>
      <c r="AB1149" s="33"/>
      <c r="AC1149" s="33"/>
      <c r="AD1149" s="33"/>
      <c r="AE1149" s="33"/>
      <c r="AT1149" s="16" t="s">
        <v>156</v>
      </c>
      <c r="AU1149" s="16" t="s">
        <v>86</v>
      </c>
    </row>
    <row r="1150" spans="1:65" s="2" customFormat="1" ht="29.25">
      <c r="A1150" s="33"/>
      <c r="B1150" s="34"/>
      <c r="C1150" s="35"/>
      <c r="D1150" s="215" t="s">
        <v>158</v>
      </c>
      <c r="E1150" s="35"/>
      <c r="F1150" s="219" t="s">
        <v>1913</v>
      </c>
      <c r="G1150" s="35"/>
      <c r="H1150" s="35"/>
      <c r="I1150" s="114"/>
      <c r="J1150" s="35"/>
      <c r="K1150" s="35"/>
      <c r="L1150" s="38"/>
      <c r="M1150" s="217"/>
      <c r="N1150" s="218"/>
      <c r="O1150" s="70"/>
      <c r="P1150" s="70"/>
      <c r="Q1150" s="70"/>
      <c r="R1150" s="70"/>
      <c r="S1150" s="70"/>
      <c r="T1150" s="71"/>
      <c r="U1150" s="33"/>
      <c r="V1150" s="33"/>
      <c r="W1150" s="33"/>
      <c r="X1150" s="33"/>
      <c r="Y1150" s="33"/>
      <c r="Z1150" s="33"/>
      <c r="AA1150" s="33"/>
      <c r="AB1150" s="33"/>
      <c r="AC1150" s="33"/>
      <c r="AD1150" s="33"/>
      <c r="AE1150" s="33"/>
      <c r="AT1150" s="16" t="s">
        <v>158</v>
      </c>
      <c r="AU1150" s="16" t="s">
        <v>86</v>
      </c>
    </row>
    <row r="1151" spans="1:65" s="2" customFormat="1" ht="29.25">
      <c r="A1151" s="33"/>
      <c r="B1151" s="34"/>
      <c r="C1151" s="35"/>
      <c r="D1151" s="215" t="s">
        <v>191</v>
      </c>
      <c r="E1151" s="35"/>
      <c r="F1151" s="219" t="s">
        <v>1914</v>
      </c>
      <c r="G1151" s="35"/>
      <c r="H1151" s="35"/>
      <c r="I1151" s="114"/>
      <c r="J1151" s="35"/>
      <c r="K1151" s="35"/>
      <c r="L1151" s="38"/>
      <c r="M1151" s="217"/>
      <c r="N1151" s="218"/>
      <c r="O1151" s="70"/>
      <c r="P1151" s="70"/>
      <c r="Q1151" s="70"/>
      <c r="R1151" s="70"/>
      <c r="S1151" s="70"/>
      <c r="T1151" s="71"/>
      <c r="U1151" s="33"/>
      <c r="V1151" s="33"/>
      <c r="W1151" s="33"/>
      <c r="X1151" s="33"/>
      <c r="Y1151" s="33"/>
      <c r="Z1151" s="33"/>
      <c r="AA1151" s="33"/>
      <c r="AB1151" s="33"/>
      <c r="AC1151" s="33"/>
      <c r="AD1151" s="33"/>
      <c r="AE1151" s="33"/>
      <c r="AT1151" s="16" t="s">
        <v>191</v>
      </c>
      <c r="AU1151" s="16" t="s">
        <v>86</v>
      </c>
    </row>
    <row r="1152" spans="1:65" s="2" customFormat="1" ht="21.75" customHeight="1">
      <c r="A1152" s="33"/>
      <c r="B1152" s="34"/>
      <c r="C1152" s="202" t="s">
        <v>1915</v>
      </c>
      <c r="D1152" s="202" t="s">
        <v>149</v>
      </c>
      <c r="E1152" s="203" t="s">
        <v>1916</v>
      </c>
      <c r="F1152" s="204" t="s">
        <v>1917</v>
      </c>
      <c r="G1152" s="205" t="s">
        <v>152</v>
      </c>
      <c r="H1152" s="206">
        <v>1</v>
      </c>
      <c r="I1152" s="207"/>
      <c r="J1152" s="208">
        <f>ROUND(I1152*H1152,2)</f>
        <v>0</v>
      </c>
      <c r="K1152" s="204" t="s">
        <v>153</v>
      </c>
      <c r="L1152" s="38"/>
      <c r="M1152" s="209" t="s">
        <v>1</v>
      </c>
      <c r="N1152" s="210" t="s">
        <v>42</v>
      </c>
      <c r="O1152" s="70"/>
      <c r="P1152" s="211">
        <f>O1152*H1152</f>
        <v>0</v>
      </c>
      <c r="Q1152" s="211">
        <v>0</v>
      </c>
      <c r="R1152" s="211">
        <f>Q1152*H1152</f>
        <v>0</v>
      </c>
      <c r="S1152" s="211">
        <v>0</v>
      </c>
      <c r="T1152" s="212">
        <f>S1152*H1152</f>
        <v>0</v>
      </c>
      <c r="U1152" s="33"/>
      <c r="V1152" s="33"/>
      <c r="W1152" s="33"/>
      <c r="X1152" s="33"/>
      <c r="Y1152" s="33"/>
      <c r="Z1152" s="33"/>
      <c r="AA1152" s="33"/>
      <c r="AB1152" s="33"/>
      <c r="AC1152" s="33"/>
      <c r="AD1152" s="33"/>
      <c r="AE1152" s="33"/>
      <c r="AR1152" s="213" t="s">
        <v>154</v>
      </c>
      <c r="AT1152" s="213" t="s">
        <v>149</v>
      </c>
      <c r="AU1152" s="213" t="s">
        <v>86</v>
      </c>
      <c r="AY1152" s="16" t="s">
        <v>147</v>
      </c>
      <c r="BE1152" s="214">
        <f>IF(N1152="základní",J1152,0)</f>
        <v>0</v>
      </c>
      <c r="BF1152" s="214">
        <f>IF(N1152="snížená",J1152,0)</f>
        <v>0</v>
      </c>
      <c r="BG1152" s="214">
        <f>IF(N1152="zákl. přenesená",J1152,0)</f>
        <v>0</v>
      </c>
      <c r="BH1152" s="214">
        <f>IF(N1152="sníž. přenesená",J1152,0)</f>
        <v>0</v>
      </c>
      <c r="BI1152" s="214">
        <f>IF(N1152="nulová",J1152,0)</f>
        <v>0</v>
      </c>
      <c r="BJ1152" s="16" t="s">
        <v>21</v>
      </c>
      <c r="BK1152" s="214">
        <f>ROUND(I1152*H1152,2)</f>
        <v>0</v>
      </c>
      <c r="BL1152" s="16" t="s">
        <v>154</v>
      </c>
      <c r="BM1152" s="213" t="s">
        <v>1918</v>
      </c>
    </row>
    <row r="1153" spans="1:65" s="2" customFormat="1" ht="29.25">
      <c r="A1153" s="33"/>
      <c r="B1153" s="34"/>
      <c r="C1153" s="35"/>
      <c r="D1153" s="215" t="s">
        <v>156</v>
      </c>
      <c r="E1153" s="35"/>
      <c r="F1153" s="216" t="s">
        <v>1919</v>
      </c>
      <c r="G1153" s="35"/>
      <c r="H1153" s="35"/>
      <c r="I1153" s="114"/>
      <c r="J1153" s="35"/>
      <c r="K1153" s="35"/>
      <c r="L1153" s="38"/>
      <c r="M1153" s="217"/>
      <c r="N1153" s="218"/>
      <c r="O1153" s="70"/>
      <c r="P1153" s="70"/>
      <c r="Q1153" s="70"/>
      <c r="R1153" s="70"/>
      <c r="S1153" s="70"/>
      <c r="T1153" s="71"/>
      <c r="U1153" s="33"/>
      <c r="V1153" s="33"/>
      <c r="W1153" s="33"/>
      <c r="X1153" s="33"/>
      <c r="Y1153" s="33"/>
      <c r="Z1153" s="33"/>
      <c r="AA1153" s="33"/>
      <c r="AB1153" s="33"/>
      <c r="AC1153" s="33"/>
      <c r="AD1153" s="33"/>
      <c r="AE1153" s="33"/>
      <c r="AT1153" s="16" t="s">
        <v>156</v>
      </c>
      <c r="AU1153" s="16" t="s">
        <v>86</v>
      </c>
    </row>
    <row r="1154" spans="1:65" s="2" customFormat="1" ht="29.25">
      <c r="A1154" s="33"/>
      <c r="B1154" s="34"/>
      <c r="C1154" s="35"/>
      <c r="D1154" s="215" t="s">
        <v>158</v>
      </c>
      <c r="E1154" s="35"/>
      <c r="F1154" s="219" t="s">
        <v>1913</v>
      </c>
      <c r="G1154" s="35"/>
      <c r="H1154" s="35"/>
      <c r="I1154" s="114"/>
      <c r="J1154" s="35"/>
      <c r="K1154" s="35"/>
      <c r="L1154" s="38"/>
      <c r="M1154" s="217"/>
      <c r="N1154" s="218"/>
      <c r="O1154" s="70"/>
      <c r="P1154" s="70"/>
      <c r="Q1154" s="70"/>
      <c r="R1154" s="70"/>
      <c r="S1154" s="70"/>
      <c r="T1154" s="71"/>
      <c r="U1154" s="33"/>
      <c r="V1154" s="33"/>
      <c r="W1154" s="33"/>
      <c r="X1154" s="33"/>
      <c r="Y1154" s="33"/>
      <c r="Z1154" s="33"/>
      <c r="AA1154" s="33"/>
      <c r="AB1154" s="33"/>
      <c r="AC1154" s="33"/>
      <c r="AD1154" s="33"/>
      <c r="AE1154" s="33"/>
      <c r="AT1154" s="16" t="s">
        <v>158</v>
      </c>
      <c r="AU1154" s="16" t="s">
        <v>86</v>
      </c>
    </row>
    <row r="1155" spans="1:65" s="2" customFormat="1" ht="21.75" customHeight="1">
      <c r="A1155" s="33"/>
      <c r="B1155" s="34"/>
      <c r="C1155" s="202" t="s">
        <v>1920</v>
      </c>
      <c r="D1155" s="202" t="s">
        <v>149</v>
      </c>
      <c r="E1155" s="203" t="s">
        <v>1921</v>
      </c>
      <c r="F1155" s="204" t="s">
        <v>1922</v>
      </c>
      <c r="G1155" s="205" t="s">
        <v>187</v>
      </c>
      <c r="H1155" s="206">
        <v>1</v>
      </c>
      <c r="I1155" s="207"/>
      <c r="J1155" s="208">
        <f>ROUND(I1155*H1155,2)</f>
        <v>0</v>
      </c>
      <c r="K1155" s="204" t="s">
        <v>153</v>
      </c>
      <c r="L1155" s="38"/>
      <c r="M1155" s="209" t="s">
        <v>1</v>
      </c>
      <c r="N1155" s="210" t="s">
        <v>42</v>
      </c>
      <c r="O1155" s="70"/>
      <c r="P1155" s="211">
        <f>O1155*H1155</f>
        <v>0</v>
      </c>
      <c r="Q1155" s="211">
        <v>2.21</v>
      </c>
      <c r="R1155" s="211">
        <f>Q1155*H1155</f>
        <v>2.21</v>
      </c>
      <c r="S1155" s="211">
        <v>0</v>
      </c>
      <c r="T1155" s="212">
        <f>S1155*H1155</f>
        <v>0</v>
      </c>
      <c r="U1155" s="33"/>
      <c r="V1155" s="33"/>
      <c r="W1155" s="33"/>
      <c r="X1155" s="33"/>
      <c r="Y1155" s="33"/>
      <c r="Z1155" s="33"/>
      <c r="AA1155" s="33"/>
      <c r="AB1155" s="33"/>
      <c r="AC1155" s="33"/>
      <c r="AD1155" s="33"/>
      <c r="AE1155" s="33"/>
      <c r="AR1155" s="213" t="s">
        <v>154</v>
      </c>
      <c r="AT1155" s="213" t="s">
        <v>149</v>
      </c>
      <c r="AU1155" s="213" t="s">
        <v>86</v>
      </c>
      <c r="AY1155" s="16" t="s">
        <v>147</v>
      </c>
      <c r="BE1155" s="214">
        <f>IF(N1155="základní",J1155,0)</f>
        <v>0</v>
      </c>
      <c r="BF1155" s="214">
        <f>IF(N1155="snížená",J1155,0)</f>
        <v>0</v>
      </c>
      <c r="BG1155" s="214">
        <f>IF(N1155="zákl. přenesená",J1155,0)</f>
        <v>0</v>
      </c>
      <c r="BH1155" s="214">
        <f>IF(N1155="sníž. přenesená",J1155,0)</f>
        <v>0</v>
      </c>
      <c r="BI1155" s="214">
        <f>IF(N1155="nulová",J1155,0)</f>
        <v>0</v>
      </c>
      <c r="BJ1155" s="16" t="s">
        <v>21</v>
      </c>
      <c r="BK1155" s="214">
        <f>ROUND(I1155*H1155,2)</f>
        <v>0</v>
      </c>
      <c r="BL1155" s="16" t="s">
        <v>154</v>
      </c>
      <c r="BM1155" s="213" t="s">
        <v>1923</v>
      </c>
    </row>
    <row r="1156" spans="1:65" s="2" customFormat="1" ht="29.25">
      <c r="A1156" s="33"/>
      <c r="B1156" s="34"/>
      <c r="C1156" s="35"/>
      <c r="D1156" s="215" t="s">
        <v>156</v>
      </c>
      <c r="E1156" s="35"/>
      <c r="F1156" s="216" t="s">
        <v>1924</v>
      </c>
      <c r="G1156" s="35"/>
      <c r="H1156" s="35"/>
      <c r="I1156" s="114"/>
      <c r="J1156" s="35"/>
      <c r="K1156" s="35"/>
      <c r="L1156" s="38"/>
      <c r="M1156" s="217"/>
      <c r="N1156" s="218"/>
      <c r="O1156" s="70"/>
      <c r="P1156" s="70"/>
      <c r="Q1156" s="70"/>
      <c r="R1156" s="70"/>
      <c r="S1156" s="70"/>
      <c r="T1156" s="71"/>
      <c r="U1156" s="33"/>
      <c r="V1156" s="33"/>
      <c r="W1156" s="33"/>
      <c r="X1156" s="33"/>
      <c r="Y1156" s="33"/>
      <c r="Z1156" s="33"/>
      <c r="AA1156" s="33"/>
      <c r="AB1156" s="33"/>
      <c r="AC1156" s="33"/>
      <c r="AD1156" s="33"/>
      <c r="AE1156" s="33"/>
      <c r="AT1156" s="16" t="s">
        <v>156</v>
      </c>
      <c r="AU1156" s="16" t="s">
        <v>86</v>
      </c>
    </row>
    <row r="1157" spans="1:65" s="2" customFormat="1" ht="68.25">
      <c r="A1157" s="33"/>
      <c r="B1157" s="34"/>
      <c r="C1157" s="35"/>
      <c r="D1157" s="215" t="s">
        <v>158</v>
      </c>
      <c r="E1157" s="35"/>
      <c r="F1157" s="219" t="s">
        <v>1925</v>
      </c>
      <c r="G1157" s="35"/>
      <c r="H1157" s="35"/>
      <c r="I1157" s="114"/>
      <c r="J1157" s="35"/>
      <c r="K1157" s="35"/>
      <c r="L1157" s="38"/>
      <c r="M1157" s="217"/>
      <c r="N1157" s="218"/>
      <c r="O1157" s="70"/>
      <c r="P1157" s="70"/>
      <c r="Q1157" s="70"/>
      <c r="R1157" s="70"/>
      <c r="S1157" s="70"/>
      <c r="T1157" s="71"/>
      <c r="U1157" s="33"/>
      <c r="V1157" s="33"/>
      <c r="W1157" s="33"/>
      <c r="X1157" s="33"/>
      <c r="Y1157" s="33"/>
      <c r="Z1157" s="33"/>
      <c r="AA1157" s="33"/>
      <c r="AB1157" s="33"/>
      <c r="AC1157" s="33"/>
      <c r="AD1157" s="33"/>
      <c r="AE1157" s="33"/>
      <c r="AT1157" s="16" t="s">
        <v>158</v>
      </c>
      <c r="AU1157" s="16" t="s">
        <v>86</v>
      </c>
    </row>
    <row r="1158" spans="1:65" s="2" customFormat="1" ht="39">
      <c r="A1158" s="33"/>
      <c r="B1158" s="34"/>
      <c r="C1158" s="35"/>
      <c r="D1158" s="215" t="s">
        <v>191</v>
      </c>
      <c r="E1158" s="35"/>
      <c r="F1158" s="219" t="s">
        <v>1926</v>
      </c>
      <c r="G1158" s="35"/>
      <c r="H1158" s="35"/>
      <c r="I1158" s="114"/>
      <c r="J1158" s="35"/>
      <c r="K1158" s="35"/>
      <c r="L1158" s="38"/>
      <c r="M1158" s="217"/>
      <c r="N1158" s="218"/>
      <c r="O1158" s="70"/>
      <c r="P1158" s="70"/>
      <c r="Q1158" s="70"/>
      <c r="R1158" s="70"/>
      <c r="S1158" s="70"/>
      <c r="T1158" s="71"/>
      <c r="U1158" s="33"/>
      <c r="V1158" s="33"/>
      <c r="W1158" s="33"/>
      <c r="X1158" s="33"/>
      <c r="Y1158" s="33"/>
      <c r="Z1158" s="33"/>
      <c r="AA1158" s="33"/>
      <c r="AB1158" s="33"/>
      <c r="AC1158" s="33"/>
      <c r="AD1158" s="33"/>
      <c r="AE1158" s="33"/>
      <c r="AT1158" s="16" t="s">
        <v>191</v>
      </c>
      <c r="AU1158" s="16" t="s">
        <v>86</v>
      </c>
    </row>
    <row r="1159" spans="1:65" s="2" customFormat="1" ht="21.75" customHeight="1">
      <c r="A1159" s="33"/>
      <c r="B1159" s="34"/>
      <c r="C1159" s="202" t="s">
        <v>1927</v>
      </c>
      <c r="D1159" s="202" t="s">
        <v>149</v>
      </c>
      <c r="E1159" s="203" t="s">
        <v>1928</v>
      </c>
      <c r="F1159" s="204" t="s">
        <v>1929</v>
      </c>
      <c r="G1159" s="205" t="s">
        <v>152</v>
      </c>
      <c r="H1159" s="206">
        <v>1</v>
      </c>
      <c r="I1159" s="207"/>
      <c r="J1159" s="208">
        <f>ROUND(I1159*H1159,2)</f>
        <v>0</v>
      </c>
      <c r="K1159" s="204" t="s">
        <v>153</v>
      </c>
      <c r="L1159" s="38"/>
      <c r="M1159" s="209" t="s">
        <v>1</v>
      </c>
      <c r="N1159" s="210" t="s">
        <v>42</v>
      </c>
      <c r="O1159" s="70"/>
      <c r="P1159" s="211">
        <f>O1159*H1159</f>
        <v>0</v>
      </c>
      <c r="Q1159" s="211">
        <v>1.031199</v>
      </c>
      <c r="R1159" s="211">
        <f>Q1159*H1159</f>
        <v>1.031199</v>
      </c>
      <c r="S1159" s="211">
        <v>0</v>
      </c>
      <c r="T1159" s="212">
        <f>S1159*H1159</f>
        <v>0</v>
      </c>
      <c r="U1159" s="33"/>
      <c r="V1159" s="33"/>
      <c r="W1159" s="33"/>
      <c r="X1159" s="33"/>
      <c r="Y1159" s="33"/>
      <c r="Z1159" s="33"/>
      <c r="AA1159" s="33"/>
      <c r="AB1159" s="33"/>
      <c r="AC1159" s="33"/>
      <c r="AD1159" s="33"/>
      <c r="AE1159" s="33"/>
      <c r="AR1159" s="213" t="s">
        <v>154</v>
      </c>
      <c r="AT1159" s="213" t="s">
        <v>149</v>
      </c>
      <c r="AU1159" s="213" t="s">
        <v>86</v>
      </c>
      <c r="AY1159" s="16" t="s">
        <v>147</v>
      </c>
      <c r="BE1159" s="214">
        <f>IF(N1159="základní",J1159,0)</f>
        <v>0</v>
      </c>
      <c r="BF1159" s="214">
        <f>IF(N1159="snížená",J1159,0)</f>
        <v>0</v>
      </c>
      <c r="BG1159" s="214">
        <f>IF(N1159="zákl. přenesená",J1159,0)</f>
        <v>0</v>
      </c>
      <c r="BH1159" s="214">
        <f>IF(N1159="sníž. přenesená",J1159,0)</f>
        <v>0</v>
      </c>
      <c r="BI1159" s="214">
        <f>IF(N1159="nulová",J1159,0)</f>
        <v>0</v>
      </c>
      <c r="BJ1159" s="16" t="s">
        <v>21</v>
      </c>
      <c r="BK1159" s="214">
        <f>ROUND(I1159*H1159,2)</f>
        <v>0</v>
      </c>
      <c r="BL1159" s="16" t="s">
        <v>154</v>
      </c>
      <c r="BM1159" s="213" t="s">
        <v>1930</v>
      </c>
    </row>
    <row r="1160" spans="1:65" s="2" customFormat="1" ht="29.25">
      <c r="A1160" s="33"/>
      <c r="B1160" s="34"/>
      <c r="C1160" s="35"/>
      <c r="D1160" s="215" t="s">
        <v>156</v>
      </c>
      <c r="E1160" s="35"/>
      <c r="F1160" s="216" t="s">
        <v>1931</v>
      </c>
      <c r="G1160" s="35"/>
      <c r="H1160" s="35"/>
      <c r="I1160" s="114"/>
      <c r="J1160" s="35"/>
      <c r="K1160" s="35"/>
      <c r="L1160" s="38"/>
      <c r="M1160" s="217"/>
      <c r="N1160" s="218"/>
      <c r="O1160" s="70"/>
      <c r="P1160" s="70"/>
      <c r="Q1160" s="70"/>
      <c r="R1160" s="70"/>
      <c r="S1160" s="70"/>
      <c r="T1160" s="71"/>
      <c r="U1160" s="33"/>
      <c r="V1160" s="33"/>
      <c r="W1160" s="33"/>
      <c r="X1160" s="33"/>
      <c r="Y1160" s="33"/>
      <c r="Z1160" s="33"/>
      <c r="AA1160" s="33"/>
      <c r="AB1160" s="33"/>
      <c r="AC1160" s="33"/>
      <c r="AD1160" s="33"/>
      <c r="AE1160" s="33"/>
      <c r="AT1160" s="16" t="s">
        <v>156</v>
      </c>
      <c r="AU1160" s="16" t="s">
        <v>86</v>
      </c>
    </row>
    <row r="1161" spans="1:65" s="2" customFormat="1" ht="78">
      <c r="A1161" s="33"/>
      <c r="B1161" s="34"/>
      <c r="C1161" s="35"/>
      <c r="D1161" s="215" t="s">
        <v>158</v>
      </c>
      <c r="E1161" s="35"/>
      <c r="F1161" s="219" t="s">
        <v>1932</v>
      </c>
      <c r="G1161" s="35"/>
      <c r="H1161" s="35"/>
      <c r="I1161" s="114"/>
      <c r="J1161" s="35"/>
      <c r="K1161" s="35"/>
      <c r="L1161" s="38"/>
      <c r="M1161" s="217"/>
      <c r="N1161" s="218"/>
      <c r="O1161" s="70"/>
      <c r="P1161" s="70"/>
      <c r="Q1161" s="70"/>
      <c r="R1161" s="70"/>
      <c r="S1161" s="70"/>
      <c r="T1161" s="71"/>
      <c r="U1161" s="33"/>
      <c r="V1161" s="33"/>
      <c r="W1161" s="33"/>
      <c r="X1161" s="33"/>
      <c r="Y1161" s="33"/>
      <c r="Z1161" s="33"/>
      <c r="AA1161" s="33"/>
      <c r="AB1161" s="33"/>
      <c r="AC1161" s="33"/>
      <c r="AD1161" s="33"/>
      <c r="AE1161" s="33"/>
      <c r="AT1161" s="16" t="s">
        <v>158</v>
      </c>
      <c r="AU1161" s="16" t="s">
        <v>86</v>
      </c>
    </row>
    <row r="1162" spans="1:65" s="2" customFormat="1" ht="39">
      <c r="A1162" s="33"/>
      <c r="B1162" s="34"/>
      <c r="C1162" s="35"/>
      <c r="D1162" s="215" t="s">
        <v>191</v>
      </c>
      <c r="E1162" s="35"/>
      <c r="F1162" s="219" t="s">
        <v>1933</v>
      </c>
      <c r="G1162" s="35"/>
      <c r="H1162" s="35"/>
      <c r="I1162" s="114"/>
      <c r="J1162" s="35"/>
      <c r="K1162" s="35"/>
      <c r="L1162" s="38"/>
      <c r="M1162" s="217"/>
      <c r="N1162" s="218"/>
      <c r="O1162" s="70"/>
      <c r="P1162" s="70"/>
      <c r="Q1162" s="70"/>
      <c r="R1162" s="70"/>
      <c r="S1162" s="70"/>
      <c r="T1162" s="71"/>
      <c r="U1162" s="33"/>
      <c r="V1162" s="33"/>
      <c r="W1162" s="33"/>
      <c r="X1162" s="33"/>
      <c r="Y1162" s="33"/>
      <c r="Z1162" s="33"/>
      <c r="AA1162" s="33"/>
      <c r="AB1162" s="33"/>
      <c r="AC1162" s="33"/>
      <c r="AD1162" s="33"/>
      <c r="AE1162" s="33"/>
      <c r="AT1162" s="16" t="s">
        <v>191</v>
      </c>
      <c r="AU1162" s="16" t="s">
        <v>86</v>
      </c>
    </row>
    <row r="1163" spans="1:65" s="2" customFormat="1" ht="21.75" customHeight="1">
      <c r="A1163" s="33"/>
      <c r="B1163" s="34"/>
      <c r="C1163" s="202" t="s">
        <v>1934</v>
      </c>
      <c r="D1163" s="202" t="s">
        <v>149</v>
      </c>
      <c r="E1163" s="203" t="s">
        <v>1935</v>
      </c>
      <c r="F1163" s="204" t="s">
        <v>1936</v>
      </c>
      <c r="G1163" s="205" t="s">
        <v>152</v>
      </c>
      <c r="H1163" s="206">
        <v>1</v>
      </c>
      <c r="I1163" s="207"/>
      <c r="J1163" s="208">
        <f>ROUND(I1163*H1163,2)</f>
        <v>0</v>
      </c>
      <c r="K1163" s="204" t="s">
        <v>153</v>
      </c>
      <c r="L1163" s="38"/>
      <c r="M1163" s="209" t="s">
        <v>1</v>
      </c>
      <c r="N1163" s="210" t="s">
        <v>42</v>
      </c>
      <c r="O1163" s="70"/>
      <c r="P1163" s="211">
        <f>O1163*H1163</f>
        <v>0</v>
      </c>
      <c r="Q1163" s="211">
        <v>1.031199</v>
      </c>
      <c r="R1163" s="211">
        <f>Q1163*H1163</f>
        <v>1.031199</v>
      </c>
      <c r="S1163" s="211">
        <v>0</v>
      </c>
      <c r="T1163" s="212">
        <f>S1163*H1163</f>
        <v>0</v>
      </c>
      <c r="U1163" s="33"/>
      <c r="V1163" s="33"/>
      <c r="W1163" s="33"/>
      <c r="X1163" s="33"/>
      <c r="Y1163" s="33"/>
      <c r="Z1163" s="33"/>
      <c r="AA1163" s="33"/>
      <c r="AB1163" s="33"/>
      <c r="AC1163" s="33"/>
      <c r="AD1163" s="33"/>
      <c r="AE1163" s="33"/>
      <c r="AR1163" s="213" t="s">
        <v>154</v>
      </c>
      <c r="AT1163" s="213" t="s">
        <v>149</v>
      </c>
      <c r="AU1163" s="213" t="s">
        <v>86</v>
      </c>
      <c r="AY1163" s="16" t="s">
        <v>147</v>
      </c>
      <c r="BE1163" s="214">
        <f>IF(N1163="základní",J1163,0)</f>
        <v>0</v>
      </c>
      <c r="BF1163" s="214">
        <f>IF(N1163="snížená",J1163,0)</f>
        <v>0</v>
      </c>
      <c r="BG1163" s="214">
        <f>IF(N1163="zákl. přenesená",J1163,0)</f>
        <v>0</v>
      </c>
      <c r="BH1163" s="214">
        <f>IF(N1163="sníž. přenesená",J1163,0)</f>
        <v>0</v>
      </c>
      <c r="BI1163" s="214">
        <f>IF(N1163="nulová",J1163,0)</f>
        <v>0</v>
      </c>
      <c r="BJ1163" s="16" t="s">
        <v>21</v>
      </c>
      <c r="BK1163" s="214">
        <f>ROUND(I1163*H1163,2)</f>
        <v>0</v>
      </c>
      <c r="BL1163" s="16" t="s">
        <v>154</v>
      </c>
      <c r="BM1163" s="213" t="s">
        <v>1937</v>
      </c>
    </row>
    <row r="1164" spans="1:65" s="2" customFormat="1" ht="29.25">
      <c r="A1164" s="33"/>
      <c r="B1164" s="34"/>
      <c r="C1164" s="35"/>
      <c r="D1164" s="215" t="s">
        <v>156</v>
      </c>
      <c r="E1164" s="35"/>
      <c r="F1164" s="216" t="s">
        <v>1938</v>
      </c>
      <c r="G1164" s="35"/>
      <c r="H1164" s="35"/>
      <c r="I1164" s="114"/>
      <c r="J1164" s="35"/>
      <c r="K1164" s="35"/>
      <c r="L1164" s="38"/>
      <c r="M1164" s="217"/>
      <c r="N1164" s="218"/>
      <c r="O1164" s="70"/>
      <c r="P1164" s="70"/>
      <c r="Q1164" s="70"/>
      <c r="R1164" s="70"/>
      <c r="S1164" s="70"/>
      <c r="T1164" s="71"/>
      <c r="U1164" s="33"/>
      <c r="V1164" s="33"/>
      <c r="W1164" s="33"/>
      <c r="X1164" s="33"/>
      <c r="Y1164" s="33"/>
      <c r="Z1164" s="33"/>
      <c r="AA1164" s="33"/>
      <c r="AB1164" s="33"/>
      <c r="AC1164" s="33"/>
      <c r="AD1164" s="33"/>
      <c r="AE1164" s="33"/>
      <c r="AT1164" s="16" t="s">
        <v>156</v>
      </c>
      <c r="AU1164" s="16" t="s">
        <v>86</v>
      </c>
    </row>
    <row r="1165" spans="1:65" s="2" customFormat="1" ht="78">
      <c r="A1165" s="33"/>
      <c r="B1165" s="34"/>
      <c r="C1165" s="35"/>
      <c r="D1165" s="215" t="s">
        <v>158</v>
      </c>
      <c r="E1165" s="35"/>
      <c r="F1165" s="219" t="s">
        <v>1932</v>
      </c>
      <c r="G1165" s="35"/>
      <c r="H1165" s="35"/>
      <c r="I1165" s="114"/>
      <c r="J1165" s="35"/>
      <c r="K1165" s="35"/>
      <c r="L1165" s="38"/>
      <c r="M1165" s="217"/>
      <c r="N1165" s="218"/>
      <c r="O1165" s="70"/>
      <c r="P1165" s="70"/>
      <c r="Q1165" s="70"/>
      <c r="R1165" s="70"/>
      <c r="S1165" s="70"/>
      <c r="T1165" s="71"/>
      <c r="U1165" s="33"/>
      <c r="V1165" s="33"/>
      <c r="W1165" s="33"/>
      <c r="X1165" s="33"/>
      <c r="Y1165" s="33"/>
      <c r="Z1165" s="33"/>
      <c r="AA1165" s="33"/>
      <c r="AB1165" s="33"/>
      <c r="AC1165" s="33"/>
      <c r="AD1165" s="33"/>
      <c r="AE1165" s="33"/>
      <c r="AT1165" s="16" t="s">
        <v>158</v>
      </c>
      <c r="AU1165" s="16" t="s">
        <v>86</v>
      </c>
    </row>
    <row r="1166" spans="1:65" s="2" customFormat="1" ht="29.25">
      <c r="A1166" s="33"/>
      <c r="B1166" s="34"/>
      <c r="C1166" s="35"/>
      <c r="D1166" s="215" t="s">
        <v>191</v>
      </c>
      <c r="E1166" s="35"/>
      <c r="F1166" s="219" t="s">
        <v>1939</v>
      </c>
      <c r="G1166" s="35"/>
      <c r="H1166" s="35"/>
      <c r="I1166" s="114"/>
      <c r="J1166" s="35"/>
      <c r="K1166" s="35"/>
      <c r="L1166" s="38"/>
      <c r="M1166" s="217"/>
      <c r="N1166" s="218"/>
      <c r="O1166" s="70"/>
      <c r="P1166" s="70"/>
      <c r="Q1166" s="70"/>
      <c r="R1166" s="70"/>
      <c r="S1166" s="70"/>
      <c r="T1166" s="71"/>
      <c r="U1166" s="33"/>
      <c r="V1166" s="33"/>
      <c r="W1166" s="33"/>
      <c r="X1166" s="33"/>
      <c r="Y1166" s="33"/>
      <c r="Z1166" s="33"/>
      <c r="AA1166" s="33"/>
      <c r="AB1166" s="33"/>
      <c r="AC1166" s="33"/>
      <c r="AD1166" s="33"/>
      <c r="AE1166" s="33"/>
      <c r="AT1166" s="16" t="s">
        <v>191</v>
      </c>
      <c r="AU1166" s="16" t="s">
        <v>86</v>
      </c>
    </row>
    <row r="1167" spans="1:65" s="2" customFormat="1" ht="21.75" customHeight="1">
      <c r="A1167" s="33"/>
      <c r="B1167" s="34"/>
      <c r="C1167" s="202" t="s">
        <v>1940</v>
      </c>
      <c r="D1167" s="202" t="s">
        <v>149</v>
      </c>
      <c r="E1167" s="203" t="s">
        <v>1941</v>
      </c>
      <c r="F1167" s="204" t="s">
        <v>1942</v>
      </c>
      <c r="G1167" s="205" t="s">
        <v>152</v>
      </c>
      <c r="H1167" s="206">
        <v>1</v>
      </c>
      <c r="I1167" s="207"/>
      <c r="J1167" s="208">
        <f>ROUND(I1167*H1167,2)</f>
        <v>0</v>
      </c>
      <c r="K1167" s="204" t="s">
        <v>153</v>
      </c>
      <c r="L1167" s="38"/>
      <c r="M1167" s="209" t="s">
        <v>1</v>
      </c>
      <c r="N1167" s="210" t="s">
        <v>42</v>
      </c>
      <c r="O1167" s="70"/>
      <c r="P1167" s="211">
        <f>O1167*H1167</f>
        <v>0</v>
      </c>
      <c r="Q1167" s="211">
        <v>0.93370399999999998</v>
      </c>
      <c r="R1167" s="211">
        <f>Q1167*H1167</f>
        <v>0.93370399999999998</v>
      </c>
      <c r="S1167" s="211">
        <v>0</v>
      </c>
      <c r="T1167" s="212">
        <f>S1167*H1167</f>
        <v>0</v>
      </c>
      <c r="U1167" s="33"/>
      <c r="V1167" s="33"/>
      <c r="W1167" s="33"/>
      <c r="X1167" s="33"/>
      <c r="Y1167" s="33"/>
      <c r="Z1167" s="33"/>
      <c r="AA1167" s="33"/>
      <c r="AB1167" s="33"/>
      <c r="AC1167" s="33"/>
      <c r="AD1167" s="33"/>
      <c r="AE1167" s="33"/>
      <c r="AR1167" s="213" t="s">
        <v>154</v>
      </c>
      <c r="AT1167" s="213" t="s">
        <v>149</v>
      </c>
      <c r="AU1167" s="213" t="s">
        <v>86</v>
      </c>
      <c r="AY1167" s="16" t="s">
        <v>147</v>
      </c>
      <c r="BE1167" s="214">
        <f>IF(N1167="základní",J1167,0)</f>
        <v>0</v>
      </c>
      <c r="BF1167" s="214">
        <f>IF(N1167="snížená",J1167,0)</f>
        <v>0</v>
      </c>
      <c r="BG1167" s="214">
        <f>IF(N1167="zákl. přenesená",J1167,0)</f>
        <v>0</v>
      </c>
      <c r="BH1167" s="214">
        <f>IF(N1167="sníž. přenesená",J1167,0)</f>
        <v>0</v>
      </c>
      <c r="BI1167" s="214">
        <f>IF(N1167="nulová",J1167,0)</f>
        <v>0</v>
      </c>
      <c r="BJ1167" s="16" t="s">
        <v>21</v>
      </c>
      <c r="BK1167" s="214">
        <f>ROUND(I1167*H1167,2)</f>
        <v>0</v>
      </c>
      <c r="BL1167" s="16" t="s">
        <v>154</v>
      </c>
      <c r="BM1167" s="213" t="s">
        <v>1943</v>
      </c>
    </row>
    <row r="1168" spans="1:65" s="2" customFormat="1" ht="29.25">
      <c r="A1168" s="33"/>
      <c r="B1168" s="34"/>
      <c r="C1168" s="35"/>
      <c r="D1168" s="215" t="s">
        <v>156</v>
      </c>
      <c r="E1168" s="35"/>
      <c r="F1168" s="216" t="s">
        <v>1944</v>
      </c>
      <c r="G1168" s="35"/>
      <c r="H1168" s="35"/>
      <c r="I1168" s="114"/>
      <c r="J1168" s="35"/>
      <c r="K1168" s="35"/>
      <c r="L1168" s="38"/>
      <c r="M1168" s="217"/>
      <c r="N1168" s="218"/>
      <c r="O1168" s="70"/>
      <c r="P1168" s="70"/>
      <c r="Q1168" s="70"/>
      <c r="R1168" s="70"/>
      <c r="S1168" s="70"/>
      <c r="T1168" s="71"/>
      <c r="U1168" s="33"/>
      <c r="V1168" s="33"/>
      <c r="W1168" s="33"/>
      <c r="X1168" s="33"/>
      <c r="Y1168" s="33"/>
      <c r="Z1168" s="33"/>
      <c r="AA1168" s="33"/>
      <c r="AB1168" s="33"/>
      <c r="AC1168" s="33"/>
      <c r="AD1168" s="33"/>
      <c r="AE1168" s="33"/>
      <c r="AT1168" s="16" t="s">
        <v>156</v>
      </c>
      <c r="AU1168" s="16" t="s">
        <v>86</v>
      </c>
    </row>
    <row r="1169" spans="1:65" s="2" customFormat="1" ht="78">
      <c r="A1169" s="33"/>
      <c r="B1169" s="34"/>
      <c r="C1169" s="35"/>
      <c r="D1169" s="215" t="s">
        <v>158</v>
      </c>
      <c r="E1169" s="35"/>
      <c r="F1169" s="219" t="s">
        <v>1932</v>
      </c>
      <c r="G1169" s="35"/>
      <c r="H1169" s="35"/>
      <c r="I1169" s="114"/>
      <c r="J1169" s="35"/>
      <c r="K1169" s="35"/>
      <c r="L1169" s="38"/>
      <c r="M1169" s="217"/>
      <c r="N1169" s="218"/>
      <c r="O1169" s="70"/>
      <c r="P1169" s="70"/>
      <c r="Q1169" s="70"/>
      <c r="R1169" s="70"/>
      <c r="S1169" s="70"/>
      <c r="T1169" s="71"/>
      <c r="U1169" s="33"/>
      <c r="V1169" s="33"/>
      <c r="W1169" s="33"/>
      <c r="X1169" s="33"/>
      <c r="Y1169" s="33"/>
      <c r="Z1169" s="33"/>
      <c r="AA1169" s="33"/>
      <c r="AB1169" s="33"/>
      <c r="AC1169" s="33"/>
      <c r="AD1169" s="33"/>
      <c r="AE1169" s="33"/>
      <c r="AT1169" s="16" t="s">
        <v>158</v>
      </c>
      <c r="AU1169" s="16" t="s">
        <v>86</v>
      </c>
    </row>
    <row r="1170" spans="1:65" s="2" customFormat="1" ht="19.5">
      <c r="A1170" s="33"/>
      <c r="B1170" s="34"/>
      <c r="C1170" s="35"/>
      <c r="D1170" s="215" t="s">
        <v>191</v>
      </c>
      <c r="E1170" s="35"/>
      <c r="F1170" s="219" t="s">
        <v>1945</v>
      </c>
      <c r="G1170" s="35"/>
      <c r="H1170" s="35"/>
      <c r="I1170" s="114"/>
      <c r="J1170" s="35"/>
      <c r="K1170" s="35"/>
      <c r="L1170" s="38"/>
      <c r="M1170" s="217"/>
      <c r="N1170" s="218"/>
      <c r="O1170" s="70"/>
      <c r="P1170" s="70"/>
      <c r="Q1170" s="70"/>
      <c r="R1170" s="70"/>
      <c r="S1170" s="70"/>
      <c r="T1170" s="71"/>
      <c r="U1170" s="33"/>
      <c r="V1170" s="33"/>
      <c r="W1170" s="33"/>
      <c r="X1170" s="33"/>
      <c r="Y1170" s="33"/>
      <c r="Z1170" s="33"/>
      <c r="AA1170" s="33"/>
      <c r="AB1170" s="33"/>
      <c r="AC1170" s="33"/>
      <c r="AD1170" s="33"/>
      <c r="AE1170" s="33"/>
      <c r="AT1170" s="16" t="s">
        <v>191</v>
      </c>
      <c r="AU1170" s="16" t="s">
        <v>86</v>
      </c>
    </row>
    <row r="1171" spans="1:65" s="2" customFormat="1" ht="21.75" customHeight="1">
      <c r="A1171" s="33"/>
      <c r="B1171" s="34"/>
      <c r="C1171" s="202" t="s">
        <v>1946</v>
      </c>
      <c r="D1171" s="202" t="s">
        <v>149</v>
      </c>
      <c r="E1171" s="203" t="s">
        <v>1947</v>
      </c>
      <c r="F1171" s="204" t="s">
        <v>1948</v>
      </c>
      <c r="G1171" s="205" t="s">
        <v>152</v>
      </c>
      <c r="H1171" s="206">
        <v>1</v>
      </c>
      <c r="I1171" s="207"/>
      <c r="J1171" s="208">
        <f>ROUND(I1171*H1171,2)</f>
        <v>0</v>
      </c>
      <c r="K1171" s="204" t="s">
        <v>153</v>
      </c>
      <c r="L1171" s="38"/>
      <c r="M1171" s="209" t="s">
        <v>1</v>
      </c>
      <c r="N1171" s="210" t="s">
        <v>42</v>
      </c>
      <c r="O1171" s="70"/>
      <c r="P1171" s="211">
        <f>O1171*H1171</f>
        <v>0</v>
      </c>
      <c r="Q1171" s="211">
        <v>0.93370399999999998</v>
      </c>
      <c r="R1171" s="211">
        <f>Q1171*H1171</f>
        <v>0.93370399999999998</v>
      </c>
      <c r="S1171" s="211">
        <v>0</v>
      </c>
      <c r="T1171" s="212">
        <f>S1171*H1171</f>
        <v>0</v>
      </c>
      <c r="U1171" s="33"/>
      <c r="V1171" s="33"/>
      <c r="W1171" s="33"/>
      <c r="X1171" s="33"/>
      <c r="Y1171" s="33"/>
      <c r="Z1171" s="33"/>
      <c r="AA1171" s="33"/>
      <c r="AB1171" s="33"/>
      <c r="AC1171" s="33"/>
      <c r="AD1171" s="33"/>
      <c r="AE1171" s="33"/>
      <c r="AR1171" s="213" t="s">
        <v>154</v>
      </c>
      <c r="AT1171" s="213" t="s">
        <v>149</v>
      </c>
      <c r="AU1171" s="213" t="s">
        <v>86</v>
      </c>
      <c r="AY1171" s="16" t="s">
        <v>147</v>
      </c>
      <c r="BE1171" s="214">
        <f>IF(N1171="základní",J1171,0)</f>
        <v>0</v>
      </c>
      <c r="BF1171" s="214">
        <f>IF(N1171="snížená",J1171,0)</f>
        <v>0</v>
      </c>
      <c r="BG1171" s="214">
        <f>IF(N1171="zákl. přenesená",J1171,0)</f>
        <v>0</v>
      </c>
      <c r="BH1171" s="214">
        <f>IF(N1171="sníž. přenesená",J1171,0)</f>
        <v>0</v>
      </c>
      <c r="BI1171" s="214">
        <f>IF(N1171="nulová",J1171,0)</f>
        <v>0</v>
      </c>
      <c r="BJ1171" s="16" t="s">
        <v>21</v>
      </c>
      <c r="BK1171" s="214">
        <f>ROUND(I1171*H1171,2)</f>
        <v>0</v>
      </c>
      <c r="BL1171" s="16" t="s">
        <v>154</v>
      </c>
      <c r="BM1171" s="213" t="s">
        <v>1949</v>
      </c>
    </row>
    <row r="1172" spans="1:65" s="2" customFormat="1" ht="29.25">
      <c r="A1172" s="33"/>
      <c r="B1172" s="34"/>
      <c r="C1172" s="35"/>
      <c r="D1172" s="215" t="s">
        <v>156</v>
      </c>
      <c r="E1172" s="35"/>
      <c r="F1172" s="216" t="s">
        <v>1950</v>
      </c>
      <c r="G1172" s="35"/>
      <c r="H1172" s="35"/>
      <c r="I1172" s="114"/>
      <c r="J1172" s="35"/>
      <c r="K1172" s="35"/>
      <c r="L1172" s="38"/>
      <c r="M1172" s="217"/>
      <c r="N1172" s="218"/>
      <c r="O1172" s="70"/>
      <c r="P1172" s="70"/>
      <c r="Q1172" s="70"/>
      <c r="R1172" s="70"/>
      <c r="S1172" s="70"/>
      <c r="T1172" s="71"/>
      <c r="U1172" s="33"/>
      <c r="V1172" s="33"/>
      <c r="W1172" s="33"/>
      <c r="X1172" s="33"/>
      <c r="Y1172" s="33"/>
      <c r="Z1172" s="33"/>
      <c r="AA1172" s="33"/>
      <c r="AB1172" s="33"/>
      <c r="AC1172" s="33"/>
      <c r="AD1172" s="33"/>
      <c r="AE1172" s="33"/>
      <c r="AT1172" s="16" t="s">
        <v>156</v>
      </c>
      <c r="AU1172" s="16" t="s">
        <v>86</v>
      </c>
    </row>
    <row r="1173" spans="1:65" s="2" customFormat="1" ht="78">
      <c r="A1173" s="33"/>
      <c r="B1173" s="34"/>
      <c r="C1173" s="35"/>
      <c r="D1173" s="215" t="s">
        <v>158</v>
      </c>
      <c r="E1173" s="35"/>
      <c r="F1173" s="219" t="s">
        <v>1932</v>
      </c>
      <c r="G1173" s="35"/>
      <c r="H1173" s="35"/>
      <c r="I1173" s="114"/>
      <c r="J1173" s="35"/>
      <c r="K1173" s="35"/>
      <c r="L1173" s="38"/>
      <c r="M1173" s="217"/>
      <c r="N1173" s="218"/>
      <c r="O1173" s="70"/>
      <c r="P1173" s="70"/>
      <c r="Q1173" s="70"/>
      <c r="R1173" s="70"/>
      <c r="S1173" s="70"/>
      <c r="T1173" s="71"/>
      <c r="U1173" s="33"/>
      <c r="V1173" s="33"/>
      <c r="W1173" s="33"/>
      <c r="X1173" s="33"/>
      <c r="Y1173" s="33"/>
      <c r="Z1173" s="33"/>
      <c r="AA1173" s="33"/>
      <c r="AB1173" s="33"/>
      <c r="AC1173" s="33"/>
      <c r="AD1173" s="33"/>
      <c r="AE1173" s="33"/>
      <c r="AT1173" s="16" t="s">
        <v>158</v>
      </c>
      <c r="AU1173" s="16" t="s">
        <v>86</v>
      </c>
    </row>
    <row r="1174" spans="1:65" s="2" customFormat="1" ht="19.5">
      <c r="A1174" s="33"/>
      <c r="B1174" s="34"/>
      <c r="C1174" s="35"/>
      <c r="D1174" s="215" t="s">
        <v>191</v>
      </c>
      <c r="E1174" s="35"/>
      <c r="F1174" s="219" t="s">
        <v>1945</v>
      </c>
      <c r="G1174" s="35"/>
      <c r="H1174" s="35"/>
      <c r="I1174" s="114"/>
      <c r="J1174" s="35"/>
      <c r="K1174" s="35"/>
      <c r="L1174" s="38"/>
      <c r="M1174" s="217"/>
      <c r="N1174" s="218"/>
      <c r="O1174" s="70"/>
      <c r="P1174" s="70"/>
      <c r="Q1174" s="70"/>
      <c r="R1174" s="70"/>
      <c r="S1174" s="70"/>
      <c r="T1174" s="71"/>
      <c r="U1174" s="33"/>
      <c r="V1174" s="33"/>
      <c r="W1174" s="33"/>
      <c r="X1174" s="33"/>
      <c r="Y1174" s="33"/>
      <c r="Z1174" s="33"/>
      <c r="AA1174" s="33"/>
      <c r="AB1174" s="33"/>
      <c r="AC1174" s="33"/>
      <c r="AD1174" s="33"/>
      <c r="AE1174" s="33"/>
      <c r="AT1174" s="16" t="s">
        <v>191</v>
      </c>
      <c r="AU1174" s="16" t="s">
        <v>86</v>
      </c>
    </row>
    <row r="1175" spans="1:65" s="2" customFormat="1" ht="16.5" customHeight="1">
      <c r="A1175" s="33"/>
      <c r="B1175" s="34"/>
      <c r="C1175" s="220" t="s">
        <v>1951</v>
      </c>
      <c r="D1175" s="220" t="s">
        <v>290</v>
      </c>
      <c r="E1175" s="221" t="s">
        <v>1952</v>
      </c>
      <c r="F1175" s="222" t="s">
        <v>1953</v>
      </c>
      <c r="G1175" s="223" t="s">
        <v>580</v>
      </c>
      <c r="H1175" s="224">
        <v>1</v>
      </c>
      <c r="I1175" s="225"/>
      <c r="J1175" s="226">
        <f>ROUND(I1175*H1175,2)</f>
        <v>0</v>
      </c>
      <c r="K1175" s="222" t="s">
        <v>153</v>
      </c>
      <c r="L1175" s="227"/>
      <c r="M1175" s="228" t="s">
        <v>1</v>
      </c>
      <c r="N1175" s="229" t="s">
        <v>42</v>
      </c>
      <c r="O1175" s="70"/>
      <c r="P1175" s="211">
        <f>O1175*H1175</f>
        <v>0</v>
      </c>
      <c r="Q1175" s="211">
        <v>1</v>
      </c>
      <c r="R1175" s="211">
        <f>Q1175*H1175</f>
        <v>1</v>
      </c>
      <c r="S1175" s="211">
        <v>0</v>
      </c>
      <c r="T1175" s="212">
        <f>S1175*H1175</f>
        <v>0</v>
      </c>
      <c r="U1175" s="33"/>
      <c r="V1175" s="33"/>
      <c r="W1175" s="33"/>
      <c r="X1175" s="33"/>
      <c r="Y1175" s="33"/>
      <c r="Z1175" s="33"/>
      <c r="AA1175" s="33"/>
      <c r="AB1175" s="33"/>
      <c r="AC1175" s="33"/>
      <c r="AD1175" s="33"/>
      <c r="AE1175" s="33"/>
      <c r="AR1175" s="213" t="s">
        <v>193</v>
      </c>
      <c r="AT1175" s="213" t="s">
        <v>290</v>
      </c>
      <c r="AU1175" s="213" t="s">
        <v>86</v>
      </c>
      <c r="AY1175" s="16" t="s">
        <v>147</v>
      </c>
      <c r="BE1175" s="214">
        <f>IF(N1175="základní",J1175,0)</f>
        <v>0</v>
      </c>
      <c r="BF1175" s="214">
        <f>IF(N1175="snížená",J1175,0)</f>
        <v>0</v>
      </c>
      <c r="BG1175" s="214">
        <f>IF(N1175="zákl. přenesená",J1175,0)</f>
        <v>0</v>
      </c>
      <c r="BH1175" s="214">
        <f>IF(N1175="sníž. přenesená",J1175,0)</f>
        <v>0</v>
      </c>
      <c r="BI1175" s="214">
        <f>IF(N1175="nulová",J1175,0)</f>
        <v>0</v>
      </c>
      <c r="BJ1175" s="16" t="s">
        <v>21</v>
      </c>
      <c r="BK1175" s="214">
        <f>ROUND(I1175*H1175,2)</f>
        <v>0</v>
      </c>
      <c r="BL1175" s="16" t="s">
        <v>154</v>
      </c>
      <c r="BM1175" s="213" t="s">
        <v>1954</v>
      </c>
    </row>
    <row r="1176" spans="1:65" s="2" customFormat="1" ht="11.25">
      <c r="A1176" s="33"/>
      <c r="B1176" s="34"/>
      <c r="C1176" s="35"/>
      <c r="D1176" s="215" t="s">
        <v>156</v>
      </c>
      <c r="E1176" s="35"/>
      <c r="F1176" s="216" t="s">
        <v>1953</v>
      </c>
      <c r="G1176" s="35"/>
      <c r="H1176" s="35"/>
      <c r="I1176" s="114"/>
      <c r="J1176" s="35"/>
      <c r="K1176" s="35"/>
      <c r="L1176" s="38"/>
      <c r="M1176" s="217"/>
      <c r="N1176" s="218"/>
      <c r="O1176" s="70"/>
      <c r="P1176" s="70"/>
      <c r="Q1176" s="70"/>
      <c r="R1176" s="70"/>
      <c r="S1176" s="70"/>
      <c r="T1176" s="71"/>
      <c r="U1176" s="33"/>
      <c r="V1176" s="33"/>
      <c r="W1176" s="33"/>
      <c r="X1176" s="33"/>
      <c r="Y1176" s="33"/>
      <c r="Z1176" s="33"/>
      <c r="AA1176" s="33"/>
      <c r="AB1176" s="33"/>
      <c r="AC1176" s="33"/>
      <c r="AD1176" s="33"/>
      <c r="AE1176" s="33"/>
      <c r="AT1176" s="16" t="s">
        <v>156</v>
      </c>
      <c r="AU1176" s="16" t="s">
        <v>86</v>
      </c>
    </row>
    <row r="1177" spans="1:65" s="2" customFormat="1" ht="16.5" customHeight="1">
      <c r="A1177" s="33"/>
      <c r="B1177" s="34"/>
      <c r="C1177" s="220" t="s">
        <v>1955</v>
      </c>
      <c r="D1177" s="220" t="s">
        <v>290</v>
      </c>
      <c r="E1177" s="221" t="s">
        <v>1956</v>
      </c>
      <c r="F1177" s="222" t="s">
        <v>1957</v>
      </c>
      <c r="G1177" s="223" t="s">
        <v>580</v>
      </c>
      <c r="H1177" s="224">
        <v>1</v>
      </c>
      <c r="I1177" s="225"/>
      <c r="J1177" s="226">
        <f>ROUND(I1177*H1177,2)</f>
        <v>0</v>
      </c>
      <c r="K1177" s="222" t="s">
        <v>153</v>
      </c>
      <c r="L1177" s="227"/>
      <c r="M1177" s="228" t="s">
        <v>1</v>
      </c>
      <c r="N1177" s="229" t="s">
        <v>42</v>
      </c>
      <c r="O1177" s="70"/>
      <c r="P1177" s="211">
        <f>O1177*H1177</f>
        <v>0</v>
      </c>
      <c r="Q1177" s="211">
        <v>1</v>
      </c>
      <c r="R1177" s="211">
        <f>Q1177*H1177</f>
        <v>1</v>
      </c>
      <c r="S1177" s="211">
        <v>0</v>
      </c>
      <c r="T1177" s="212">
        <f>S1177*H1177</f>
        <v>0</v>
      </c>
      <c r="U1177" s="33"/>
      <c r="V1177" s="33"/>
      <c r="W1177" s="33"/>
      <c r="X1177" s="33"/>
      <c r="Y1177" s="33"/>
      <c r="Z1177" s="33"/>
      <c r="AA1177" s="33"/>
      <c r="AB1177" s="33"/>
      <c r="AC1177" s="33"/>
      <c r="AD1177" s="33"/>
      <c r="AE1177" s="33"/>
      <c r="AR1177" s="213" t="s">
        <v>193</v>
      </c>
      <c r="AT1177" s="213" t="s">
        <v>290</v>
      </c>
      <c r="AU1177" s="213" t="s">
        <v>86</v>
      </c>
      <c r="AY1177" s="16" t="s">
        <v>147</v>
      </c>
      <c r="BE1177" s="214">
        <f>IF(N1177="základní",J1177,0)</f>
        <v>0</v>
      </c>
      <c r="BF1177" s="214">
        <f>IF(N1177="snížená",J1177,0)</f>
        <v>0</v>
      </c>
      <c r="BG1177" s="214">
        <f>IF(N1177="zákl. přenesená",J1177,0)</f>
        <v>0</v>
      </c>
      <c r="BH1177" s="214">
        <f>IF(N1177="sníž. přenesená",J1177,0)</f>
        <v>0</v>
      </c>
      <c r="BI1177" s="214">
        <f>IF(N1177="nulová",J1177,0)</f>
        <v>0</v>
      </c>
      <c r="BJ1177" s="16" t="s">
        <v>21</v>
      </c>
      <c r="BK1177" s="214">
        <f>ROUND(I1177*H1177,2)</f>
        <v>0</v>
      </c>
      <c r="BL1177" s="16" t="s">
        <v>154</v>
      </c>
      <c r="BM1177" s="213" t="s">
        <v>1958</v>
      </c>
    </row>
    <row r="1178" spans="1:65" s="2" customFormat="1" ht="11.25">
      <c r="A1178" s="33"/>
      <c r="B1178" s="34"/>
      <c r="C1178" s="35"/>
      <c r="D1178" s="215" t="s">
        <v>156</v>
      </c>
      <c r="E1178" s="35"/>
      <c r="F1178" s="216" t="s">
        <v>1957</v>
      </c>
      <c r="G1178" s="35"/>
      <c r="H1178" s="35"/>
      <c r="I1178" s="114"/>
      <c r="J1178" s="35"/>
      <c r="K1178" s="35"/>
      <c r="L1178" s="38"/>
      <c r="M1178" s="217"/>
      <c r="N1178" s="218"/>
      <c r="O1178" s="70"/>
      <c r="P1178" s="70"/>
      <c r="Q1178" s="70"/>
      <c r="R1178" s="70"/>
      <c r="S1178" s="70"/>
      <c r="T1178" s="71"/>
      <c r="U1178" s="33"/>
      <c r="V1178" s="33"/>
      <c r="W1178" s="33"/>
      <c r="X1178" s="33"/>
      <c r="Y1178" s="33"/>
      <c r="Z1178" s="33"/>
      <c r="AA1178" s="33"/>
      <c r="AB1178" s="33"/>
      <c r="AC1178" s="33"/>
      <c r="AD1178" s="33"/>
      <c r="AE1178" s="33"/>
      <c r="AT1178" s="16" t="s">
        <v>156</v>
      </c>
      <c r="AU1178" s="16" t="s">
        <v>86</v>
      </c>
    </row>
    <row r="1179" spans="1:65" s="12" customFormat="1" ht="22.9" customHeight="1">
      <c r="B1179" s="186"/>
      <c r="C1179" s="187"/>
      <c r="D1179" s="188" t="s">
        <v>76</v>
      </c>
      <c r="E1179" s="200" t="s">
        <v>174</v>
      </c>
      <c r="F1179" s="200" t="s">
        <v>1959</v>
      </c>
      <c r="G1179" s="187"/>
      <c r="H1179" s="187"/>
      <c r="I1179" s="190"/>
      <c r="J1179" s="201">
        <f>BK1179</f>
        <v>0</v>
      </c>
      <c r="K1179" s="187"/>
      <c r="L1179" s="192"/>
      <c r="M1179" s="193"/>
      <c r="N1179" s="194"/>
      <c r="O1179" s="194"/>
      <c r="P1179" s="195">
        <f>SUM(P1180:P1255)</f>
        <v>0</v>
      </c>
      <c r="Q1179" s="194"/>
      <c r="R1179" s="195">
        <f>SUM(R1180:R1255)</f>
        <v>0.97203225000000004</v>
      </c>
      <c r="S1179" s="194"/>
      <c r="T1179" s="196">
        <f>SUM(T1180:T1255)</f>
        <v>0.48916000000000004</v>
      </c>
      <c r="AR1179" s="197" t="s">
        <v>21</v>
      </c>
      <c r="AT1179" s="198" t="s">
        <v>76</v>
      </c>
      <c r="AU1179" s="198" t="s">
        <v>21</v>
      </c>
      <c r="AY1179" s="197" t="s">
        <v>147</v>
      </c>
      <c r="BK1179" s="199">
        <f>SUM(BK1180:BK1255)</f>
        <v>0</v>
      </c>
    </row>
    <row r="1180" spans="1:65" s="2" customFormat="1" ht="16.5" customHeight="1">
      <c r="A1180" s="33"/>
      <c r="B1180" s="34"/>
      <c r="C1180" s="220" t="s">
        <v>1960</v>
      </c>
      <c r="D1180" s="220" t="s">
        <v>290</v>
      </c>
      <c r="E1180" s="221" t="s">
        <v>1961</v>
      </c>
      <c r="F1180" s="222" t="s">
        <v>1962</v>
      </c>
      <c r="G1180" s="223" t="s">
        <v>187</v>
      </c>
      <c r="H1180" s="224">
        <v>1</v>
      </c>
      <c r="I1180" s="225"/>
      <c r="J1180" s="226">
        <f>ROUND(I1180*H1180,2)</f>
        <v>0</v>
      </c>
      <c r="K1180" s="222" t="s">
        <v>1</v>
      </c>
      <c r="L1180" s="227"/>
      <c r="M1180" s="228" t="s">
        <v>1</v>
      </c>
      <c r="N1180" s="229" t="s">
        <v>42</v>
      </c>
      <c r="O1180" s="70"/>
      <c r="P1180" s="211">
        <f>O1180*H1180</f>
        <v>0</v>
      </c>
      <c r="Q1180" s="211">
        <v>0</v>
      </c>
      <c r="R1180" s="211">
        <f>Q1180*H1180</f>
        <v>0</v>
      </c>
      <c r="S1180" s="211">
        <v>0</v>
      </c>
      <c r="T1180" s="212">
        <f>S1180*H1180</f>
        <v>0</v>
      </c>
      <c r="U1180" s="33"/>
      <c r="V1180" s="33"/>
      <c r="W1180" s="33"/>
      <c r="X1180" s="33"/>
      <c r="Y1180" s="33"/>
      <c r="Z1180" s="33"/>
      <c r="AA1180" s="33"/>
      <c r="AB1180" s="33"/>
      <c r="AC1180" s="33"/>
      <c r="AD1180" s="33"/>
      <c r="AE1180" s="33"/>
      <c r="AR1180" s="213" t="s">
        <v>193</v>
      </c>
      <c r="AT1180" s="213" t="s">
        <v>290</v>
      </c>
      <c r="AU1180" s="213" t="s">
        <v>86</v>
      </c>
      <c r="AY1180" s="16" t="s">
        <v>147</v>
      </c>
      <c r="BE1180" s="214">
        <f>IF(N1180="základní",J1180,0)</f>
        <v>0</v>
      </c>
      <c r="BF1180" s="214">
        <f>IF(N1180="snížená",J1180,0)</f>
        <v>0</v>
      </c>
      <c r="BG1180" s="214">
        <f>IF(N1180="zákl. přenesená",J1180,0)</f>
        <v>0</v>
      </c>
      <c r="BH1180" s="214">
        <f>IF(N1180="sníž. přenesená",J1180,0)</f>
        <v>0</v>
      </c>
      <c r="BI1180" s="214">
        <f>IF(N1180="nulová",J1180,0)</f>
        <v>0</v>
      </c>
      <c r="BJ1180" s="16" t="s">
        <v>21</v>
      </c>
      <c r="BK1180" s="214">
        <f>ROUND(I1180*H1180,2)</f>
        <v>0</v>
      </c>
      <c r="BL1180" s="16" t="s">
        <v>154</v>
      </c>
      <c r="BM1180" s="213" t="s">
        <v>1963</v>
      </c>
    </row>
    <row r="1181" spans="1:65" s="2" customFormat="1" ht="11.25">
      <c r="A1181" s="33"/>
      <c r="B1181" s="34"/>
      <c r="C1181" s="35"/>
      <c r="D1181" s="215" t="s">
        <v>156</v>
      </c>
      <c r="E1181" s="35"/>
      <c r="F1181" s="216" t="s">
        <v>1962</v>
      </c>
      <c r="G1181" s="35"/>
      <c r="H1181" s="35"/>
      <c r="I1181" s="114"/>
      <c r="J1181" s="35"/>
      <c r="K1181" s="35"/>
      <c r="L1181" s="38"/>
      <c r="M1181" s="217"/>
      <c r="N1181" s="218"/>
      <c r="O1181" s="70"/>
      <c r="P1181" s="70"/>
      <c r="Q1181" s="70"/>
      <c r="R1181" s="70"/>
      <c r="S1181" s="70"/>
      <c r="T1181" s="71"/>
      <c r="U1181" s="33"/>
      <c r="V1181" s="33"/>
      <c r="W1181" s="33"/>
      <c r="X1181" s="33"/>
      <c r="Y1181" s="33"/>
      <c r="Z1181" s="33"/>
      <c r="AA1181" s="33"/>
      <c r="AB1181" s="33"/>
      <c r="AC1181" s="33"/>
      <c r="AD1181" s="33"/>
      <c r="AE1181" s="33"/>
      <c r="AT1181" s="16" t="s">
        <v>156</v>
      </c>
      <c r="AU1181" s="16" t="s">
        <v>86</v>
      </c>
    </row>
    <row r="1182" spans="1:65" s="2" customFormat="1" ht="21.75" customHeight="1">
      <c r="A1182" s="33"/>
      <c r="B1182" s="34"/>
      <c r="C1182" s="202" t="s">
        <v>1964</v>
      </c>
      <c r="D1182" s="202" t="s">
        <v>149</v>
      </c>
      <c r="E1182" s="203" t="s">
        <v>1965</v>
      </c>
      <c r="F1182" s="204" t="s">
        <v>1966</v>
      </c>
      <c r="G1182" s="205" t="s">
        <v>210</v>
      </c>
      <c r="H1182" s="206">
        <v>1</v>
      </c>
      <c r="I1182" s="207"/>
      <c r="J1182" s="208">
        <f>ROUND(I1182*H1182,2)</f>
        <v>0</v>
      </c>
      <c r="K1182" s="204" t="s">
        <v>153</v>
      </c>
      <c r="L1182" s="38"/>
      <c r="M1182" s="209" t="s">
        <v>1</v>
      </c>
      <c r="N1182" s="210" t="s">
        <v>42</v>
      </c>
      <c r="O1182" s="70"/>
      <c r="P1182" s="211">
        <f>O1182*H1182</f>
        <v>0</v>
      </c>
      <c r="Q1182" s="211">
        <v>2.9724999999999999E-4</v>
      </c>
      <c r="R1182" s="211">
        <f>Q1182*H1182</f>
        <v>2.9724999999999999E-4</v>
      </c>
      <c r="S1182" s="211">
        <v>0</v>
      </c>
      <c r="T1182" s="212">
        <f>S1182*H1182</f>
        <v>0</v>
      </c>
      <c r="U1182" s="33"/>
      <c r="V1182" s="33"/>
      <c r="W1182" s="33"/>
      <c r="X1182" s="33"/>
      <c r="Y1182" s="33"/>
      <c r="Z1182" s="33"/>
      <c r="AA1182" s="33"/>
      <c r="AB1182" s="33"/>
      <c r="AC1182" s="33"/>
      <c r="AD1182" s="33"/>
      <c r="AE1182" s="33"/>
      <c r="AR1182" s="213" t="s">
        <v>154</v>
      </c>
      <c r="AT1182" s="213" t="s">
        <v>149</v>
      </c>
      <c r="AU1182" s="213" t="s">
        <v>86</v>
      </c>
      <c r="AY1182" s="16" t="s">
        <v>147</v>
      </c>
      <c r="BE1182" s="214">
        <f>IF(N1182="základní",J1182,0)</f>
        <v>0</v>
      </c>
      <c r="BF1182" s="214">
        <f>IF(N1182="snížená",J1182,0)</f>
        <v>0</v>
      </c>
      <c r="BG1182" s="214">
        <f>IF(N1182="zákl. přenesená",J1182,0)</f>
        <v>0</v>
      </c>
      <c r="BH1182" s="214">
        <f>IF(N1182="sníž. přenesená",J1182,0)</f>
        <v>0</v>
      </c>
      <c r="BI1182" s="214">
        <f>IF(N1182="nulová",J1182,0)</f>
        <v>0</v>
      </c>
      <c r="BJ1182" s="16" t="s">
        <v>21</v>
      </c>
      <c r="BK1182" s="214">
        <f>ROUND(I1182*H1182,2)</f>
        <v>0</v>
      </c>
      <c r="BL1182" s="16" t="s">
        <v>154</v>
      </c>
      <c r="BM1182" s="213" t="s">
        <v>1967</v>
      </c>
    </row>
    <row r="1183" spans="1:65" s="2" customFormat="1" ht="19.5">
      <c r="A1183" s="33"/>
      <c r="B1183" s="34"/>
      <c r="C1183" s="35"/>
      <c r="D1183" s="215" t="s">
        <v>156</v>
      </c>
      <c r="E1183" s="35"/>
      <c r="F1183" s="216" t="s">
        <v>1968</v>
      </c>
      <c r="G1183" s="35"/>
      <c r="H1183" s="35"/>
      <c r="I1183" s="114"/>
      <c r="J1183" s="35"/>
      <c r="K1183" s="35"/>
      <c r="L1183" s="38"/>
      <c r="M1183" s="217"/>
      <c r="N1183" s="218"/>
      <c r="O1183" s="70"/>
      <c r="P1183" s="70"/>
      <c r="Q1183" s="70"/>
      <c r="R1183" s="70"/>
      <c r="S1183" s="70"/>
      <c r="T1183" s="71"/>
      <c r="U1183" s="33"/>
      <c r="V1183" s="33"/>
      <c r="W1183" s="33"/>
      <c r="X1183" s="33"/>
      <c r="Y1183" s="33"/>
      <c r="Z1183" s="33"/>
      <c r="AA1183" s="33"/>
      <c r="AB1183" s="33"/>
      <c r="AC1183" s="33"/>
      <c r="AD1183" s="33"/>
      <c r="AE1183" s="33"/>
      <c r="AT1183" s="16" t="s">
        <v>156</v>
      </c>
      <c r="AU1183" s="16" t="s">
        <v>86</v>
      </c>
    </row>
    <row r="1184" spans="1:65" s="2" customFormat="1" ht="58.5">
      <c r="A1184" s="33"/>
      <c r="B1184" s="34"/>
      <c r="C1184" s="35"/>
      <c r="D1184" s="215" t="s">
        <v>158</v>
      </c>
      <c r="E1184" s="35"/>
      <c r="F1184" s="219" t="s">
        <v>1969</v>
      </c>
      <c r="G1184" s="35"/>
      <c r="H1184" s="35"/>
      <c r="I1184" s="114"/>
      <c r="J1184" s="35"/>
      <c r="K1184" s="35"/>
      <c r="L1184" s="38"/>
      <c r="M1184" s="217"/>
      <c r="N1184" s="218"/>
      <c r="O1184" s="70"/>
      <c r="P1184" s="70"/>
      <c r="Q1184" s="70"/>
      <c r="R1184" s="70"/>
      <c r="S1184" s="70"/>
      <c r="T1184" s="71"/>
      <c r="U1184" s="33"/>
      <c r="V1184" s="33"/>
      <c r="W1184" s="33"/>
      <c r="X1184" s="33"/>
      <c r="Y1184" s="33"/>
      <c r="Z1184" s="33"/>
      <c r="AA1184" s="33"/>
      <c r="AB1184" s="33"/>
      <c r="AC1184" s="33"/>
      <c r="AD1184" s="33"/>
      <c r="AE1184" s="33"/>
      <c r="AT1184" s="16" t="s">
        <v>158</v>
      </c>
      <c r="AU1184" s="16" t="s">
        <v>86</v>
      </c>
    </row>
    <row r="1185" spans="1:65" s="2" customFormat="1" ht="21.75" customHeight="1">
      <c r="A1185" s="33"/>
      <c r="B1185" s="34"/>
      <c r="C1185" s="202" t="s">
        <v>1970</v>
      </c>
      <c r="D1185" s="202" t="s">
        <v>149</v>
      </c>
      <c r="E1185" s="203" t="s">
        <v>1971</v>
      </c>
      <c r="F1185" s="204" t="s">
        <v>1972</v>
      </c>
      <c r="G1185" s="205" t="s">
        <v>210</v>
      </c>
      <c r="H1185" s="206">
        <v>1</v>
      </c>
      <c r="I1185" s="207"/>
      <c r="J1185" s="208">
        <f>ROUND(I1185*H1185,2)</f>
        <v>0</v>
      </c>
      <c r="K1185" s="204" t="s">
        <v>153</v>
      </c>
      <c r="L1185" s="38"/>
      <c r="M1185" s="209" t="s">
        <v>1</v>
      </c>
      <c r="N1185" s="210" t="s">
        <v>42</v>
      </c>
      <c r="O1185" s="70"/>
      <c r="P1185" s="211">
        <f>O1185*H1185</f>
        <v>0</v>
      </c>
      <c r="Q1185" s="211">
        <v>0</v>
      </c>
      <c r="R1185" s="211">
        <f>Q1185*H1185</f>
        <v>0</v>
      </c>
      <c r="S1185" s="211">
        <v>0</v>
      </c>
      <c r="T1185" s="212">
        <f>S1185*H1185</f>
        <v>0</v>
      </c>
      <c r="U1185" s="33"/>
      <c r="V1185" s="33"/>
      <c r="W1185" s="33"/>
      <c r="X1185" s="33"/>
      <c r="Y1185" s="33"/>
      <c r="Z1185" s="33"/>
      <c r="AA1185" s="33"/>
      <c r="AB1185" s="33"/>
      <c r="AC1185" s="33"/>
      <c r="AD1185" s="33"/>
      <c r="AE1185" s="33"/>
      <c r="AR1185" s="213" t="s">
        <v>154</v>
      </c>
      <c r="AT1185" s="213" t="s">
        <v>149</v>
      </c>
      <c r="AU1185" s="213" t="s">
        <v>86</v>
      </c>
      <c r="AY1185" s="16" t="s">
        <v>147</v>
      </c>
      <c r="BE1185" s="214">
        <f>IF(N1185="základní",J1185,0)</f>
        <v>0</v>
      </c>
      <c r="BF1185" s="214">
        <f>IF(N1185="snížená",J1185,0)</f>
        <v>0</v>
      </c>
      <c r="BG1185" s="214">
        <f>IF(N1185="zákl. přenesená",J1185,0)</f>
        <v>0</v>
      </c>
      <c r="BH1185" s="214">
        <f>IF(N1185="sníž. přenesená",J1185,0)</f>
        <v>0</v>
      </c>
      <c r="BI1185" s="214">
        <f>IF(N1185="nulová",J1185,0)</f>
        <v>0</v>
      </c>
      <c r="BJ1185" s="16" t="s">
        <v>21</v>
      </c>
      <c r="BK1185" s="214">
        <f>ROUND(I1185*H1185,2)</f>
        <v>0</v>
      </c>
      <c r="BL1185" s="16" t="s">
        <v>154</v>
      </c>
      <c r="BM1185" s="213" t="s">
        <v>1973</v>
      </c>
    </row>
    <row r="1186" spans="1:65" s="2" customFormat="1" ht="11.25">
      <c r="A1186" s="33"/>
      <c r="B1186" s="34"/>
      <c r="C1186" s="35"/>
      <c r="D1186" s="215" t="s">
        <v>156</v>
      </c>
      <c r="E1186" s="35"/>
      <c r="F1186" s="216" t="s">
        <v>1974</v>
      </c>
      <c r="G1186" s="35"/>
      <c r="H1186" s="35"/>
      <c r="I1186" s="114"/>
      <c r="J1186" s="35"/>
      <c r="K1186" s="35"/>
      <c r="L1186" s="38"/>
      <c r="M1186" s="217"/>
      <c r="N1186" s="218"/>
      <c r="O1186" s="70"/>
      <c r="P1186" s="70"/>
      <c r="Q1186" s="70"/>
      <c r="R1186" s="70"/>
      <c r="S1186" s="70"/>
      <c r="T1186" s="71"/>
      <c r="U1186" s="33"/>
      <c r="V1186" s="33"/>
      <c r="W1186" s="33"/>
      <c r="X1186" s="33"/>
      <c r="Y1186" s="33"/>
      <c r="Z1186" s="33"/>
      <c r="AA1186" s="33"/>
      <c r="AB1186" s="33"/>
      <c r="AC1186" s="33"/>
      <c r="AD1186" s="33"/>
      <c r="AE1186" s="33"/>
      <c r="AT1186" s="16" t="s">
        <v>156</v>
      </c>
      <c r="AU1186" s="16" t="s">
        <v>86</v>
      </c>
    </row>
    <row r="1187" spans="1:65" s="2" customFormat="1" ht="58.5">
      <c r="A1187" s="33"/>
      <c r="B1187" s="34"/>
      <c r="C1187" s="35"/>
      <c r="D1187" s="215" t="s">
        <v>158</v>
      </c>
      <c r="E1187" s="35"/>
      <c r="F1187" s="219" t="s">
        <v>1969</v>
      </c>
      <c r="G1187" s="35"/>
      <c r="H1187" s="35"/>
      <c r="I1187" s="114"/>
      <c r="J1187" s="35"/>
      <c r="K1187" s="35"/>
      <c r="L1187" s="38"/>
      <c r="M1187" s="217"/>
      <c r="N1187" s="218"/>
      <c r="O1187" s="70"/>
      <c r="P1187" s="70"/>
      <c r="Q1187" s="70"/>
      <c r="R1187" s="70"/>
      <c r="S1187" s="70"/>
      <c r="T1187" s="71"/>
      <c r="U1187" s="33"/>
      <c r="V1187" s="33"/>
      <c r="W1187" s="33"/>
      <c r="X1187" s="33"/>
      <c r="Y1187" s="33"/>
      <c r="Z1187" s="33"/>
      <c r="AA1187" s="33"/>
      <c r="AB1187" s="33"/>
      <c r="AC1187" s="33"/>
      <c r="AD1187" s="33"/>
      <c r="AE1187" s="33"/>
      <c r="AT1187" s="16" t="s">
        <v>158</v>
      </c>
      <c r="AU1187" s="16" t="s">
        <v>86</v>
      </c>
    </row>
    <row r="1188" spans="1:65" s="2" customFormat="1" ht="19.5">
      <c r="A1188" s="33"/>
      <c r="B1188" s="34"/>
      <c r="C1188" s="35"/>
      <c r="D1188" s="215" t="s">
        <v>191</v>
      </c>
      <c r="E1188" s="35"/>
      <c r="F1188" s="219" t="s">
        <v>1975</v>
      </c>
      <c r="G1188" s="35"/>
      <c r="H1188" s="35"/>
      <c r="I1188" s="114"/>
      <c r="J1188" s="35"/>
      <c r="K1188" s="35"/>
      <c r="L1188" s="38"/>
      <c r="M1188" s="217"/>
      <c r="N1188" s="218"/>
      <c r="O1188" s="70"/>
      <c r="P1188" s="70"/>
      <c r="Q1188" s="70"/>
      <c r="R1188" s="70"/>
      <c r="S1188" s="70"/>
      <c r="T1188" s="71"/>
      <c r="U1188" s="33"/>
      <c r="V1188" s="33"/>
      <c r="W1188" s="33"/>
      <c r="X1188" s="33"/>
      <c r="Y1188" s="33"/>
      <c r="Z1188" s="33"/>
      <c r="AA1188" s="33"/>
      <c r="AB1188" s="33"/>
      <c r="AC1188" s="33"/>
      <c r="AD1188" s="33"/>
      <c r="AE1188" s="33"/>
      <c r="AT1188" s="16" t="s">
        <v>191</v>
      </c>
      <c r="AU1188" s="16" t="s">
        <v>86</v>
      </c>
    </row>
    <row r="1189" spans="1:65" s="2" customFormat="1" ht="21.75" customHeight="1">
      <c r="A1189" s="33"/>
      <c r="B1189" s="34"/>
      <c r="C1189" s="202" t="s">
        <v>1976</v>
      </c>
      <c r="D1189" s="202" t="s">
        <v>149</v>
      </c>
      <c r="E1189" s="203" t="s">
        <v>1977</v>
      </c>
      <c r="F1189" s="204" t="s">
        <v>1978</v>
      </c>
      <c r="G1189" s="205" t="s">
        <v>210</v>
      </c>
      <c r="H1189" s="206">
        <v>1</v>
      </c>
      <c r="I1189" s="207"/>
      <c r="J1189" s="208">
        <f>ROUND(I1189*H1189,2)</f>
        <v>0</v>
      </c>
      <c r="K1189" s="204" t="s">
        <v>153</v>
      </c>
      <c r="L1189" s="38"/>
      <c r="M1189" s="209" t="s">
        <v>1</v>
      </c>
      <c r="N1189" s="210" t="s">
        <v>42</v>
      </c>
      <c r="O1189" s="70"/>
      <c r="P1189" s="211">
        <f>O1189*H1189</f>
        <v>0</v>
      </c>
      <c r="Q1189" s="211">
        <v>6.3500000000000004E-4</v>
      </c>
      <c r="R1189" s="211">
        <f>Q1189*H1189</f>
        <v>6.3500000000000004E-4</v>
      </c>
      <c r="S1189" s="211">
        <v>0</v>
      </c>
      <c r="T1189" s="212">
        <f>S1189*H1189</f>
        <v>0</v>
      </c>
      <c r="U1189" s="33"/>
      <c r="V1189" s="33"/>
      <c r="W1189" s="33"/>
      <c r="X1189" s="33"/>
      <c r="Y1189" s="33"/>
      <c r="Z1189" s="33"/>
      <c r="AA1189" s="33"/>
      <c r="AB1189" s="33"/>
      <c r="AC1189" s="33"/>
      <c r="AD1189" s="33"/>
      <c r="AE1189" s="33"/>
      <c r="AR1189" s="213" t="s">
        <v>154</v>
      </c>
      <c r="AT1189" s="213" t="s">
        <v>149</v>
      </c>
      <c r="AU1189" s="213" t="s">
        <v>86</v>
      </c>
      <c r="AY1189" s="16" t="s">
        <v>147</v>
      </c>
      <c r="BE1189" s="214">
        <f>IF(N1189="základní",J1189,0)</f>
        <v>0</v>
      </c>
      <c r="BF1189" s="214">
        <f>IF(N1189="snížená",J1189,0)</f>
        <v>0</v>
      </c>
      <c r="BG1189" s="214">
        <f>IF(N1189="zákl. přenesená",J1189,0)</f>
        <v>0</v>
      </c>
      <c r="BH1189" s="214">
        <f>IF(N1189="sníž. přenesená",J1189,0)</f>
        <v>0</v>
      </c>
      <c r="BI1189" s="214">
        <f>IF(N1189="nulová",J1189,0)</f>
        <v>0</v>
      </c>
      <c r="BJ1189" s="16" t="s">
        <v>21</v>
      </c>
      <c r="BK1189" s="214">
        <f>ROUND(I1189*H1189,2)</f>
        <v>0</v>
      </c>
      <c r="BL1189" s="16" t="s">
        <v>154</v>
      </c>
      <c r="BM1189" s="213" t="s">
        <v>1979</v>
      </c>
    </row>
    <row r="1190" spans="1:65" s="2" customFormat="1" ht="19.5">
      <c r="A1190" s="33"/>
      <c r="B1190" s="34"/>
      <c r="C1190" s="35"/>
      <c r="D1190" s="215" t="s">
        <v>156</v>
      </c>
      <c r="E1190" s="35"/>
      <c r="F1190" s="216" t="s">
        <v>1980</v>
      </c>
      <c r="G1190" s="35"/>
      <c r="H1190" s="35"/>
      <c r="I1190" s="114"/>
      <c r="J1190" s="35"/>
      <c r="K1190" s="35"/>
      <c r="L1190" s="38"/>
      <c r="M1190" s="217"/>
      <c r="N1190" s="218"/>
      <c r="O1190" s="70"/>
      <c r="P1190" s="70"/>
      <c r="Q1190" s="70"/>
      <c r="R1190" s="70"/>
      <c r="S1190" s="70"/>
      <c r="T1190" s="71"/>
      <c r="U1190" s="33"/>
      <c r="V1190" s="33"/>
      <c r="W1190" s="33"/>
      <c r="X1190" s="33"/>
      <c r="Y1190" s="33"/>
      <c r="Z1190" s="33"/>
      <c r="AA1190" s="33"/>
      <c r="AB1190" s="33"/>
      <c r="AC1190" s="33"/>
      <c r="AD1190" s="33"/>
      <c r="AE1190" s="33"/>
      <c r="AT1190" s="16" t="s">
        <v>156</v>
      </c>
      <c r="AU1190" s="16" t="s">
        <v>86</v>
      </c>
    </row>
    <row r="1191" spans="1:65" s="2" customFormat="1" ht="58.5">
      <c r="A1191" s="33"/>
      <c r="B1191" s="34"/>
      <c r="C1191" s="35"/>
      <c r="D1191" s="215" t="s">
        <v>158</v>
      </c>
      <c r="E1191" s="35"/>
      <c r="F1191" s="219" t="s">
        <v>1969</v>
      </c>
      <c r="G1191" s="35"/>
      <c r="H1191" s="35"/>
      <c r="I1191" s="114"/>
      <c r="J1191" s="35"/>
      <c r="K1191" s="35"/>
      <c r="L1191" s="38"/>
      <c r="M1191" s="217"/>
      <c r="N1191" s="218"/>
      <c r="O1191" s="70"/>
      <c r="P1191" s="70"/>
      <c r="Q1191" s="70"/>
      <c r="R1191" s="70"/>
      <c r="S1191" s="70"/>
      <c r="T1191" s="71"/>
      <c r="U1191" s="33"/>
      <c r="V1191" s="33"/>
      <c r="W1191" s="33"/>
      <c r="X1191" s="33"/>
      <c r="Y1191" s="33"/>
      <c r="Z1191" s="33"/>
      <c r="AA1191" s="33"/>
      <c r="AB1191" s="33"/>
      <c r="AC1191" s="33"/>
      <c r="AD1191" s="33"/>
      <c r="AE1191" s="33"/>
      <c r="AT1191" s="16" t="s">
        <v>158</v>
      </c>
      <c r="AU1191" s="16" t="s">
        <v>86</v>
      </c>
    </row>
    <row r="1192" spans="1:65" s="2" customFormat="1" ht="21.75" customHeight="1">
      <c r="A1192" s="33"/>
      <c r="B1192" s="34"/>
      <c r="C1192" s="202" t="s">
        <v>1981</v>
      </c>
      <c r="D1192" s="202" t="s">
        <v>149</v>
      </c>
      <c r="E1192" s="203" t="s">
        <v>1982</v>
      </c>
      <c r="F1192" s="204" t="s">
        <v>1983</v>
      </c>
      <c r="G1192" s="205" t="s">
        <v>210</v>
      </c>
      <c r="H1192" s="206">
        <v>1</v>
      </c>
      <c r="I1192" s="207"/>
      <c r="J1192" s="208">
        <f>ROUND(I1192*H1192,2)</f>
        <v>0</v>
      </c>
      <c r="K1192" s="204" t="s">
        <v>153</v>
      </c>
      <c r="L1192" s="38"/>
      <c r="M1192" s="209" t="s">
        <v>1</v>
      </c>
      <c r="N1192" s="210" t="s">
        <v>42</v>
      </c>
      <c r="O1192" s="70"/>
      <c r="P1192" s="211">
        <f>O1192*H1192</f>
        <v>0</v>
      </c>
      <c r="Q1192" s="211">
        <v>5.8299999999999997E-4</v>
      </c>
      <c r="R1192" s="211">
        <f>Q1192*H1192</f>
        <v>5.8299999999999997E-4</v>
      </c>
      <c r="S1192" s="211">
        <v>0.16600000000000001</v>
      </c>
      <c r="T1192" s="212">
        <f>S1192*H1192</f>
        <v>0.16600000000000001</v>
      </c>
      <c r="U1192" s="33"/>
      <c r="V1192" s="33"/>
      <c r="W1192" s="33"/>
      <c r="X1192" s="33"/>
      <c r="Y1192" s="33"/>
      <c r="Z1192" s="33"/>
      <c r="AA1192" s="33"/>
      <c r="AB1192" s="33"/>
      <c r="AC1192" s="33"/>
      <c r="AD1192" s="33"/>
      <c r="AE1192" s="33"/>
      <c r="AR1192" s="213" t="s">
        <v>154</v>
      </c>
      <c r="AT1192" s="213" t="s">
        <v>149</v>
      </c>
      <c r="AU1192" s="213" t="s">
        <v>86</v>
      </c>
      <c r="AY1192" s="16" t="s">
        <v>147</v>
      </c>
      <c r="BE1192" s="214">
        <f>IF(N1192="základní",J1192,0)</f>
        <v>0</v>
      </c>
      <c r="BF1192" s="214">
        <f>IF(N1192="snížená",J1192,0)</f>
        <v>0</v>
      </c>
      <c r="BG1192" s="214">
        <f>IF(N1192="zákl. přenesená",J1192,0)</f>
        <v>0</v>
      </c>
      <c r="BH1192" s="214">
        <f>IF(N1192="sníž. přenesená",J1192,0)</f>
        <v>0</v>
      </c>
      <c r="BI1192" s="214">
        <f>IF(N1192="nulová",J1192,0)</f>
        <v>0</v>
      </c>
      <c r="BJ1192" s="16" t="s">
        <v>21</v>
      </c>
      <c r="BK1192" s="214">
        <f>ROUND(I1192*H1192,2)</f>
        <v>0</v>
      </c>
      <c r="BL1192" s="16" t="s">
        <v>154</v>
      </c>
      <c r="BM1192" s="213" t="s">
        <v>1984</v>
      </c>
    </row>
    <row r="1193" spans="1:65" s="2" customFormat="1" ht="19.5">
      <c r="A1193" s="33"/>
      <c r="B1193" s="34"/>
      <c r="C1193" s="35"/>
      <c r="D1193" s="215" t="s">
        <v>156</v>
      </c>
      <c r="E1193" s="35"/>
      <c r="F1193" s="216" t="s">
        <v>1985</v>
      </c>
      <c r="G1193" s="35"/>
      <c r="H1193" s="35"/>
      <c r="I1193" s="114"/>
      <c r="J1193" s="35"/>
      <c r="K1193" s="35"/>
      <c r="L1193" s="38"/>
      <c r="M1193" s="217"/>
      <c r="N1193" s="218"/>
      <c r="O1193" s="70"/>
      <c r="P1193" s="70"/>
      <c r="Q1193" s="70"/>
      <c r="R1193" s="70"/>
      <c r="S1193" s="70"/>
      <c r="T1193" s="71"/>
      <c r="U1193" s="33"/>
      <c r="V1193" s="33"/>
      <c r="W1193" s="33"/>
      <c r="X1193" s="33"/>
      <c r="Y1193" s="33"/>
      <c r="Z1193" s="33"/>
      <c r="AA1193" s="33"/>
      <c r="AB1193" s="33"/>
      <c r="AC1193" s="33"/>
      <c r="AD1193" s="33"/>
      <c r="AE1193" s="33"/>
      <c r="AT1193" s="16" t="s">
        <v>156</v>
      </c>
      <c r="AU1193" s="16" t="s">
        <v>86</v>
      </c>
    </row>
    <row r="1194" spans="1:65" s="2" customFormat="1" ht="29.25">
      <c r="A1194" s="33"/>
      <c r="B1194" s="34"/>
      <c r="C1194" s="35"/>
      <c r="D1194" s="215" t="s">
        <v>191</v>
      </c>
      <c r="E1194" s="35"/>
      <c r="F1194" s="219" t="s">
        <v>1986</v>
      </c>
      <c r="G1194" s="35"/>
      <c r="H1194" s="35"/>
      <c r="I1194" s="114"/>
      <c r="J1194" s="35"/>
      <c r="K1194" s="35"/>
      <c r="L1194" s="38"/>
      <c r="M1194" s="217"/>
      <c r="N1194" s="218"/>
      <c r="O1194" s="70"/>
      <c r="P1194" s="70"/>
      <c r="Q1194" s="70"/>
      <c r="R1194" s="70"/>
      <c r="S1194" s="70"/>
      <c r="T1194" s="71"/>
      <c r="U1194" s="33"/>
      <c r="V1194" s="33"/>
      <c r="W1194" s="33"/>
      <c r="X1194" s="33"/>
      <c r="Y1194" s="33"/>
      <c r="Z1194" s="33"/>
      <c r="AA1194" s="33"/>
      <c r="AB1194" s="33"/>
      <c r="AC1194" s="33"/>
      <c r="AD1194" s="33"/>
      <c r="AE1194" s="33"/>
      <c r="AT1194" s="16" t="s">
        <v>191</v>
      </c>
      <c r="AU1194" s="16" t="s">
        <v>86</v>
      </c>
    </row>
    <row r="1195" spans="1:65" s="2" customFormat="1" ht="16.5" customHeight="1">
      <c r="A1195" s="33"/>
      <c r="B1195" s="34"/>
      <c r="C1195" s="202" t="s">
        <v>1987</v>
      </c>
      <c r="D1195" s="202" t="s">
        <v>149</v>
      </c>
      <c r="E1195" s="203" t="s">
        <v>1988</v>
      </c>
      <c r="F1195" s="204" t="s">
        <v>1989</v>
      </c>
      <c r="G1195" s="205" t="s">
        <v>210</v>
      </c>
      <c r="H1195" s="206">
        <v>1</v>
      </c>
      <c r="I1195" s="207"/>
      <c r="J1195" s="208">
        <f>ROUND(I1195*H1195,2)</f>
        <v>0</v>
      </c>
      <c r="K1195" s="204" t="s">
        <v>153</v>
      </c>
      <c r="L1195" s="38"/>
      <c r="M1195" s="209" t="s">
        <v>1</v>
      </c>
      <c r="N1195" s="210" t="s">
        <v>42</v>
      </c>
      <c r="O1195" s="70"/>
      <c r="P1195" s="211">
        <f>O1195*H1195</f>
        <v>0</v>
      </c>
      <c r="Q1195" s="211">
        <v>4.9528999999999997E-3</v>
      </c>
      <c r="R1195" s="211">
        <f>Q1195*H1195</f>
        <v>4.9528999999999997E-3</v>
      </c>
      <c r="S1195" s="211">
        <v>7.8579999999999997E-2</v>
      </c>
      <c r="T1195" s="212">
        <f>S1195*H1195</f>
        <v>7.8579999999999997E-2</v>
      </c>
      <c r="U1195" s="33"/>
      <c r="V1195" s="33"/>
      <c r="W1195" s="33"/>
      <c r="X1195" s="33"/>
      <c r="Y1195" s="33"/>
      <c r="Z1195" s="33"/>
      <c r="AA1195" s="33"/>
      <c r="AB1195" s="33"/>
      <c r="AC1195" s="33"/>
      <c r="AD1195" s="33"/>
      <c r="AE1195" s="33"/>
      <c r="AR1195" s="213" t="s">
        <v>154</v>
      </c>
      <c r="AT1195" s="213" t="s">
        <v>149</v>
      </c>
      <c r="AU1195" s="213" t="s">
        <v>86</v>
      </c>
      <c r="AY1195" s="16" t="s">
        <v>147</v>
      </c>
      <c r="BE1195" s="214">
        <f>IF(N1195="základní",J1195,0)</f>
        <v>0</v>
      </c>
      <c r="BF1195" s="214">
        <f>IF(N1195="snížená",J1195,0)</f>
        <v>0</v>
      </c>
      <c r="BG1195" s="214">
        <f>IF(N1195="zákl. přenesená",J1195,0)</f>
        <v>0</v>
      </c>
      <c r="BH1195" s="214">
        <f>IF(N1195="sníž. přenesená",J1195,0)</f>
        <v>0</v>
      </c>
      <c r="BI1195" s="214">
        <f>IF(N1195="nulová",J1195,0)</f>
        <v>0</v>
      </c>
      <c r="BJ1195" s="16" t="s">
        <v>21</v>
      </c>
      <c r="BK1195" s="214">
        <f>ROUND(I1195*H1195,2)</f>
        <v>0</v>
      </c>
      <c r="BL1195" s="16" t="s">
        <v>154</v>
      </c>
      <c r="BM1195" s="213" t="s">
        <v>1990</v>
      </c>
    </row>
    <row r="1196" spans="1:65" s="2" customFormat="1" ht="19.5">
      <c r="A1196" s="33"/>
      <c r="B1196" s="34"/>
      <c r="C1196" s="35"/>
      <c r="D1196" s="215" t="s">
        <v>156</v>
      </c>
      <c r="E1196" s="35"/>
      <c r="F1196" s="216" t="s">
        <v>1991</v>
      </c>
      <c r="G1196" s="35"/>
      <c r="H1196" s="35"/>
      <c r="I1196" s="114"/>
      <c r="J1196" s="35"/>
      <c r="K1196" s="35"/>
      <c r="L1196" s="38"/>
      <c r="M1196" s="217"/>
      <c r="N1196" s="218"/>
      <c r="O1196" s="70"/>
      <c r="P1196" s="70"/>
      <c r="Q1196" s="70"/>
      <c r="R1196" s="70"/>
      <c r="S1196" s="70"/>
      <c r="T1196" s="71"/>
      <c r="U1196" s="33"/>
      <c r="V1196" s="33"/>
      <c r="W1196" s="33"/>
      <c r="X1196" s="33"/>
      <c r="Y1196" s="33"/>
      <c r="Z1196" s="33"/>
      <c r="AA1196" s="33"/>
      <c r="AB1196" s="33"/>
      <c r="AC1196" s="33"/>
      <c r="AD1196" s="33"/>
      <c r="AE1196" s="33"/>
      <c r="AT1196" s="16" t="s">
        <v>156</v>
      </c>
      <c r="AU1196" s="16" t="s">
        <v>86</v>
      </c>
    </row>
    <row r="1197" spans="1:65" s="2" customFormat="1" ht="58.5">
      <c r="A1197" s="33"/>
      <c r="B1197" s="34"/>
      <c r="C1197" s="35"/>
      <c r="D1197" s="215" t="s">
        <v>158</v>
      </c>
      <c r="E1197" s="35"/>
      <c r="F1197" s="219" t="s">
        <v>1992</v>
      </c>
      <c r="G1197" s="35"/>
      <c r="H1197" s="35"/>
      <c r="I1197" s="114"/>
      <c r="J1197" s="35"/>
      <c r="K1197" s="35"/>
      <c r="L1197" s="38"/>
      <c r="M1197" s="217"/>
      <c r="N1197" s="218"/>
      <c r="O1197" s="70"/>
      <c r="P1197" s="70"/>
      <c r="Q1197" s="70"/>
      <c r="R1197" s="70"/>
      <c r="S1197" s="70"/>
      <c r="T1197" s="71"/>
      <c r="U1197" s="33"/>
      <c r="V1197" s="33"/>
      <c r="W1197" s="33"/>
      <c r="X1197" s="33"/>
      <c r="Y1197" s="33"/>
      <c r="Z1197" s="33"/>
      <c r="AA1197" s="33"/>
      <c r="AB1197" s="33"/>
      <c r="AC1197" s="33"/>
      <c r="AD1197" s="33"/>
      <c r="AE1197" s="33"/>
      <c r="AT1197" s="16" t="s">
        <v>158</v>
      </c>
      <c r="AU1197" s="16" t="s">
        <v>86</v>
      </c>
    </row>
    <row r="1198" spans="1:65" s="2" customFormat="1" ht="29.25">
      <c r="A1198" s="33"/>
      <c r="B1198" s="34"/>
      <c r="C1198" s="35"/>
      <c r="D1198" s="215" t="s">
        <v>191</v>
      </c>
      <c r="E1198" s="35"/>
      <c r="F1198" s="219" t="s">
        <v>1993</v>
      </c>
      <c r="G1198" s="35"/>
      <c r="H1198" s="35"/>
      <c r="I1198" s="114"/>
      <c r="J1198" s="35"/>
      <c r="K1198" s="35"/>
      <c r="L1198" s="38"/>
      <c r="M1198" s="217"/>
      <c r="N1198" s="218"/>
      <c r="O1198" s="70"/>
      <c r="P1198" s="70"/>
      <c r="Q1198" s="70"/>
      <c r="R1198" s="70"/>
      <c r="S1198" s="70"/>
      <c r="T1198" s="71"/>
      <c r="U1198" s="33"/>
      <c r="V1198" s="33"/>
      <c r="W1198" s="33"/>
      <c r="X1198" s="33"/>
      <c r="Y1198" s="33"/>
      <c r="Z1198" s="33"/>
      <c r="AA1198" s="33"/>
      <c r="AB1198" s="33"/>
      <c r="AC1198" s="33"/>
      <c r="AD1198" s="33"/>
      <c r="AE1198" s="33"/>
      <c r="AT1198" s="16" t="s">
        <v>191</v>
      </c>
      <c r="AU1198" s="16" t="s">
        <v>86</v>
      </c>
    </row>
    <row r="1199" spans="1:65" s="2" customFormat="1" ht="21.75" customHeight="1">
      <c r="A1199" s="33"/>
      <c r="B1199" s="34"/>
      <c r="C1199" s="202" t="s">
        <v>1994</v>
      </c>
      <c r="D1199" s="202" t="s">
        <v>149</v>
      </c>
      <c r="E1199" s="203" t="s">
        <v>1995</v>
      </c>
      <c r="F1199" s="204" t="s">
        <v>1996</v>
      </c>
      <c r="G1199" s="205" t="s">
        <v>210</v>
      </c>
      <c r="H1199" s="206">
        <v>1</v>
      </c>
      <c r="I1199" s="207"/>
      <c r="J1199" s="208">
        <f>ROUND(I1199*H1199,2)</f>
        <v>0</v>
      </c>
      <c r="K1199" s="204" t="s">
        <v>153</v>
      </c>
      <c r="L1199" s="38"/>
      <c r="M1199" s="209" t="s">
        <v>1</v>
      </c>
      <c r="N1199" s="210" t="s">
        <v>42</v>
      </c>
      <c r="O1199" s="70"/>
      <c r="P1199" s="211">
        <f>O1199*H1199</f>
        <v>0</v>
      </c>
      <c r="Q1199" s="211">
        <v>2.1120000000000002E-3</v>
      </c>
      <c r="R1199" s="211">
        <f>Q1199*H1199</f>
        <v>2.1120000000000002E-3</v>
      </c>
      <c r="S1199" s="211">
        <v>0</v>
      </c>
      <c r="T1199" s="212">
        <f>S1199*H1199</f>
        <v>0</v>
      </c>
      <c r="U1199" s="33"/>
      <c r="V1199" s="33"/>
      <c r="W1199" s="33"/>
      <c r="X1199" s="33"/>
      <c r="Y1199" s="33"/>
      <c r="Z1199" s="33"/>
      <c r="AA1199" s="33"/>
      <c r="AB1199" s="33"/>
      <c r="AC1199" s="33"/>
      <c r="AD1199" s="33"/>
      <c r="AE1199" s="33"/>
      <c r="AR1199" s="213" t="s">
        <v>154</v>
      </c>
      <c r="AT1199" s="213" t="s">
        <v>149</v>
      </c>
      <c r="AU1199" s="213" t="s">
        <v>86</v>
      </c>
      <c r="AY1199" s="16" t="s">
        <v>147</v>
      </c>
      <c r="BE1199" s="214">
        <f>IF(N1199="základní",J1199,0)</f>
        <v>0</v>
      </c>
      <c r="BF1199" s="214">
        <f>IF(N1199="snížená",J1199,0)</f>
        <v>0</v>
      </c>
      <c r="BG1199" s="214">
        <f>IF(N1199="zákl. přenesená",J1199,0)</f>
        <v>0</v>
      </c>
      <c r="BH1199" s="214">
        <f>IF(N1199="sníž. přenesená",J1199,0)</f>
        <v>0</v>
      </c>
      <c r="BI1199" s="214">
        <f>IF(N1199="nulová",J1199,0)</f>
        <v>0</v>
      </c>
      <c r="BJ1199" s="16" t="s">
        <v>21</v>
      </c>
      <c r="BK1199" s="214">
        <f>ROUND(I1199*H1199,2)</f>
        <v>0</v>
      </c>
      <c r="BL1199" s="16" t="s">
        <v>154</v>
      </c>
      <c r="BM1199" s="213" t="s">
        <v>1997</v>
      </c>
    </row>
    <row r="1200" spans="1:65" s="2" customFormat="1" ht="19.5">
      <c r="A1200" s="33"/>
      <c r="B1200" s="34"/>
      <c r="C1200" s="35"/>
      <c r="D1200" s="215" t="s">
        <v>156</v>
      </c>
      <c r="E1200" s="35"/>
      <c r="F1200" s="216" t="s">
        <v>1998</v>
      </c>
      <c r="G1200" s="35"/>
      <c r="H1200" s="35"/>
      <c r="I1200" s="114"/>
      <c r="J1200" s="35"/>
      <c r="K1200" s="35"/>
      <c r="L1200" s="38"/>
      <c r="M1200" s="217"/>
      <c r="N1200" s="218"/>
      <c r="O1200" s="70"/>
      <c r="P1200" s="70"/>
      <c r="Q1200" s="70"/>
      <c r="R1200" s="70"/>
      <c r="S1200" s="70"/>
      <c r="T1200" s="71"/>
      <c r="U1200" s="33"/>
      <c r="V1200" s="33"/>
      <c r="W1200" s="33"/>
      <c r="X1200" s="33"/>
      <c r="Y1200" s="33"/>
      <c r="Z1200" s="33"/>
      <c r="AA1200" s="33"/>
      <c r="AB1200" s="33"/>
      <c r="AC1200" s="33"/>
      <c r="AD1200" s="33"/>
      <c r="AE1200" s="33"/>
      <c r="AT1200" s="16" t="s">
        <v>156</v>
      </c>
      <c r="AU1200" s="16" t="s">
        <v>86</v>
      </c>
    </row>
    <row r="1201" spans="1:65" s="2" customFormat="1" ht="136.5">
      <c r="A1201" s="33"/>
      <c r="B1201" s="34"/>
      <c r="C1201" s="35"/>
      <c r="D1201" s="215" t="s">
        <v>158</v>
      </c>
      <c r="E1201" s="35"/>
      <c r="F1201" s="219" t="s">
        <v>1999</v>
      </c>
      <c r="G1201" s="35"/>
      <c r="H1201" s="35"/>
      <c r="I1201" s="114"/>
      <c r="J1201" s="35"/>
      <c r="K1201" s="35"/>
      <c r="L1201" s="38"/>
      <c r="M1201" s="217"/>
      <c r="N1201" s="218"/>
      <c r="O1201" s="70"/>
      <c r="P1201" s="70"/>
      <c r="Q1201" s="70"/>
      <c r="R1201" s="70"/>
      <c r="S1201" s="70"/>
      <c r="T1201" s="71"/>
      <c r="U1201" s="33"/>
      <c r="V1201" s="33"/>
      <c r="W1201" s="33"/>
      <c r="X1201" s="33"/>
      <c r="Y1201" s="33"/>
      <c r="Z1201" s="33"/>
      <c r="AA1201" s="33"/>
      <c r="AB1201" s="33"/>
      <c r="AC1201" s="33"/>
      <c r="AD1201" s="33"/>
      <c r="AE1201" s="33"/>
      <c r="AT1201" s="16" t="s">
        <v>158</v>
      </c>
      <c r="AU1201" s="16" t="s">
        <v>86</v>
      </c>
    </row>
    <row r="1202" spans="1:65" s="2" customFormat="1" ht="68.25">
      <c r="A1202" s="33"/>
      <c r="B1202" s="34"/>
      <c r="C1202" s="35"/>
      <c r="D1202" s="215" t="s">
        <v>191</v>
      </c>
      <c r="E1202" s="35"/>
      <c r="F1202" s="219" t="s">
        <v>2000</v>
      </c>
      <c r="G1202" s="35"/>
      <c r="H1202" s="35"/>
      <c r="I1202" s="114"/>
      <c r="J1202" s="35"/>
      <c r="K1202" s="35"/>
      <c r="L1202" s="38"/>
      <c r="M1202" s="217"/>
      <c r="N1202" s="218"/>
      <c r="O1202" s="70"/>
      <c r="P1202" s="70"/>
      <c r="Q1202" s="70"/>
      <c r="R1202" s="70"/>
      <c r="S1202" s="70"/>
      <c r="T1202" s="71"/>
      <c r="U1202" s="33"/>
      <c r="V1202" s="33"/>
      <c r="W1202" s="33"/>
      <c r="X1202" s="33"/>
      <c r="Y1202" s="33"/>
      <c r="Z1202" s="33"/>
      <c r="AA1202" s="33"/>
      <c r="AB1202" s="33"/>
      <c r="AC1202" s="33"/>
      <c r="AD1202" s="33"/>
      <c r="AE1202" s="33"/>
      <c r="AT1202" s="16" t="s">
        <v>191</v>
      </c>
      <c r="AU1202" s="16" t="s">
        <v>86</v>
      </c>
    </row>
    <row r="1203" spans="1:65" s="2" customFormat="1" ht="21.75" customHeight="1">
      <c r="A1203" s="33"/>
      <c r="B1203" s="34"/>
      <c r="C1203" s="202" t="s">
        <v>2001</v>
      </c>
      <c r="D1203" s="202" t="s">
        <v>149</v>
      </c>
      <c r="E1203" s="203" t="s">
        <v>2002</v>
      </c>
      <c r="F1203" s="204" t="s">
        <v>2003</v>
      </c>
      <c r="G1203" s="205" t="s">
        <v>210</v>
      </c>
      <c r="H1203" s="206">
        <v>1</v>
      </c>
      <c r="I1203" s="207"/>
      <c r="J1203" s="208">
        <f>ROUND(I1203*H1203,2)</f>
        <v>0</v>
      </c>
      <c r="K1203" s="204" t="s">
        <v>153</v>
      </c>
      <c r="L1203" s="38"/>
      <c r="M1203" s="209" t="s">
        <v>1</v>
      </c>
      <c r="N1203" s="210" t="s">
        <v>42</v>
      </c>
      <c r="O1203" s="70"/>
      <c r="P1203" s="211">
        <f>O1203*H1203</f>
        <v>0</v>
      </c>
      <c r="Q1203" s="211">
        <v>2.1120000000000002E-3</v>
      </c>
      <c r="R1203" s="211">
        <f>Q1203*H1203</f>
        <v>2.1120000000000002E-3</v>
      </c>
      <c r="S1203" s="211">
        <v>0</v>
      </c>
      <c r="T1203" s="212">
        <f>S1203*H1203</f>
        <v>0</v>
      </c>
      <c r="U1203" s="33"/>
      <c r="V1203" s="33"/>
      <c r="W1203" s="33"/>
      <c r="X1203" s="33"/>
      <c r="Y1203" s="33"/>
      <c r="Z1203" s="33"/>
      <c r="AA1203" s="33"/>
      <c r="AB1203" s="33"/>
      <c r="AC1203" s="33"/>
      <c r="AD1203" s="33"/>
      <c r="AE1203" s="33"/>
      <c r="AR1203" s="213" t="s">
        <v>154</v>
      </c>
      <c r="AT1203" s="213" t="s">
        <v>149</v>
      </c>
      <c r="AU1203" s="213" t="s">
        <v>86</v>
      </c>
      <c r="AY1203" s="16" t="s">
        <v>147</v>
      </c>
      <c r="BE1203" s="214">
        <f>IF(N1203="základní",J1203,0)</f>
        <v>0</v>
      </c>
      <c r="BF1203" s="214">
        <f>IF(N1203="snížená",J1203,0)</f>
        <v>0</v>
      </c>
      <c r="BG1203" s="214">
        <f>IF(N1203="zákl. přenesená",J1203,0)</f>
        <v>0</v>
      </c>
      <c r="BH1203" s="214">
        <f>IF(N1203="sníž. přenesená",J1203,0)</f>
        <v>0</v>
      </c>
      <c r="BI1203" s="214">
        <f>IF(N1203="nulová",J1203,0)</f>
        <v>0</v>
      </c>
      <c r="BJ1203" s="16" t="s">
        <v>21</v>
      </c>
      <c r="BK1203" s="214">
        <f>ROUND(I1203*H1203,2)</f>
        <v>0</v>
      </c>
      <c r="BL1203" s="16" t="s">
        <v>154</v>
      </c>
      <c r="BM1203" s="213" t="s">
        <v>2004</v>
      </c>
    </row>
    <row r="1204" spans="1:65" s="2" customFormat="1" ht="19.5">
      <c r="A1204" s="33"/>
      <c r="B1204" s="34"/>
      <c r="C1204" s="35"/>
      <c r="D1204" s="215" t="s">
        <v>156</v>
      </c>
      <c r="E1204" s="35"/>
      <c r="F1204" s="216" t="s">
        <v>2005</v>
      </c>
      <c r="G1204" s="35"/>
      <c r="H1204" s="35"/>
      <c r="I1204" s="114"/>
      <c r="J1204" s="35"/>
      <c r="K1204" s="35"/>
      <c r="L1204" s="38"/>
      <c r="M1204" s="217"/>
      <c r="N1204" s="218"/>
      <c r="O1204" s="70"/>
      <c r="P1204" s="70"/>
      <c r="Q1204" s="70"/>
      <c r="R1204" s="70"/>
      <c r="S1204" s="70"/>
      <c r="T1204" s="71"/>
      <c r="U1204" s="33"/>
      <c r="V1204" s="33"/>
      <c r="W1204" s="33"/>
      <c r="X1204" s="33"/>
      <c r="Y1204" s="33"/>
      <c r="Z1204" s="33"/>
      <c r="AA1204" s="33"/>
      <c r="AB1204" s="33"/>
      <c r="AC1204" s="33"/>
      <c r="AD1204" s="33"/>
      <c r="AE1204" s="33"/>
      <c r="AT1204" s="16" t="s">
        <v>156</v>
      </c>
      <c r="AU1204" s="16" t="s">
        <v>86</v>
      </c>
    </row>
    <row r="1205" spans="1:65" s="2" customFormat="1" ht="136.5">
      <c r="A1205" s="33"/>
      <c r="B1205" s="34"/>
      <c r="C1205" s="35"/>
      <c r="D1205" s="215" t="s">
        <v>158</v>
      </c>
      <c r="E1205" s="35"/>
      <c r="F1205" s="219" t="s">
        <v>1999</v>
      </c>
      <c r="G1205" s="35"/>
      <c r="H1205" s="35"/>
      <c r="I1205" s="114"/>
      <c r="J1205" s="35"/>
      <c r="K1205" s="35"/>
      <c r="L1205" s="38"/>
      <c r="M1205" s="217"/>
      <c r="N1205" s="218"/>
      <c r="O1205" s="70"/>
      <c r="P1205" s="70"/>
      <c r="Q1205" s="70"/>
      <c r="R1205" s="70"/>
      <c r="S1205" s="70"/>
      <c r="T1205" s="71"/>
      <c r="U1205" s="33"/>
      <c r="V1205" s="33"/>
      <c r="W1205" s="33"/>
      <c r="X1205" s="33"/>
      <c r="Y1205" s="33"/>
      <c r="Z1205" s="33"/>
      <c r="AA1205" s="33"/>
      <c r="AB1205" s="33"/>
      <c r="AC1205" s="33"/>
      <c r="AD1205" s="33"/>
      <c r="AE1205" s="33"/>
      <c r="AT1205" s="16" t="s">
        <v>158</v>
      </c>
      <c r="AU1205" s="16" t="s">
        <v>86</v>
      </c>
    </row>
    <row r="1206" spans="1:65" s="2" customFormat="1" ht="48.75">
      <c r="A1206" s="33"/>
      <c r="B1206" s="34"/>
      <c r="C1206" s="35"/>
      <c r="D1206" s="215" t="s">
        <v>191</v>
      </c>
      <c r="E1206" s="35"/>
      <c r="F1206" s="219" t="s">
        <v>2006</v>
      </c>
      <c r="G1206" s="35"/>
      <c r="H1206" s="35"/>
      <c r="I1206" s="114"/>
      <c r="J1206" s="35"/>
      <c r="K1206" s="35"/>
      <c r="L1206" s="38"/>
      <c r="M1206" s="217"/>
      <c r="N1206" s="218"/>
      <c r="O1206" s="70"/>
      <c r="P1206" s="70"/>
      <c r="Q1206" s="70"/>
      <c r="R1206" s="70"/>
      <c r="S1206" s="70"/>
      <c r="T1206" s="71"/>
      <c r="U1206" s="33"/>
      <c r="V1206" s="33"/>
      <c r="W1206" s="33"/>
      <c r="X1206" s="33"/>
      <c r="Y1206" s="33"/>
      <c r="Z1206" s="33"/>
      <c r="AA1206" s="33"/>
      <c r="AB1206" s="33"/>
      <c r="AC1206" s="33"/>
      <c r="AD1206" s="33"/>
      <c r="AE1206" s="33"/>
      <c r="AT1206" s="16" t="s">
        <v>191</v>
      </c>
      <c r="AU1206" s="16" t="s">
        <v>86</v>
      </c>
    </row>
    <row r="1207" spans="1:65" s="2" customFormat="1" ht="21.75" customHeight="1">
      <c r="A1207" s="33"/>
      <c r="B1207" s="34"/>
      <c r="C1207" s="202" t="s">
        <v>2007</v>
      </c>
      <c r="D1207" s="202" t="s">
        <v>149</v>
      </c>
      <c r="E1207" s="203" t="s">
        <v>2008</v>
      </c>
      <c r="F1207" s="204" t="s">
        <v>2009</v>
      </c>
      <c r="G1207" s="205" t="s">
        <v>210</v>
      </c>
      <c r="H1207" s="206">
        <v>1</v>
      </c>
      <c r="I1207" s="207"/>
      <c r="J1207" s="208">
        <f>ROUND(I1207*H1207,2)</f>
        <v>0</v>
      </c>
      <c r="K1207" s="204" t="s">
        <v>153</v>
      </c>
      <c r="L1207" s="38"/>
      <c r="M1207" s="209" t="s">
        <v>1</v>
      </c>
      <c r="N1207" s="210" t="s">
        <v>42</v>
      </c>
      <c r="O1207" s="70"/>
      <c r="P1207" s="211">
        <f>O1207*H1207</f>
        <v>0</v>
      </c>
      <c r="Q1207" s="211">
        <v>1.3768499999999999E-2</v>
      </c>
      <c r="R1207" s="211">
        <f>Q1207*H1207</f>
        <v>1.3768499999999999E-2</v>
      </c>
      <c r="S1207" s="211">
        <v>0</v>
      </c>
      <c r="T1207" s="212">
        <f>S1207*H1207</f>
        <v>0</v>
      </c>
      <c r="U1207" s="33"/>
      <c r="V1207" s="33"/>
      <c r="W1207" s="33"/>
      <c r="X1207" s="33"/>
      <c r="Y1207" s="33"/>
      <c r="Z1207" s="33"/>
      <c r="AA1207" s="33"/>
      <c r="AB1207" s="33"/>
      <c r="AC1207" s="33"/>
      <c r="AD1207" s="33"/>
      <c r="AE1207" s="33"/>
      <c r="AR1207" s="213" t="s">
        <v>154</v>
      </c>
      <c r="AT1207" s="213" t="s">
        <v>149</v>
      </c>
      <c r="AU1207" s="213" t="s">
        <v>86</v>
      </c>
      <c r="AY1207" s="16" t="s">
        <v>147</v>
      </c>
      <c r="BE1207" s="214">
        <f>IF(N1207="základní",J1207,0)</f>
        <v>0</v>
      </c>
      <c r="BF1207" s="214">
        <f>IF(N1207="snížená",J1207,0)</f>
        <v>0</v>
      </c>
      <c r="BG1207" s="214">
        <f>IF(N1207="zákl. přenesená",J1207,0)</f>
        <v>0</v>
      </c>
      <c r="BH1207" s="214">
        <f>IF(N1207="sníž. přenesená",J1207,0)</f>
        <v>0</v>
      </c>
      <c r="BI1207" s="214">
        <f>IF(N1207="nulová",J1207,0)</f>
        <v>0</v>
      </c>
      <c r="BJ1207" s="16" t="s">
        <v>21</v>
      </c>
      <c r="BK1207" s="214">
        <f>ROUND(I1207*H1207,2)</f>
        <v>0</v>
      </c>
      <c r="BL1207" s="16" t="s">
        <v>154</v>
      </c>
      <c r="BM1207" s="213" t="s">
        <v>2010</v>
      </c>
    </row>
    <row r="1208" spans="1:65" s="2" customFormat="1" ht="19.5">
      <c r="A1208" s="33"/>
      <c r="B1208" s="34"/>
      <c r="C1208" s="35"/>
      <c r="D1208" s="215" t="s">
        <v>156</v>
      </c>
      <c r="E1208" s="35"/>
      <c r="F1208" s="216" t="s">
        <v>2011</v>
      </c>
      <c r="G1208" s="35"/>
      <c r="H1208" s="35"/>
      <c r="I1208" s="114"/>
      <c r="J1208" s="35"/>
      <c r="K1208" s="35"/>
      <c r="L1208" s="38"/>
      <c r="M1208" s="217"/>
      <c r="N1208" s="218"/>
      <c r="O1208" s="70"/>
      <c r="P1208" s="70"/>
      <c r="Q1208" s="70"/>
      <c r="R1208" s="70"/>
      <c r="S1208" s="70"/>
      <c r="T1208" s="71"/>
      <c r="U1208" s="33"/>
      <c r="V1208" s="33"/>
      <c r="W1208" s="33"/>
      <c r="X1208" s="33"/>
      <c r="Y1208" s="33"/>
      <c r="Z1208" s="33"/>
      <c r="AA1208" s="33"/>
      <c r="AB1208" s="33"/>
      <c r="AC1208" s="33"/>
      <c r="AD1208" s="33"/>
      <c r="AE1208" s="33"/>
      <c r="AT1208" s="16" t="s">
        <v>156</v>
      </c>
      <c r="AU1208" s="16" t="s">
        <v>86</v>
      </c>
    </row>
    <row r="1209" spans="1:65" s="2" customFormat="1" ht="136.5">
      <c r="A1209" s="33"/>
      <c r="B1209" s="34"/>
      <c r="C1209" s="35"/>
      <c r="D1209" s="215" t="s">
        <v>158</v>
      </c>
      <c r="E1209" s="35"/>
      <c r="F1209" s="219" t="s">
        <v>1999</v>
      </c>
      <c r="G1209" s="35"/>
      <c r="H1209" s="35"/>
      <c r="I1209" s="114"/>
      <c r="J1209" s="35"/>
      <c r="K1209" s="35"/>
      <c r="L1209" s="38"/>
      <c r="M1209" s="217"/>
      <c r="N1209" s="218"/>
      <c r="O1209" s="70"/>
      <c r="P1209" s="70"/>
      <c r="Q1209" s="70"/>
      <c r="R1209" s="70"/>
      <c r="S1209" s="70"/>
      <c r="T1209" s="71"/>
      <c r="U1209" s="33"/>
      <c r="V1209" s="33"/>
      <c r="W1209" s="33"/>
      <c r="X1209" s="33"/>
      <c r="Y1209" s="33"/>
      <c r="Z1209" s="33"/>
      <c r="AA1209" s="33"/>
      <c r="AB1209" s="33"/>
      <c r="AC1209" s="33"/>
      <c r="AD1209" s="33"/>
      <c r="AE1209" s="33"/>
      <c r="AT1209" s="16" t="s">
        <v>158</v>
      </c>
      <c r="AU1209" s="16" t="s">
        <v>86</v>
      </c>
    </row>
    <row r="1210" spans="1:65" s="2" customFormat="1" ht="29.25">
      <c r="A1210" s="33"/>
      <c r="B1210" s="34"/>
      <c r="C1210" s="35"/>
      <c r="D1210" s="215" t="s">
        <v>191</v>
      </c>
      <c r="E1210" s="35"/>
      <c r="F1210" s="219" t="s">
        <v>2012</v>
      </c>
      <c r="G1210" s="35"/>
      <c r="H1210" s="35"/>
      <c r="I1210" s="114"/>
      <c r="J1210" s="35"/>
      <c r="K1210" s="35"/>
      <c r="L1210" s="38"/>
      <c r="M1210" s="217"/>
      <c r="N1210" s="218"/>
      <c r="O1210" s="70"/>
      <c r="P1210" s="70"/>
      <c r="Q1210" s="70"/>
      <c r="R1210" s="70"/>
      <c r="S1210" s="70"/>
      <c r="T1210" s="71"/>
      <c r="U1210" s="33"/>
      <c r="V1210" s="33"/>
      <c r="W1210" s="33"/>
      <c r="X1210" s="33"/>
      <c r="Y1210" s="33"/>
      <c r="Z1210" s="33"/>
      <c r="AA1210" s="33"/>
      <c r="AB1210" s="33"/>
      <c r="AC1210" s="33"/>
      <c r="AD1210" s="33"/>
      <c r="AE1210" s="33"/>
      <c r="AT1210" s="16" t="s">
        <v>191</v>
      </c>
      <c r="AU1210" s="16" t="s">
        <v>86</v>
      </c>
    </row>
    <row r="1211" spans="1:65" s="2" customFormat="1" ht="21.75" customHeight="1">
      <c r="A1211" s="33"/>
      <c r="B1211" s="34"/>
      <c r="C1211" s="202" t="s">
        <v>2013</v>
      </c>
      <c r="D1211" s="202" t="s">
        <v>149</v>
      </c>
      <c r="E1211" s="203" t="s">
        <v>2014</v>
      </c>
      <c r="F1211" s="204" t="s">
        <v>2015</v>
      </c>
      <c r="G1211" s="205" t="s">
        <v>210</v>
      </c>
      <c r="H1211" s="206">
        <v>1</v>
      </c>
      <c r="I1211" s="207"/>
      <c r="J1211" s="208">
        <f>ROUND(I1211*H1211,2)</f>
        <v>0</v>
      </c>
      <c r="K1211" s="204" t="s">
        <v>153</v>
      </c>
      <c r="L1211" s="38"/>
      <c r="M1211" s="209" t="s">
        <v>1</v>
      </c>
      <c r="N1211" s="210" t="s">
        <v>42</v>
      </c>
      <c r="O1211" s="70"/>
      <c r="P1211" s="211">
        <f>O1211*H1211</f>
        <v>0</v>
      </c>
      <c r="Q1211" s="211">
        <v>2.6556499999999999E-3</v>
      </c>
      <c r="R1211" s="211">
        <f>Q1211*H1211</f>
        <v>2.6556499999999999E-3</v>
      </c>
      <c r="S1211" s="211">
        <v>0</v>
      </c>
      <c r="T1211" s="212">
        <f>S1211*H1211</f>
        <v>0</v>
      </c>
      <c r="U1211" s="33"/>
      <c r="V1211" s="33"/>
      <c r="W1211" s="33"/>
      <c r="X1211" s="33"/>
      <c r="Y1211" s="33"/>
      <c r="Z1211" s="33"/>
      <c r="AA1211" s="33"/>
      <c r="AB1211" s="33"/>
      <c r="AC1211" s="33"/>
      <c r="AD1211" s="33"/>
      <c r="AE1211" s="33"/>
      <c r="AR1211" s="213" t="s">
        <v>154</v>
      </c>
      <c r="AT1211" s="213" t="s">
        <v>149</v>
      </c>
      <c r="AU1211" s="213" t="s">
        <v>86</v>
      </c>
      <c r="AY1211" s="16" t="s">
        <v>147</v>
      </c>
      <c r="BE1211" s="214">
        <f>IF(N1211="základní",J1211,0)</f>
        <v>0</v>
      </c>
      <c r="BF1211" s="214">
        <f>IF(N1211="snížená",J1211,0)</f>
        <v>0</v>
      </c>
      <c r="BG1211" s="214">
        <f>IF(N1211="zákl. přenesená",J1211,0)</f>
        <v>0</v>
      </c>
      <c r="BH1211" s="214">
        <f>IF(N1211="sníž. přenesená",J1211,0)</f>
        <v>0</v>
      </c>
      <c r="BI1211" s="214">
        <f>IF(N1211="nulová",J1211,0)</f>
        <v>0</v>
      </c>
      <c r="BJ1211" s="16" t="s">
        <v>21</v>
      </c>
      <c r="BK1211" s="214">
        <f>ROUND(I1211*H1211,2)</f>
        <v>0</v>
      </c>
      <c r="BL1211" s="16" t="s">
        <v>154</v>
      </c>
      <c r="BM1211" s="213" t="s">
        <v>2016</v>
      </c>
    </row>
    <row r="1212" spans="1:65" s="2" customFormat="1" ht="19.5">
      <c r="A1212" s="33"/>
      <c r="B1212" s="34"/>
      <c r="C1212" s="35"/>
      <c r="D1212" s="215" t="s">
        <v>156</v>
      </c>
      <c r="E1212" s="35"/>
      <c r="F1212" s="216" t="s">
        <v>2017</v>
      </c>
      <c r="G1212" s="35"/>
      <c r="H1212" s="35"/>
      <c r="I1212" s="114"/>
      <c r="J1212" s="35"/>
      <c r="K1212" s="35"/>
      <c r="L1212" s="38"/>
      <c r="M1212" s="217"/>
      <c r="N1212" s="218"/>
      <c r="O1212" s="70"/>
      <c r="P1212" s="70"/>
      <c r="Q1212" s="70"/>
      <c r="R1212" s="70"/>
      <c r="S1212" s="70"/>
      <c r="T1212" s="71"/>
      <c r="U1212" s="33"/>
      <c r="V1212" s="33"/>
      <c r="W1212" s="33"/>
      <c r="X1212" s="33"/>
      <c r="Y1212" s="33"/>
      <c r="Z1212" s="33"/>
      <c r="AA1212" s="33"/>
      <c r="AB1212" s="33"/>
      <c r="AC1212" s="33"/>
      <c r="AD1212" s="33"/>
      <c r="AE1212" s="33"/>
      <c r="AT1212" s="16" t="s">
        <v>156</v>
      </c>
      <c r="AU1212" s="16" t="s">
        <v>86</v>
      </c>
    </row>
    <row r="1213" spans="1:65" s="2" customFormat="1" ht="136.5">
      <c r="A1213" s="33"/>
      <c r="B1213" s="34"/>
      <c r="C1213" s="35"/>
      <c r="D1213" s="215" t="s">
        <v>158</v>
      </c>
      <c r="E1213" s="35"/>
      <c r="F1213" s="219" t="s">
        <v>1999</v>
      </c>
      <c r="G1213" s="35"/>
      <c r="H1213" s="35"/>
      <c r="I1213" s="114"/>
      <c r="J1213" s="35"/>
      <c r="K1213" s="35"/>
      <c r="L1213" s="38"/>
      <c r="M1213" s="217"/>
      <c r="N1213" s="218"/>
      <c r="O1213" s="70"/>
      <c r="P1213" s="70"/>
      <c r="Q1213" s="70"/>
      <c r="R1213" s="70"/>
      <c r="S1213" s="70"/>
      <c r="T1213" s="71"/>
      <c r="U1213" s="33"/>
      <c r="V1213" s="33"/>
      <c r="W1213" s="33"/>
      <c r="X1213" s="33"/>
      <c r="Y1213" s="33"/>
      <c r="Z1213" s="33"/>
      <c r="AA1213" s="33"/>
      <c r="AB1213" s="33"/>
      <c r="AC1213" s="33"/>
      <c r="AD1213" s="33"/>
      <c r="AE1213" s="33"/>
      <c r="AT1213" s="16" t="s">
        <v>158</v>
      </c>
      <c r="AU1213" s="16" t="s">
        <v>86</v>
      </c>
    </row>
    <row r="1214" spans="1:65" s="2" customFormat="1" ht="58.5">
      <c r="A1214" s="33"/>
      <c r="B1214" s="34"/>
      <c r="C1214" s="35"/>
      <c r="D1214" s="215" t="s">
        <v>191</v>
      </c>
      <c r="E1214" s="35"/>
      <c r="F1214" s="219" t="s">
        <v>2018</v>
      </c>
      <c r="G1214" s="35"/>
      <c r="H1214" s="35"/>
      <c r="I1214" s="114"/>
      <c r="J1214" s="35"/>
      <c r="K1214" s="35"/>
      <c r="L1214" s="38"/>
      <c r="M1214" s="217"/>
      <c r="N1214" s="218"/>
      <c r="O1214" s="70"/>
      <c r="P1214" s="70"/>
      <c r="Q1214" s="70"/>
      <c r="R1214" s="70"/>
      <c r="S1214" s="70"/>
      <c r="T1214" s="71"/>
      <c r="U1214" s="33"/>
      <c r="V1214" s="33"/>
      <c r="W1214" s="33"/>
      <c r="X1214" s="33"/>
      <c r="Y1214" s="33"/>
      <c r="Z1214" s="33"/>
      <c r="AA1214" s="33"/>
      <c r="AB1214" s="33"/>
      <c r="AC1214" s="33"/>
      <c r="AD1214" s="33"/>
      <c r="AE1214" s="33"/>
      <c r="AT1214" s="16" t="s">
        <v>191</v>
      </c>
      <c r="AU1214" s="16" t="s">
        <v>86</v>
      </c>
    </row>
    <row r="1215" spans="1:65" s="2" customFormat="1" ht="21.75" customHeight="1">
      <c r="A1215" s="33"/>
      <c r="B1215" s="34"/>
      <c r="C1215" s="202" t="s">
        <v>2019</v>
      </c>
      <c r="D1215" s="202" t="s">
        <v>149</v>
      </c>
      <c r="E1215" s="203" t="s">
        <v>2020</v>
      </c>
      <c r="F1215" s="204" t="s">
        <v>2021</v>
      </c>
      <c r="G1215" s="205" t="s">
        <v>210</v>
      </c>
      <c r="H1215" s="206">
        <v>1</v>
      </c>
      <c r="I1215" s="207"/>
      <c r="J1215" s="208">
        <f>ROUND(I1215*H1215,2)</f>
        <v>0</v>
      </c>
      <c r="K1215" s="204" t="s">
        <v>153</v>
      </c>
      <c r="L1215" s="38"/>
      <c r="M1215" s="209" t="s">
        <v>1</v>
      </c>
      <c r="N1215" s="210" t="s">
        <v>42</v>
      </c>
      <c r="O1215" s="70"/>
      <c r="P1215" s="211">
        <f>O1215*H1215</f>
        <v>0</v>
      </c>
      <c r="Q1215" s="211">
        <v>2.6556499999999999E-3</v>
      </c>
      <c r="R1215" s="211">
        <f>Q1215*H1215</f>
        <v>2.6556499999999999E-3</v>
      </c>
      <c r="S1215" s="211">
        <v>0</v>
      </c>
      <c r="T1215" s="212">
        <f>S1215*H1215</f>
        <v>0</v>
      </c>
      <c r="U1215" s="33"/>
      <c r="V1215" s="33"/>
      <c r="W1215" s="33"/>
      <c r="X1215" s="33"/>
      <c r="Y1215" s="33"/>
      <c r="Z1215" s="33"/>
      <c r="AA1215" s="33"/>
      <c r="AB1215" s="33"/>
      <c r="AC1215" s="33"/>
      <c r="AD1215" s="33"/>
      <c r="AE1215" s="33"/>
      <c r="AR1215" s="213" t="s">
        <v>154</v>
      </c>
      <c r="AT1215" s="213" t="s">
        <v>149</v>
      </c>
      <c r="AU1215" s="213" t="s">
        <v>86</v>
      </c>
      <c r="AY1215" s="16" t="s">
        <v>147</v>
      </c>
      <c r="BE1215" s="214">
        <f>IF(N1215="základní",J1215,0)</f>
        <v>0</v>
      </c>
      <c r="BF1215" s="214">
        <f>IF(N1215="snížená",J1215,0)</f>
        <v>0</v>
      </c>
      <c r="BG1215" s="214">
        <f>IF(N1215="zákl. přenesená",J1215,0)</f>
        <v>0</v>
      </c>
      <c r="BH1215" s="214">
        <f>IF(N1215="sníž. přenesená",J1215,0)</f>
        <v>0</v>
      </c>
      <c r="BI1215" s="214">
        <f>IF(N1215="nulová",J1215,0)</f>
        <v>0</v>
      </c>
      <c r="BJ1215" s="16" t="s">
        <v>21</v>
      </c>
      <c r="BK1215" s="214">
        <f>ROUND(I1215*H1215,2)</f>
        <v>0</v>
      </c>
      <c r="BL1215" s="16" t="s">
        <v>154</v>
      </c>
      <c r="BM1215" s="213" t="s">
        <v>2022</v>
      </c>
    </row>
    <row r="1216" spans="1:65" s="2" customFormat="1" ht="19.5">
      <c r="A1216" s="33"/>
      <c r="B1216" s="34"/>
      <c r="C1216" s="35"/>
      <c r="D1216" s="215" t="s">
        <v>156</v>
      </c>
      <c r="E1216" s="35"/>
      <c r="F1216" s="216" t="s">
        <v>2023</v>
      </c>
      <c r="G1216" s="35"/>
      <c r="H1216" s="35"/>
      <c r="I1216" s="114"/>
      <c r="J1216" s="35"/>
      <c r="K1216" s="35"/>
      <c r="L1216" s="38"/>
      <c r="M1216" s="217"/>
      <c r="N1216" s="218"/>
      <c r="O1216" s="70"/>
      <c r="P1216" s="70"/>
      <c r="Q1216" s="70"/>
      <c r="R1216" s="70"/>
      <c r="S1216" s="70"/>
      <c r="T1216" s="71"/>
      <c r="U1216" s="33"/>
      <c r="V1216" s="33"/>
      <c r="W1216" s="33"/>
      <c r="X1216" s="33"/>
      <c r="Y1216" s="33"/>
      <c r="Z1216" s="33"/>
      <c r="AA1216" s="33"/>
      <c r="AB1216" s="33"/>
      <c r="AC1216" s="33"/>
      <c r="AD1216" s="33"/>
      <c r="AE1216" s="33"/>
      <c r="AT1216" s="16" t="s">
        <v>156</v>
      </c>
      <c r="AU1216" s="16" t="s">
        <v>86</v>
      </c>
    </row>
    <row r="1217" spans="1:65" s="2" customFormat="1" ht="136.5">
      <c r="A1217" s="33"/>
      <c r="B1217" s="34"/>
      <c r="C1217" s="35"/>
      <c r="D1217" s="215" t="s">
        <v>158</v>
      </c>
      <c r="E1217" s="35"/>
      <c r="F1217" s="219" t="s">
        <v>1999</v>
      </c>
      <c r="G1217" s="35"/>
      <c r="H1217" s="35"/>
      <c r="I1217" s="114"/>
      <c r="J1217" s="35"/>
      <c r="K1217" s="35"/>
      <c r="L1217" s="38"/>
      <c r="M1217" s="217"/>
      <c r="N1217" s="218"/>
      <c r="O1217" s="70"/>
      <c r="P1217" s="70"/>
      <c r="Q1217" s="70"/>
      <c r="R1217" s="70"/>
      <c r="S1217" s="70"/>
      <c r="T1217" s="71"/>
      <c r="U1217" s="33"/>
      <c r="V1217" s="33"/>
      <c r="W1217" s="33"/>
      <c r="X1217" s="33"/>
      <c r="Y1217" s="33"/>
      <c r="Z1217" s="33"/>
      <c r="AA1217" s="33"/>
      <c r="AB1217" s="33"/>
      <c r="AC1217" s="33"/>
      <c r="AD1217" s="33"/>
      <c r="AE1217" s="33"/>
      <c r="AT1217" s="16" t="s">
        <v>158</v>
      </c>
      <c r="AU1217" s="16" t="s">
        <v>86</v>
      </c>
    </row>
    <row r="1218" spans="1:65" s="2" customFormat="1" ht="29.25">
      <c r="A1218" s="33"/>
      <c r="B1218" s="34"/>
      <c r="C1218" s="35"/>
      <c r="D1218" s="215" t="s">
        <v>191</v>
      </c>
      <c r="E1218" s="35"/>
      <c r="F1218" s="219" t="s">
        <v>2024</v>
      </c>
      <c r="G1218" s="35"/>
      <c r="H1218" s="35"/>
      <c r="I1218" s="114"/>
      <c r="J1218" s="35"/>
      <c r="K1218" s="35"/>
      <c r="L1218" s="38"/>
      <c r="M1218" s="217"/>
      <c r="N1218" s="218"/>
      <c r="O1218" s="70"/>
      <c r="P1218" s="70"/>
      <c r="Q1218" s="70"/>
      <c r="R1218" s="70"/>
      <c r="S1218" s="70"/>
      <c r="T1218" s="71"/>
      <c r="U1218" s="33"/>
      <c r="V1218" s="33"/>
      <c r="W1218" s="33"/>
      <c r="X1218" s="33"/>
      <c r="Y1218" s="33"/>
      <c r="Z1218" s="33"/>
      <c r="AA1218" s="33"/>
      <c r="AB1218" s="33"/>
      <c r="AC1218" s="33"/>
      <c r="AD1218" s="33"/>
      <c r="AE1218" s="33"/>
      <c r="AT1218" s="16" t="s">
        <v>191</v>
      </c>
      <c r="AU1218" s="16" t="s">
        <v>86</v>
      </c>
    </row>
    <row r="1219" spans="1:65" s="2" customFormat="1" ht="21.75" customHeight="1">
      <c r="A1219" s="33"/>
      <c r="B1219" s="34"/>
      <c r="C1219" s="202" t="s">
        <v>2025</v>
      </c>
      <c r="D1219" s="202" t="s">
        <v>149</v>
      </c>
      <c r="E1219" s="203" t="s">
        <v>2026</v>
      </c>
      <c r="F1219" s="204" t="s">
        <v>2027</v>
      </c>
      <c r="G1219" s="205" t="s">
        <v>210</v>
      </c>
      <c r="H1219" s="206">
        <v>1</v>
      </c>
      <c r="I1219" s="207"/>
      <c r="J1219" s="208">
        <f>ROUND(I1219*H1219,2)</f>
        <v>0</v>
      </c>
      <c r="K1219" s="204" t="s">
        <v>153</v>
      </c>
      <c r="L1219" s="38"/>
      <c r="M1219" s="209" t="s">
        <v>1</v>
      </c>
      <c r="N1219" s="210" t="s">
        <v>42</v>
      </c>
      <c r="O1219" s="70"/>
      <c r="P1219" s="211">
        <f>O1219*H1219</f>
        <v>0</v>
      </c>
      <c r="Q1219" s="211">
        <v>3.2428999999999999E-3</v>
      </c>
      <c r="R1219" s="211">
        <f>Q1219*H1219</f>
        <v>3.2428999999999999E-3</v>
      </c>
      <c r="S1219" s="211">
        <v>0</v>
      </c>
      <c r="T1219" s="212">
        <f>S1219*H1219</f>
        <v>0</v>
      </c>
      <c r="U1219" s="33"/>
      <c r="V1219" s="33"/>
      <c r="W1219" s="33"/>
      <c r="X1219" s="33"/>
      <c r="Y1219" s="33"/>
      <c r="Z1219" s="33"/>
      <c r="AA1219" s="33"/>
      <c r="AB1219" s="33"/>
      <c r="AC1219" s="33"/>
      <c r="AD1219" s="33"/>
      <c r="AE1219" s="33"/>
      <c r="AR1219" s="213" t="s">
        <v>154</v>
      </c>
      <c r="AT1219" s="213" t="s">
        <v>149</v>
      </c>
      <c r="AU1219" s="213" t="s">
        <v>86</v>
      </c>
      <c r="AY1219" s="16" t="s">
        <v>147</v>
      </c>
      <c r="BE1219" s="214">
        <f>IF(N1219="základní",J1219,0)</f>
        <v>0</v>
      </c>
      <c r="BF1219" s="214">
        <f>IF(N1219="snížená",J1219,0)</f>
        <v>0</v>
      </c>
      <c r="BG1219" s="214">
        <f>IF(N1219="zákl. přenesená",J1219,0)</f>
        <v>0</v>
      </c>
      <c r="BH1219" s="214">
        <f>IF(N1219="sníž. přenesená",J1219,0)</f>
        <v>0</v>
      </c>
      <c r="BI1219" s="214">
        <f>IF(N1219="nulová",J1219,0)</f>
        <v>0</v>
      </c>
      <c r="BJ1219" s="16" t="s">
        <v>21</v>
      </c>
      <c r="BK1219" s="214">
        <f>ROUND(I1219*H1219,2)</f>
        <v>0</v>
      </c>
      <c r="BL1219" s="16" t="s">
        <v>154</v>
      </c>
      <c r="BM1219" s="213" t="s">
        <v>2028</v>
      </c>
    </row>
    <row r="1220" spans="1:65" s="2" customFormat="1" ht="19.5">
      <c r="A1220" s="33"/>
      <c r="B1220" s="34"/>
      <c r="C1220" s="35"/>
      <c r="D1220" s="215" t="s">
        <v>156</v>
      </c>
      <c r="E1220" s="35"/>
      <c r="F1220" s="216" t="s">
        <v>2029</v>
      </c>
      <c r="G1220" s="35"/>
      <c r="H1220" s="35"/>
      <c r="I1220" s="114"/>
      <c r="J1220" s="35"/>
      <c r="K1220" s="35"/>
      <c r="L1220" s="38"/>
      <c r="M1220" s="217"/>
      <c r="N1220" s="218"/>
      <c r="O1220" s="70"/>
      <c r="P1220" s="70"/>
      <c r="Q1220" s="70"/>
      <c r="R1220" s="70"/>
      <c r="S1220" s="70"/>
      <c r="T1220" s="71"/>
      <c r="U1220" s="33"/>
      <c r="V1220" s="33"/>
      <c r="W1220" s="33"/>
      <c r="X1220" s="33"/>
      <c r="Y1220" s="33"/>
      <c r="Z1220" s="33"/>
      <c r="AA1220" s="33"/>
      <c r="AB1220" s="33"/>
      <c r="AC1220" s="33"/>
      <c r="AD1220" s="33"/>
      <c r="AE1220" s="33"/>
      <c r="AT1220" s="16" t="s">
        <v>156</v>
      </c>
      <c r="AU1220" s="16" t="s">
        <v>86</v>
      </c>
    </row>
    <row r="1221" spans="1:65" s="2" customFormat="1" ht="136.5">
      <c r="A1221" s="33"/>
      <c r="B1221" s="34"/>
      <c r="C1221" s="35"/>
      <c r="D1221" s="215" t="s">
        <v>158</v>
      </c>
      <c r="E1221" s="35"/>
      <c r="F1221" s="219" t="s">
        <v>1999</v>
      </c>
      <c r="G1221" s="35"/>
      <c r="H1221" s="35"/>
      <c r="I1221" s="114"/>
      <c r="J1221" s="35"/>
      <c r="K1221" s="35"/>
      <c r="L1221" s="38"/>
      <c r="M1221" s="217"/>
      <c r="N1221" s="218"/>
      <c r="O1221" s="70"/>
      <c r="P1221" s="70"/>
      <c r="Q1221" s="70"/>
      <c r="R1221" s="70"/>
      <c r="S1221" s="70"/>
      <c r="T1221" s="71"/>
      <c r="U1221" s="33"/>
      <c r="V1221" s="33"/>
      <c r="W1221" s="33"/>
      <c r="X1221" s="33"/>
      <c r="Y1221" s="33"/>
      <c r="Z1221" s="33"/>
      <c r="AA1221" s="33"/>
      <c r="AB1221" s="33"/>
      <c r="AC1221" s="33"/>
      <c r="AD1221" s="33"/>
      <c r="AE1221" s="33"/>
      <c r="AT1221" s="16" t="s">
        <v>158</v>
      </c>
      <c r="AU1221" s="16" t="s">
        <v>86</v>
      </c>
    </row>
    <row r="1222" spans="1:65" s="2" customFormat="1" ht="29.25">
      <c r="A1222" s="33"/>
      <c r="B1222" s="34"/>
      <c r="C1222" s="35"/>
      <c r="D1222" s="215" t="s">
        <v>191</v>
      </c>
      <c r="E1222" s="35"/>
      <c r="F1222" s="219" t="s">
        <v>2024</v>
      </c>
      <c r="G1222" s="35"/>
      <c r="H1222" s="35"/>
      <c r="I1222" s="114"/>
      <c r="J1222" s="35"/>
      <c r="K1222" s="35"/>
      <c r="L1222" s="38"/>
      <c r="M1222" s="217"/>
      <c r="N1222" s="218"/>
      <c r="O1222" s="70"/>
      <c r="P1222" s="70"/>
      <c r="Q1222" s="70"/>
      <c r="R1222" s="70"/>
      <c r="S1222" s="70"/>
      <c r="T1222" s="71"/>
      <c r="U1222" s="33"/>
      <c r="V1222" s="33"/>
      <c r="W1222" s="33"/>
      <c r="X1222" s="33"/>
      <c r="Y1222" s="33"/>
      <c r="Z1222" s="33"/>
      <c r="AA1222" s="33"/>
      <c r="AB1222" s="33"/>
      <c r="AC1222" s="33"/>
      <c r="AD1222" s="33"/>
      <c r="AE1222" s="33"/>
      <c r="AT1222" s="16" t="s">
        <v>191</v>
      </c>
      <c r="AU1222" s="16" t="s">
        <v>86</v>
      </c>
    </row>
    <row r="1223" spans="1:65" s="2" customFormat="1" ht="16.5" customHeight="1">
      <c r="A1223" s="33"/>
      <c r="B1223" s="34"/>
      <c r="C1223" s="202" t="s">
        <v>2030</v>
      </c>
      <c r="D1223" s="202" t="s">
        <v>149</v>
      </c>
      <c r="E1223" s="203" t="s">
        <v>2031</v>
      </c>
      <c r="F1223" s="204" t="s">
        <v>2032</v>
      </c>
      <c r="G1223" s="205" t="s">
        <v>210</v>
      </c>
      <c r="H1223" s="206">
        <v>1</v>
      </c>
      <c r="I1223" s="207"/>
      <c r="J1223" s="208">
        <f>ROUND(I1223*H1223,2)</f>
        <v>0</v>
      </c>
      <c r="K1223" s="204" t="s">
        <v>153</v>
      </c>
      <c r="L1223" s="38"/>
      <c r="M1223" s="209" t="s">
        <v>1</v>
      </c>
      <c r="N1223" s="210" t="s">
        <v>42</v>
      </c>
      <c r="O1223" s="70"/>
      <c r="P1223" s="211">
        <f>O1223*H1223</f>
        <v>0</v>
      </c>
      <c r="Q1223" s="211">
        <v>2.124E-3</v>
      </c>
      <c r="R1223" s="211">
        <f>Q1223*H1223</f>
        <v>2.124E-3</v>
      </c>
      <c r="S1223" s="211">
        <v>0</v>
      </c>
      <c r="T1223" s="212">
        <f>S1223*H1223</f>
        <v>0</v>
      </c>
      <c r="U1223" s="33"/>
      <c r="V1223" s="33"/>
      <c r="W1223" s="33"/>
      <c r="X1223" s="33"/>
      <c r="Y1223" s="33"/>
      <c r="Z1223" s="33"/>
      <c r="AA1223" s="33"/>
      <c r="AB1223" s="33"/>
      <c r="AC1223" s="33"/>
      <c r="AD1223" s="33"/>
      <c r="AE1223" s="33"/>
      <c r="AR1223" s="213" t="s">
        <v>154</v>
      </c>
      <c r="AT1223" s="213" t="s">
        <v>149</v>
      </c>
      <c r="AU1223" s="213" t="s">
        <v>86</v>
      </c>
      <c r="AY1223" s="16" t="s">
        <v>147</v>
      </c>
      <c r="BE1223" s="214">
        <f>IF(N1223="základní",J1223,0)</f>
        <v>0</v>
      </c>
      <c r="BF1223" s="214">
        <f>IF(N1223="snížená",J1223,0)</f>
        <v>0</v>
      </c>
      <c r="BG1223" s="214">
        <f>IF(N1223="zákl. přenesená",J1223,0)</f>
        <v>0</v>
      </c>
      <c r="BH1223" s="214">
        <f>IF(N1223="sníž. přenesená",J1223,0)</f>
        <v>0</v>
      </c>
      <c r="BI1223" s="214">
        <f>IF(N1223="nulová",J1223,0)</f>
        <v>0</v>
      </c>
      <c r="BJ1223" s="16" t="s">
        <v>21</v>
      </c>
      <c r="BK1223" s="214">
        <f>ROUND(I1223*H1223,2)</f>
        <v>0</v>
      </c>
      <c r="BL1223" s="16" t="s">
        <v>154</v>
      </c>
      <c r="BM1223" s="213" t="s">
        <v>2033</v>
      </c>
    </row>
    <row r="1224" spans="1:65" s="2" customFormat="1" ht="19.5">
      <c r="A1224" s="33"/>
      <c r="B1224" s="34"/>
      <c r="C1224" s="35"/>
      <c r="D1224" s="215" t="s">
        <v>156</v>
      </c>
      <c r="E1224" s="35"/>
      <c r="F1224" s="216" t="s">
        <v>2034</v>
      </c>
      <c r="G1224" s="35"/>
      <c r="H1224" s="35"/>
      <c r="I1224" s="114"/>
      <c r="J1224" s="35"/>
      <c r="K1224" s="35"/>
      <c r="L1224" s="38"/>
      <c r="M1224" s="217"/>
      <c r="N1224" s="218"/>
      <c r="O1224" s="70"/>
      <c r="P1224" s="70"/>
      <c r="Q1224" s="70"/>
      <c r="R1224" s="70"/>
      <c r="S1224" s="70"/>
      <c r="T1224" s="71"/>
      <c r="U1224" s="33"/>
      <c r="V1224" s="33"/>
      <c r="W1224" s="33"/>
      <c r="X1224" s="33"/>
      <c r="Y1224" s="33"/>
      <c r="Z1224" s="33"/>
      <c r="AA1224" s="33"/>
      <c r="AB1224" s="33"/>
      <c r="AC1224" s="33"/>
      <c r="AD1224" s="33"/>
      <c r="AE1224" s="33"/>
      <c r="AT1224" s="16" t="s">
        <v>156</v>
      </c>
      <c r="AU1224" s="16" t="s">
        <v>86</v>
      </c>
    </row>
    <row r="1225" spans="1:65" s="2" customFormat="1" ht="97.5">
      <c r="A1225" s="33"/>
      <c r="B1225" s="34"/>
      <c r="C1225" s="35"/>
      <c r="D1225" s="215" t="s">
        <v>158</v>
      </c>
      <c r="E1225" s="35"/>
      <c r="F1225" s="219" t="s">
        <v>2035</v>
      </c>
      <c r="G1225" s="35"/>
      <c r="H1225" s="35"/>
      <c r="I1225" s="114"/>
      <c r="J1225" s="35"/>
      <c r="K1225" s="35"/>
      <c r="L1225" s="38"/>
      <c r="M1225" s="217"/>
      <c r="N1225" s="218"/>
      <c r="O1225" s="70"/>
      <c r="P1225" s="70"/>
      <c r="Q1225" s="70"/>
      <c r="R1225" s="70"/>
      <c r="S1225" s="70"/>
      <c r="T1225" s="71"/>
      <c r="U1225" s="33"/>
      <c r="V1225" s="33"/>
      <c r="W1225" s="33"/>
      <c r="X1225" s="33"/>
      <c r="Y1225" s="33"/>
      <c r="Z1225" s="33"/>
      <c r="AA1225" s="33"/>
      <c r="AB1225" s="33"/>
      <c r="AC1225" s="33"/>
      <c r="AD1225" s="33"/>
      <c r="AE1225" s="33"/>
      <c r="AT1225" s="16" t="s">
        <v>158</v>
      </c>
      <c r="AU1225" s="16" t="s">
        <v>86</v>
      </c>
    </row>
    <row r="1226" spans="1:65" s="2" customFormat="1" ht="29.25">
      <c r="A1226" s="33"/>
      <c r="B1226" s="34"/>
      <c r="C1226" s="35"/>
      <c r="D1226" s="215" t="s">
        <v>191</v>
      </c>
      <c r="E1226" s="35"/>
      <c r="F1226" s="219" t="s">
        <v>2012</v>
      </c>
      <c r="G1226" s="35"/>
      <c r="H1226" s="35"/>
      <c r="I1226" s="114"/>
      <c r="J1226" s="35"/>
      <c r="K1226" s="35"/>
      <c r="L1226" s="38"/>
      <c r="M1226" s="217"/>
      <c r="N1226" s="218"/>
      <c r="O1226" s="70"/>
      <c r="P1226" s="70"/>
      <c r="Q1226" s="70"/>
      <c r="R1226" s="70"/>
      <c r="S1226" s="70"/>
      <c r="T1226" s="71"/>
      <c r="U1226" s="33"/>
      <c r="V1226" s="33"/>
      <c r="W1226" s="33"/>
      <c r="X1226" s="33"/>
      <c r="Y1226" s="33"/>
      <c r="Z1226" s="33"/>
      <c r="AA1226" s="33"/>
      <c r="AB1226" s="33"/>
      <c r="AC1226" s="33"/>
      <c r="AD1226" s="33"/>
      <c r="AE1226" s="33"/>
      <c r="AT1226" s="16" t="s">
        <v>191</v>
      </c>
      <c r="AU1226" s="16" t="s">
        <v>86</v>
      </c>
    </row>
    <row r="1227" spans="1:65" s="2" customFormat="1" ht="16.5" customHeight="1">
      <c r="A1227" s="33"/>
      <c r="B1227" s="34"/>
      <c r="C1227" s="202" t="s">
        <v>2036</v>
      </c>
      <c r="D1227" s="202" t="s">
        <v>149</v>
      </c>
      <c r="E1227" s="203" t="s">
        <v>2037</v>
      </c>
      <c r="F1227" s="204" t="s">
        <v>2038</v>
      </c>
      <c r="G1227" s="205" t="s">
        <v>210</v>
      </c>
      <c r="H1227" s="206">
        <v>1</v>
      </c>
      <c r="I1227" s="207"/>
      <c r="J1227" s="208">
        <f>ROUND(I1227*H1227,2)</f>
        <v>0</v>
      </c>
      <c r="K1227" s="204" t="s">
        <v>153</v>
      </c>
      <c r="L1227" s="38"/>
      <c r="M1227" s="209" t="s">
        <v>1</v>
      </c>
      <c r="N1227" s="210" t="s">
        <v>42</v>
      </c>
      <c r="O1227" s="70"/>
      <c r="P1227" s="211">
        <f>O1227*H1227</f>
        <v>0</v>
      </c>
      <c r="Q1227" s="211">
        <v>4.7451000000000004E-3</v>
      </c>
      <c r="R1227" s="211">
        <f>Q1227*H1227</f>
        <v>4.7451000000000004E-3</v>
      </c>
      <c r="S1227" s="211">
        <v>0</v>
      </c>
      <c r="T1227" s="212">
        <f>S1227*H1227</f>
        <v>0</v>
      </c>
      <c r="U1227" s="33"/>
      <c r="V1227" s="33"/>
      <c r="W1227" s="33"/>
      <c r="X1227" s="33"/>
      <c r="Y1227" s="33"/>
      <c r="Z1227" s="33"/>
      <c r="AA1227" s="33"/>
      <c r="AB1227" s="33"/>
      <c r="AC1227" s="33"/>
      <c r="AD1227" s="33"/>
      <c r="AE1227" s="33"/>
      <c r="AR1227" s="213" t="s">
        <v>154</v>
      </c>
      <c r="AT1227" s="213" t="s">
        <v>149</v>
      </c>
      <c r="AU1227" s="213" t="s">
        <v>86</v>
      </c>
      <c r="AY1227" s="16" t="s">
        <v>147</v>
      </c>
      <c r="BE1227" s="214">
        <f>IF(N1227="základní",J1227,0)</f>
        <v>0</v>
      </c>
      <c r="BF1227" s="214">
        <f>IF(N1227="snížená",J1227,0)</f>
        <v>0</v>
      </c>
      <c r="BG1227" s="214">
        <f>IF(N1227="zákl. přenesená",J1227,0)</f>
        <v>0</v>
      </c>
      <c r="BH1227" s="214">
        <f>IF(N1227="sníž. přenesená",J1227,0)</f>
        <v>0</v>
      </c>
      <c r="BI1227" s="214">
        <f>IF(N1227="nulová",J1227,0)</f>
        <v>0</v>
      </c>
      <c r="BJ1227" s="16" t="s">
        <v>21</v>
      </c>
      <c r="BK1227" s="214">
        <f>ROUND(I1227*H1227,2)</f>
        <v>0</v>
      </c>
      <c r="BL1227" s="16" t="s">
        <v>154</v>
      </c>
      <c r="BM1227" s="213" t="s">
        <v>2039</v>
      </c>
    </row>
    <row r="1228" spans="1:65" s="2" customFormat="1" ht="19.5">
      <c r="A1228" s="33"/>
      <c r="B1228" s="34"/>
      <c r="C1228" s="35"/>
      <c r="D1228" s="215" t="s">
        <v>156</v>
      </c>
      <c r="E1228" s="35"/>
      <c r="F1228" s="216" t="s">
        <v>2040</v>
      </c>
      <c r="G1228" s="35"/>
      <c r="H1228" s="35"/>
      <c r="I1228" s="114"/>
      <c r="J1228" s="35"/>
      <c r="K1228" s="35"/>
      <c r="L1228" s="38"/>
      <c r="M1228" s="217"/>
      <c r="N1228" s="218"/>
      <c r="O1228" s="70"/>
      <c r="P1228" s="70"/>
      <c r="Q1228" s="70"/>
      <c r="R1228" s="70"/>
      <c r="S1228" s="70"/>
      <c r="T1228" s="71"/>
      <c r="U1228" s="33"/>
      <c r="V1228" s="33"/>
      <c r="W1228" s="33"/>
      <c r="X1228" s="33"/>
      <c r="Y1228" s="33"/>
      <c r="Z1228" s="33"/>
      <c r="AA1228" s="33"/>
      <c r="AB1228" s="33"/>
      <c r="AC1228" s="33"/>
      <c r="AD1228" s="33"/>
      <c r="AE1228" s="33"/>
      <c r="AT1228" s="16" t="s">
        <v>156</v>
      </c>
      <c r="AU1228" s="16" t="s">
        <v>86</v>
      </c>
    </row>
    <row r="1229" spans="1:65" s="2" customFormat="1" ht="97.5">
      <c r="A1229" s="33"/>
      <c r="B1229" s="34"/>
      <c r="C1229" s="35"/>
      <c r="D1229" s="215" t="s">
        <v>158</v>
      </c>
      <c r="E1229" s="35"/>
      <c r="F1229" s="219" t="s">
        <v>2035</v>
      </c>
      <c r="G1229" s="35"/>
      <c r="H1229" s="35"/>
      <c r="I1229" s="114"/>
      <c r="J1229" s="35"/>
      <c r="K1229" s="35"/>
      <c r="L1229" s="38"/>
      <c r="M1229" s="217"/>
      <c r="N1229" s="218"/>
      <c r="O1229" s="70"/>
      <c r="P1229" s="70"/>
      <c r="Q1229" s="70"/>
      <c r="R1229" s="70"/>
      <c r="S1229" s="70"/>
      <c r="T1229" s="71"/>
      <c r="U1229" s="33"/>
      <c r="V1229" s="33"/>
      <c r="W1229" s="33"/>
      <c r="X1229" s="33"/>
      <c r="Y1229" s="33"/>
      <c r="Z1229" s="33"/>
      <c r="AA1229" s="33"/>
      <c r="AB1229" s="33"/>
      <c r="AC1229" s="33"/>
      <c r="AD1229" s="33"/>
      <c r="AE1229" s="33"/>
      <c r="AT1229" s="16" t="s">
        <v>158</v>
      </c>
      <c r="AU1229" s="16" t="s">
        <v>86</v>
      </c>
    </row>
    <row r="1230" spans="1:65" s="2" customFormat="1" ht="39">
      <c r="A1230" s="33"/>
      <c r="B1230" s="34"/>
      <c r="C1230" s="35"/>
      <c r="D1230" s="215" t="s">
        <v>191</v>
      </c>
      <c r="E1230" s="35"/>
      <c r="F1230" s="219" t="s">
        <v>2041</v>
      </c>
      <c r="G1230" s="35"/>
      <c r="H1230" s="35"/>
      <c r="I1230" s="114"/>
      <c r="J1230" s="35"/>
      <c r="K1230" s="35"/>
      <c r="L1230" s="38"/>
      <c r="M1230" s="217"/>
      <c r="N1230" s="218"/>
      <c r="O1230" s="70"/>
      <c r="P1230" s="70"/>
      <c r="Q1230" s="70"/>
      <c r="R1230" s="70"/>
      <c r="S1230" s="70"/>
      <c r="T1230" s="71"/>
      <c r="U1230" s="33"/>
      <c r="V1230" s="33"/>
      <c r="W1230" s="33"/>
      <c r="X1230" s="33"/>
      <c r="Y1230" s="33"/>
      <c r="Z1230" s="33"/>
      <c r="AA1230" s="33"/>
      <c r="AB1230" s="33"/>
      <c r="AC1230" s="33"/>
      <c r="AD1230" s="33"/>
      <c r="AE1230" s="33"/>
      <c r="AT1230" s="16" t="s">
        <v>191</v>
      </c>
      <c r="AU1230" s="16" t="s">
        <v>86</v>
      </c>
    </row>
    <row r="1231" spans="1:65" s="2" customFormat="1" ht="21.75" customHeight="1">
      <c r="A1231" s="33"/>
      <c r="B1231" s="34"/>
      <c r="C1231" s="220" t="s">
        <v>2042</v>
      </c>
      <c r="D1231" s="220" t="s">
        <v>290</v>
      </c>
      <c r="E1231" s="221" t="s">
        <v>2043</v>
      </c>
      <c r="F1231" s="222" t="s">
        <v>2044</v>
      </c>
      <c r="G1231" s="223" t="s">
        <v>187</v>
      </c>
      <c r="H1231" s="224">
        <v>1</v>
      </c>
      <c r="I1231" s="225"/>
      <c r="J1231" s="226">
        <f>ROUND(I1231*H1231,2)</f>
        <v>0</v>
      </c>
      <c r="K1231" s="222" t="s">
        <v>153</v>
      </c>
      <c r="L1231" s="227"/>
      <c r="M1231" s="228" t="s">
        <v>1</v>
      </c>
      <c r="N1231" s="229" t="s">
        <v>42</v>
      </c>
      <c r="O1231" s="70"/>
      <c r="P1231" s="211">
        <f>O1231*H1231</f>
        <v>0</v>
      </c>
      <c r="Q1231" s="211">
        <v>0.81499999999999995</v>
      </c>
      <c r="R1231" s="211">
        <f>Q1231*H1231</f>
        <v>0.81499999999999995</v>
      </c>
      <c r="S1231" s="211">
        <v>0</v>
      </c>
      <c r="T1231" s="212">
        <f>S1231*H1231</f>
        <v>0</v>
      </c>
      <c r="U1231" s="33"/>
      <c r="V1231" s="33"/>
      <c r="W1231" s="33"/>
      <c r="X1231" s="33"/>
      <c r="Y1231" s="33"/>
      <c r="Z1231" s="33"/>
      <c r="AA1231" s="33"/>
      <c r="AB1231" s="33"/>
      <c r="AC1231" s="33"/>
      <c r="AD1231" s="33"/>
      <c r="AE1231" s="33"/>
      <c r="AR1231" s="213" t="s">
        <v>193</v>
      </c>
      <c r="AT1231" s="213" t="s">
        <v>290</v>
      </c>
      <c r="AU1231" s="213" t="s">
        <v>86</v>
      </c>
      <c r="AY1231" s="16" t="s">
        <v>147</v>
      </c>
      <c r="BE1231" s="214">
        <f>IF(N1231="základní",J1231,0)</f>
        <v>0</v>
      </c>
      <c r="BF1231" s="214">
        <f>IF(N1231="snížená",J1231,0)</f>
        <v>0</v>
      </c>
      <c r="BG1231" s="214">
        <f>IF(N1231="zákl. přenesená",J1231,0)</f>
        <v>0</v>
      </c>
      <c r="BH1231" s="214">
        <f>IF(N1231="sníž. přenesená",J1231,0)</f>
        <v>0</v>
      </c>
      <c r="BI1231" s="214">
        <f>IF(N1231="nulová",J1231,0)</f>
        <v>0</v>
      </c>
      <c r="BJ1231" s="16" t="s">
        <v>21</v>
      </c>
      <c r="BK1231" s="214">
        <f>ROUND(I1231*H1231,2)</f>
        <v>0</v>
      </c>
      <c r="BL1231" s="16" t="s">
        <v>154</v>
      </c>
      <c r="BM1231" s="213" t="s">
        <v>2045</v>
      </c>
    </row>
    <row r="1232" spans="1:65" s="2" customFormat="1" ht="11.25">
      <c r="A1232" s="33"/>
      <c r="B1232" s="34"/>
      <c r="C1232" s="35"/>
      <c r="D1232" s="215" t="s">
        <v>156</v>
      </c>
      <c r="E1232" s="35"/>
      <c r="F1232" s="216" t="s">
        <v>2044</v>
      </c>
      <c r="G1232" s="35"/>
      <c r="H1232" s="35"/>
      <c r="I1232" s="114"/>
      <c r="J1232" s="35"/>
      <c r="K1232" s="35"/>
      <c r="L1232" s="38"/>
      <c r="M1232" s="217"/>
      <c r="N1232" s="218"/>
      <c r="O1232" s="70"/>
      <c r="P1232" s="70"/>
      <c r="Q1232" s="70"/>
      <c r="R1232" s="70"/>
      <c r="S1232" s="70"/>
      <c r="T1232" s="71"/>
      <c r="U1232" s="33"/>
      <c r="V1232" s="33"/>
      <c r="W1232" s="33"/>
      <c r="X1232" s="33"/>
      <c r="Y1232" s="33"/>
      <c r="Z1232" s="33"/>
      <c r="AA1232" s="33"/>
      <c r="AB1232" s="33"/>
      <c r="AC1232" s="33"/>
      <c r="AD1232" s="33"/>
      <c r="AE1232" s="33"/>
      <c r="AT1232" s="16" t="s">
        <v>156</v>
      </c>
      <c r="AU1232" s="16" t="s">
        <v>86</v>
      </c>
    </row>
    <row r="1233" spans="1:65" s="2" customFormat="1" ht="16.5" customHeight="1">
      <c r="A1233" s="33"/>
      <c r="B1233" s="34"/>
      <c r="C1233" s="202" t="s">
        <v>2046</v>
      </c>
      <c r="D1233" s="202" t="s">
        <v>149</v>
      </c>
      <c r="E1233" s="203" t="s">
        <v>2047</v>
      </c>
      <c r="F1233" s="204" t="s">
        <v>2048</v>
      </c>
      <c r="G1233" s="205" t="s">
        <v>210</v>
      </c>
      <c r="H1233" s="206">
        <v>1</v>
      </c>
      <c r="I1233" s="207"/>
      <c r="J1233" s="208">
        <f>ROUND(I1233*H1233,2)</f>
        <v>0</v>
      </c>
      <c r="K1233" s="204" t="s">
        <v>153</v>
      </c>
      <c r="L1233" s="38"/>
      <c r="M1233" s="209" t="s">
        <v>1</v>
      </c>
      <c r="N1233" s="210" t="s">
        <v>42</v>
      </c>
      <c r="O1233" s="70"/>
      <c r="P1233" s="211">
        <f>O1233*H1233</f>
        <v>0</v>
      </c>
      <c r="Q1233" s="211">
        <v>2.1120000000000002E-3</v>
      </c>
      <c r="R1233" s="211">
        <f>Q1233*H1233</f>
        <v>2.1120000000000002E-3</v>
      </c>
      <c r="S1233" s="211">
        <v>0</v>
      </c>
      <c r="T1233" s="212">
        <f>S1233*H1233</f>
        <v>0</v>
      </c>
      <c r="U1233" s="33"/>
      <c r="V1233" s="33"/>
      <c r="W1233" s="33"/>
      <c r="X1233" s="33"/>
      <c r="Y1233" s="33"/>
      <c r="Z1233" s="33"/>
      <c r="AA1233" s="33"/>
      <c r="AB1233" s="33"/>
      <c r="AC1233" s="33"/>
      <c r="AD1233" s="33"/>
      <c r="AE1233" s="33"/>
      <c r="AR1233" s="213" t="s">
        <v>154</v>
      </c>
      <c r="AT1233" s="213" t="s">
        <v>149</v>
      </c>
      <c r="AU1233" s="213" t="s">
        <v>86</v>
      </c>
      <c r="AY1233" s="16" t="s">
        <v>147</v>
      </c>
      <c r="BE1233" s="214">
        <f>IF(N1233="základní",J1233,0)</f>
        <v>0</v>
      </c>
      <c r="BF1233" s="214">
        <f>IF(N1233="snížená",J1233,0)</f>
        <v>0</v>
      </c>
      <c r="BG1233" s="214">
        <f>IF(N1233="zákl. přenesená",J1233,0)</f>
        <v>0</v>
      </c>
      <c r="BH1233" s="214">
        <f>IF(N1233="sníž. přenesená",J1233,0)</f>
        <v>0</v>
      </c>
      <c r="BI1233" s="214">
        <f>IF(N1233="nulová",J1233,0)</f>
        <v>0</v>
      </c>
      <c r="BJ1233" s="16" t="s">
        <v>21</v>
      </c>
      <c r="BK1233" s="214">
        <f>ROUND(I1233*H1233,2)</f>
        <v>0</v>
      </c>
      <c r="BL1233" s="16" t="s">
        <v>154</v>
      </c>
      <c r="BM1233" s="213" t="s">
        <v>2049</v>
      </c>
    </row>
    <row r="1234" spans="1:65" s="2" customFormat="1" ht="11.25">
      <c r="A1234" s="33"/>
      <c r="B1234" s="34"/>
      <c r="C1234" s="35"/>
      <c r="D1234" s="215" t="s">
        <v>156</v>
      </c>
      <c r="E1234" s="35"/>
      <c r="F1234" s="216" t="s">
        <v>2050</v>
      </c>
      <c r="G1234" s="35"/>
      <c r="H1234" s="35"/>
      <c r="I1234" s="114"/>
      <c r="J1234" s="35"/>
      <c r="K1234" s="35"/>
      <c r="L1234" s="38"/>
      <c r="M1234" s="217"/>
      <c r="N1234" s="218"/>
      <c r="O1234" s="70"/>
      <c r="P1234" s="70"/>
      <c r="Q1234" s="70"/>
      <c r="R1234" s="70"/>
      <c r="S1234" s="70"/>
      <c r="T1234" s="71"/>
      <c r="U1234" s="33"/>
      <c r="V1234" s="33"/>
      <c r="W1234" s="33"/>
      <c r="X1234" s="33"/>
      <c r="Y1234" s="33"/>
      <c r="Z1234" s="33"/>
      <c r="AA1234" s="33"/>
      <c r="AB1234" s="33"/>
      <c r="AC1234" s="33"/>
      <c r="AD1234" s="33"/>
      <c r="AE1234" s="33"/>
      <c r="AT1234" s="16" t="s">
        <v>156</v>
      </c>
      <c r="AU1234" s="16" t="s">
        <v>86</v>
      </c>
    </row>
    <row r="1235" spans="1:65" s="2" customFormat="1" ht="126.75">
      <c r="A1235" s="33"/>
      <c r="B1235" s="34"/>
      <c r="C1235" s="35"/>
      <c r="D1235" s="215" t="s">
        <v>158</v>
      </c>
      <c r="E1235" s="35"/>
      <c r="F1235" s="219" t="s">
        <v>2051</v>
      </c>
      <c r="G1235" s="35"/>
      <c r="H1235" s="35"/>
      <c r="I1235" s="114"/>
      <c r="J1235" s="35"/>
      <c r="K1235" s="35"/>
      <c r="L1235" s="38"/>
      <c r="M1235" s="217"/>
      <c r="N1235" s="218"/>
      <c r="O1235" s="70"/>
      <c r="P1235" s="70"/>
      <c r="Q1235" s="70"/>
      <c r="R1235" s="70"/>
      <c r="S1235" s="70"/>
      <c r="T1235" s="71"/>
      <c r="U1235" s="33"/>
      <c r="V1235" s="33"/>
      <c r="W1235" s="33"/>
      <c r="X1235" s="33"/>
      <c r="Y1235" s="33"/>
      <c r="Z1235" s="33"/>
      <c r="AA1235" s="33"/>
      <c r="AB1235" s="33"/>
      <c r="AC1235" s="33"/>
      <c r="AD1235" s="33"/>
      <c r="AE1235" s="33"/>
      <c r="AT1235" s="16" t="s">
        <v>158</v>
      </c>
      <c r="AU1235" s="16" t="s">
        <v>86</v>
      </c>
    </row>
    <row r="1236" spans="1:65" s="2" customFormat="1" ht="29.25">
      <c r="A1236" s="33"/>
      <c r="B1236" s="34"/>
      <c r="C1236" s="35"/>
      <c r="D1236" s="215" t="s">
        <v>191</v>
      </c>
      <c r="E1236" s="35"/>
      <c r="F1236" s="219" t="s">
        <v>2012</v>
      </c>
      <c r="G1236" s="35"/>
      <c r="H1236" s="35"/>
      <c r="I1236" s="114"/>
      <c r="J1236" s="35"/>
      <c r="K1236" s="35"/>
      <c r="L1236" s="38"/>
      <c r="M1236" s="217"/>
      <c r="N1236" s="218"/>
      <c r="O1236" s="70"/>
      <c r="P1236" s="70"/>
      <c r="Q1236" s="70"/>
      <c r="R1236" s="70"/>
      <c r="S1236" s="70"/>
      <c r="T1236" s="71"/>
      <c r="U1236" s="33"/>
      <c r="V1236" s="33"/>
      <c r="W1236" s="33"/>
      <c r="X1236" s="33"/>
      <c r="Y1236" s="33"/>
      <c r="Z1236" s="33"/>
      <c r="AA1236" s="33"/>
      <c r="AB1236" s="33"/>
      <c r="AC1236" s="33"/>
      <c r="AD1236" s="33"/>
      <c r="AE1236" s="33"/>
      <c r="AT1236" s="16" t="s">
        <v>191</v>
      </c>
      <c r="AU1236" s="16" t="s">
        <v>86</v>
      </c>
    </row>
    <row r="1237" spans="1:65" s="2" customFormat="1" ht="16.5" customHeight="1">
      <c r="A1237" s="33"/>
      <c r="B1237" s="34"/>
      <c r="C1237" s="202" t="s">
        <v>2052</v>
      </c>
      <c r="D1237" s="202" t="s">
        <v>149</v>
      </c>
      <c r="E1237" s="203" t="s">
        <v>2053</v>
      </c>
      <c r="F1237" s="204" t="s">
        <v>2054</v>
      </c>
      <c r="G1237" s="205" t="s">
        <v>210</v>
      </c>
      <c r="H1237" s="206">
        <v>1</v>
      </c>
      <c r="I1237" s="207"/>
      <c r="J1237" s="208">
        <f>ROUND(I1237*H1237,2)</f>
        <v>0</v>
      </c>
      <c r="K1237" s="204" t="s">
        <v>153</v>
      </c>
      <c r="L1237" s="38"/>
      <c r="M1237" s="209" t="s">
        <v>1</v>
      </c>
      <c r="N1237" s="210" t="s">
        <v>42</v>
      </c>
      <c r="O1237" s="70"/>
      <c r="P1237" s="211">
        <f>O1237*H1237</f>
        <v>0</v>
      </c>
      <c r="Q1237" s="211">
        <v>2.4704000000000002E-3</v>
      </c>
      <c r="R1237" s="211">
        <f>Q1237*H1237</f>
        <v>2.4704000000000002E-3</v>
      </c>
      <c r="S1237" s="211">
        <v>0</v>
      </c>
      <c r="T1237" s="212">
        <f>S1237*H1237</f>
        <v>0</v>
      </c>
      <c r="U1237" s="33"/>
      <c r="V1237" s="33"/>
      <c r="W1237" s="33"/>
      <c r="X1237" s="33"/>
      <c r="Y1237" s="33"/>
      <c r="Z1237" s="33"/>
      <c r="AA1237" s="33"/>
      <c r="AB1237" s="33"/>
      <c r="AC1237" s="33"/>
      <c r="AD1237" s="33"/>
      <c r="AE1237" s="33"/>
      <c r="AR1237" s="213" t="s">
        <v>154</v>
      </c>
      <c r="AT1237" s="213" t="s">
        <v>149</v>
      </c>
      <c r="AU1237" s="213" t="s">
        <v>86</v>
      </c>
      <c r="AY1237" s="16" t="s">
        <v>147</v>
      </c>
      <c r="BE1237" s="214">
        <f>IF(N1237="základní",J1237,0)</f>
        <v>0</v>
      </c>
      <c r="BF1237" s="214">
        <f>IF(N1237="snížená",J1237,0)</f>
        <v>0</v>
      </c>
      <c r="BG1237" s="214">
        <f>IF(N1237="zákl. přenesená",J1237,0)</f>
        <v>0</v>
      </c>
      <c r="BH1237" s="214">
        <f>IF(N1237="sníž. přenesená",J1237,0)</f>
        <v>0</v>
      </c>
      <c r="BI1237" s="214">
        <f>IF(N1237="nulová",J1237,0)</f>
        <v>0</v>
      </c>
      <c r="BJ1237" s="16" t="s">
        <v>21</v>
      </c>
      <c r="BK1237" s="214">
        <f>ROUND(I1237*H1237,2)</f>
        <v>0</v>
      </c>
      <c r="BL1237" s="16" t="s">
        <v>154</v>
      </c>
      <c r="BM1237" s="213" t="s">
        <v>2055</v>
      </c>
    </row>
    <row r="1238" spans="1:65" s="2" customFormat="1" ht="11.25">
      <c r="A1238" s="33"/>
      <c r="B1238" s="34"/>
      <c r="C1238" s="35"/>
      <c r="D1238" s="215" t="s">
        <v>156</v>
      </c>
      <c r="E1238" s="35"/>
      <c r="F1238" s="216" t="s">
        <v>2056</v>
      </c>
      <c r="G1238" s="35"/>
      <c r="H1238" s="35"/>
      <c r="I1238" s="114"/>
      <c r="J1238" s="35"/>
      <c r="K1238" s="35"/>
      <c r="L1238" s="38"/>
      <c r="M1238" s="217"/>
      <c r="N1238" s="218"/>
      <c r="O1238" s="70"/>
      <c r="P1238" s="70"/>
      <c r="Q1238" s="70"/>
      <c r="R1238" s="70"/>
      <c r="S1238" s="70"/>
      <c r="T1238" s="71"/>
      <c r="U1238" s="33"/>
      <c r="V1238" s="33"/>
      <c r="W1238" s="33"/>
      <c r="X1238" s="33"/>
      <c r="Y1238" s="33"/>
      <c r="Z1238" s="33"/>
      <c r="AA1238" s="33"/>
      <c r="AB1238" s="33"/>
      <c r="AC1238" s="33"/>
      <c r="AD1238" s="33"/>
      <c r="AE1238" s="33"/>
      <c r="AT1238" s="16" t="s">
        <v>156</v>
      </c>
      <c r="AU1238" s="16" t="s">
        <v>86</v>
      </c>
    </row>
    <row r="1239" spans="1:65" s="2" customFormat="1" ht="126.75">
      <c r="A1239" s="33"/>
      <c r="B1239" s="34"/>
      <c r="C1239" s="35"/>
      <c r="D1239" s="215" t="s">
        <v>158</v>
      </c>
      <c r="E1239" s="35"/>
      <c r="F1239" s="219" t="s">
        <v>2051</v>
      </c>
      <c r="G1239" s="35"/>
      <c r="H1239" s="35"/>
      <c r="I1239" s="114"/>
      <c r="J1239" s="35"/>
      <c r="K1239" s="35"/>
      <c r="L1239" s="38"/>
      <c r="M1239" s="217"/>
      <c r="N1239" s="218"/>
      <c r="O1239" s="70"/>
      <c r="P1239" s="70"/>
      <c r="Q1239" s="70"/>
      <c r="R1239" s="70"/>
      <c r="S1239" s="70"/>
      <c r="T1239" s="71"/>
      <c r="U1239" s="33"/>
      <c r="V1239" s="33"/>
      <c r="W1239" s="33"/>
      <c r="X1239" s="33"/>
      <c r="Y1239" s="33"/>
      <c r="Z1239" s="33"/>
      <c r="AA1239" s="33"/>
      <c r="AB1239" s="33"/>
      <c r="AC1239" s="33"/>
      <c r="AD1239" s="33"/>
      <c r="AE1239" s="33"/>
      <c r="AT1239" s="16" t="s">
        <v>158</v>
      </c>
      <c r="AU1239" s="16" t="s">
        <v>86</v>
      </c>
    </row>
    <row r="1240" spans="1:65" s="2" customFormat="1" ht="29.25">
      <c r="A1240" s="33"/>
      <c r="B1240" s="34"/>
      <c r="C1240" s="35"/>
      <c r="D1240" s="215" t="s">
        <v>191</v>
      </c>
      <c r="E1240" s="35"/>
      <c r="F1240" s="219" t="s">
        <v>2024</v>
      </c>
      <c r="G1240" s="35"/>
      <c r="H1240" s="35"/>
      <c r="I1240" s="114"/>
      <c r="J1240" s="35"/>
      <c r="K1240" s="35"/>
      <c r="L1240" s="38"/>
      <c r="M1240" s="217"/>
      <c r="N1240" s="218"/>
      <c r="O1240" s="70"/>
      <c r="P1240" s="70"/>
      <c r="Q1240" s="70"/>
      <c r="R1240" s="70"/>
      <c r="S1240" s="70"/>
      <c r="T1240" s="71"/>
      <c r="U1240" s="33"/>
      <c r="V1240" s="33"/>
      <c r="W1240" s="33"/>
      <c r="X1240" s="33"/>
      <c r="Y1240" s="33"/>
      <c r="Z1240" s="33"/>
      <c r="AA1240" s="33"/>
      <c r="AB1240" s="33"/>
      <c r="AC1240" s="33"/>
      <c r="AD1240" s="33"/>
      <c r="AE1240" s="33"/>
      <c r="AT1240" s="16" t="s">
        <v>191</v>
      </c>
      <c r="AU1240" s="16" t="s">
        <v>86</v>
      </c>
    </row>
    <row r="1241" spans="1:65" s="2" customFormat="1" ht="16.5" customHeight="1">
      <c r="A1241" s="33"/>
      <c r="B1241" s="34"/>
      <c r="C1241" s="220" t="s">
        <v>2057</v>
      </c>
      <c r="D1241" s="220" t="s">
        <v>290</v>
      </c>
      <c r="E1241" s="221" t="s">
        <v>2058</v>
      </c>
      <c r="F1241" s="222" t="s">
        <v>2059</v>
      </c>
      <c r="G1241" s="223" t="s">
        <v>187</v>
      </c>
      <c r="H1241" s="224">
        <v>1</v>
      </c>
      <c r="I1241" s="225"/>
      <c r="J1241" s="226">
        <f>ROUND(I1241*H1241,2)</f>
        <v>0</v>
      </c>
      <c r="K1241" s="222" t="s">
        <v>1</v>
      </c>
      <c r="L1241" s="227"/>
      <c r="M1241" s="228" t="s">
        <v>1</v>
      </c>
      <c r="N1241" s="229" t="s">
        <v>42</v>
      </c>
      <c r="O1241" s="70"/>
      <c r="P1241" s="211">
        <f>O1241*H1241</f>
        <v>0</v>
      </c>
      <c r="Q1241" s="211">
        <v>0</v>
      </c>
      <c r="R1241" s="211">
        <f>Q1241*H1241</f>
        <v>0</v>
      </c>
      <c r="S1241" s="211">
        <v>0</v>
      </c>
      <c r="T1241" s="212">
        <f>S1241*H1241</f>
        <v>0</v>
      </c>
      <c r="U1241" s="33"/>
      <c r="V1241" s="33"/>
      <c r="W1241" s="33"/>
      <c r="X1241" s="33"/>
      <c r="Y1241" s="33"/>
      <c r="Z1241" s="33"/>
      <c r="AA1241" s="33"/>
      <c r="AB1241" s="33"/>
      <c r="AC1241" s="33"/>
      <c r="AD1241" s="33"/>
      <c r="AE1241" s="33"/>
      <c r="AR1241" s="213" t="s">
        <v>193</v>
      </c>
      <c r="AT1241" s="213" t="s">
        <v>290</v>
      </c>
      <c r="AU1241" s="213" t="s">
        <v>86</v>
      </c>
      <c r="AY1241" s="16" t="s">
        <v>147</v>
      </c>
      <c r="BE1241" s="214">
        <f>IF(N1241="základní",J1241,0)</f>
        <v>0</v>
      </c>
      <c r="BF1241" s="214">
        <f>IF(N1241="snížená",J1241,0)</f>
        <v>0</v>
      </c>
      <c r="BG1241" s="214">
        <f>IF(N1241="zákl. přenesená",J1241,0)</f>
        <v>0</v>
      </c>
      <c r="BH1241" s="214">
        <f>IF(N1241="sníž. přenesená",J1241,0)</f>
        <v>0</v>
      </c>
      <c r="BI1241" s="214">
        <f>IF(N1241="nulová",J1241,0)</f>
        <v>0</v>
      </c>
      <c r="BJ1241" s="16" t="s">
        <v>21</v>
      </c>
      <c r="BK1241" s="214">
        <f>ROUND(I1241*H1241,2)</f>
        <v>0</v>
      </c>
      <c r="BL1241" s="16" t="s">
        <v>154</v>
      </c>
      <c r="BM1241" s="213" t="s">
        <v>2060</v>
      </c>
    </row>
    <row r="1242" spans="1:65" s="2" customFormat="1" ht="11.25">
      <c r="A1242" s="33"/>
      <c r="B1242" s="34"/>
      <c r="C1242" s="35"/>
      <c r="D1242" s="215" t="s">
        <v>156</v>
      </c>
      <c r="E1242" s="35"/>
      <c r="F1242" s="216" t="s">
        <v>2059</v>
      </c>
      <c r="G1242" s="35"/>
      <c r="H1242" s="35"/>
      <c r="I1242" s="114"/>
      <c r="J1242" s="35"/>
      <c r="K1242" s="35"/>
      <c r="L1242" s="38"/>
      <c r="M1242" s="217"/>
      <c r="N1242" s="218"/>
      <c r="O1242" s="70"/>
      <c r="P1242" s="70"/>
      <c r="Q1242" s="70"/>
      <c r="R1242" s="70"/>
      <c r="S1242" s="70"/>
      <c r="T1242" s="71"/>
      <c r="U1242" s="33"/>
      <c r="V1242" s="33"/>
      <c r="W1242" s="33"/>
      <c r="X1242" s="33"/>
      <c r="Y1242" s="33"/>
      <c r="Z1242" s="33"/>
      <c r="AA1242" s="33"/>
      <c r="AB1242" s="33"/>
      <c r="AC1242" s="33"/>
      <c r="AD1242" s="33"/>
      <c r="AE1242" s="33"/>
      <c r="AT1242" s="16" t="s">
        <v>156</v>
      </c>
      <c r="AU1242" s="16" t="s">
        <v>86</v>
      </c>
    </row>
    <row r="1243" spans="1:65" s="2" customFormat="1" ht="21.75" customHeight="1">
      <c r="A1243" s="33"/>
      <c r="B1243" s="34"/>
      <c r="C1243" s="202" t="s">
        <v>2061</v>
      </c>
      <c r="D1243" s="202" t="s">
        <v>149</v>
      </c>
      <c r="E1243" s="203" t="s">
        <v>2062</v>
      </c>
      <c r="F1243" s="204" t="s">
        <v>2063</v>
      </c>
      <c r="G1243" s="205" t="s">
        <v>285</v>
      </c>
      <c r="H1243" s="206">
        <v>1</v>
      </c>
      <c r="I1243" s="207"/>
      <c r="J1243" s="208">
        <f>ROUND(I1243*H1243,2)</f>
        <v>0</v>
      </c>
      <c r="K1243" s="204" t="s">
        <v>153</v>
      </c>
      <c r="L1243" s="38"/>
      <c r="M1243" s="209" t="s">
        <v>1</v>
      </c>
      <c r="N1243" s="210" t="s">
        <v>42</v>
      </c>
      <c r="O1243" s="70"/>
      <c r="P1243" s="211">
        <f>O1243*H1243</f>
        <v>0</v>
      </c>
      <c r="Q1243" s="211">
        <v>0</v>
      </c>
      <c r="R1243" s="211">
        <f>Q1243*H1243</f>
        <v>0</v>
      </c>
      <c r="S1243" s="211">
        <v>0</v>
      </c>
      <c r="T1243" s="212">
        <f>S1243*H1243</f>
        <v>0</v>
      </c>
      <c r="U1243" s="33"/>
      <c r="V1243" s="33"/>
      <c r="W1243" s="33"/>
      <c r="X1243" s="33"/>
      <c r="Y1243" s="33"/>
      <c r="Z1243" s="33"/>
      <c r="AA1243" s="33"/>
      <c r="AB1243" s="33"/>
      <c r="AC1243" s="33"/>
      <c r="AD1243" s="33"/>
      <c r="AE1243" s="33"/>
      <c r="AR1243" s="213" t="s">
        <v>154</v>
      </c>
      <c r="AT1243" s="213" t="s">
        <v>149</v>
      </c>
      <c r="AU1243" s="213" t="s">
        <v>86</v>
      </c>
      <c r="AY1243" s="16" t="s">
        <v>147</v>
      </c>
      <c r="BE1243" s="214">
        <f>IF(N1243="základní",J1243,0)</f>
        <v>0</v>
      </c>
      <c r="BF1243" s="214">
        <f>IF(N1243="snížená",J1243,0)</f>
        <v>0</v>
      </c>
      <c r="BG1243" s="214">
        <f>IF(N1243="zákl. přenesená",J1243,0)</f>
        <v>0</v>
      </c>
      <c r="BH1243" s="214">
        <f>IF(N1243="sníž. přenesená",J1243,0)</f>
        <v>0</v>
      </c>
      <c r="BI1243" s="214">
        <f>IF(N1243="nulová",J1243,0)</f>
        <v>0</v>
      </c>
      <c r="BJ1243" s="16" t="s">
        <v>21</v>
      </c>
      <c r="BK1243" s="214">
        <f>ROUND(I1243*H1243,2)</f>
        <v>0</v>
      </c>
      <c r="BL1243" s="16" t="s">
        <v>154</v>
      </c>
      <c r="BM1243" s="213" t="s">
        <v>2064</v>
      </c>
    </row>
    <row r="1244" spans="1:65" s="2" customFormat="1" ht="19.5">
      <c r="A1244" s="33"/>
      <c r="B1244" s="34"/>
      <c r="C1244" s="35"/>
      <c r="D1244" s="215" t="s">
        <v>156</v>
      </c>
      <c r="E1244" s="35"/>
      <c r="F1244" s="216" t="s">
        <v>2065</v>
      </c>
      <c r="G1244" s="35"/>
      <c r="H1244" s="35"/>
      <c r="I1244" s="114"/>
      <c r="J1244" s="35"/>
      <c r="K1244" s="35"/>
      <c r="L1244" s="38"/>
      <c r="M1244" s="217"/>
      <c r="N1244" s="218"/>
      <c r="O1244" s="70"/>
      <c r="P1244" s="70"/>
      <c r="Q1244" s="70"/>
      <c r="R1244" s="70"/>
      <c r="S1244" s="70"/>
      <c r="T1244" s="71"/>
      <c r="U1244" s="33"/>
      <c r="V1244" s="33"/>
      <c r="W1244" s="33"/>
      <c r="X1244" s="33"/>
      <c r="Y1244" s="33"/>
      <c r="Z1244" s="33"/>
      <c r="AA1244" s="33"/>
      <c r="AB1244" s="33"/>
      <c r="AC1244" s="33"/>
      <c r="AD1244" s="33"/>
      <c r="AE1244" s="33"/>
      <c r="AT1244" s="16" t="s">
        <v>156</v>
      </c>
      <c r="AU1244" s="16" t="s">
        <v>86</v>
      </c>
    </row>
    <row r="1245" spans="1:65" s="2" customFormat="1" ht="21.75" customHeight="1">
      <c r="A1245" s="33"/>
      <c r="B1245" s="34"/>
      <c r="C1245" s="202" t="s">
        <v>2066</v>
      </c>
      <c r="D1245" s="202" t="s">
        <v>149</v>
      </c>
      <c r="E1245" s="203" t="s">
        <v>2067</v>
      </c>
      <c r="F1245" s="204" t="s">
        <v>2068</v>
      </c>
      <c r="G1245" s="205" t="s">
        <v>210</v>
      </c>
      <c r="H1245" s="206">
        <v>1</v>
      </c>
      <c r="I1245" s="207"/>
      <c r="J1245" s="208">
        <f>ROUND(I1245*H1245,2)</f>
        <v>0</v>
      </c>
      <c r="K1245" s="204" t="s">
        <v>153</v>
      </c>
      <c r="L1245" s="38"/>
      <c r="M1245" s="209" t="s">
        <v>1</v>
      </c>
      <c r="N1245" s="210" t="s">
        <v>42</v>
      </c>
      <c r="O1245" s="70"/>
      <c r="P1245" s="211">
        <f>O1245*H1245</f>
        <v>0</v>
      </c>
      <c r="Q1245" s="211">
        <v>5.8299999999999997E-4</v>
      </c>
      <c r="R1245" s="211">
        <f>Q1245*H1245</f>
        <v>5.8299999999999997E-4</v>
      </c>
      <c r="S1245" s="211">
        <v>0.16600000000000001</v>
      </c>
      <c r="T1245" s="212">
        <f>S1245*H1245</f>
        <v>0.16600000000000001</v>
      </c>
      <c r="U1245" s="33"/>
      <c r="V1245" s="33"/>
      <c r="W1245" s="33"/>
      <c r="X1245" s="33"/>
      <c r="Y1245" s="33"/>
      <c r="Z1245" s="33"/>
      <c r="AA1245" s="33"/>
      <c r="AB1245" s="33"/>
      <c r="AC1245" s="33"/>
      <c r="AD1245" s="33"/>
      <c r="AE1245" s="33"/>
      <c r="AR1245" s="213" t="s">
        <v>154</v>
      </c>
      <c r="AT1245" s="213" t="s">
        <v>149</v>
      </c>
      <c r="AU1245" s="213" t="s">
        <v>86</v>
      </c>
      <c r="AY1245" s="16" t="s">
        <v>147</v>
      </c>
      <c r="BE1245" s="214">
        <f>IF(N1245="základní",J1245,0)</f>
        <v>0</v>
      </c>
      <c r="BF1245" s="214">
        <f>IF(N1245="snížená",J1245,0)</f>
        <v>0</v>
      </c>
      <c r="BG1245" s="214">
        <f>IF(N1245="zákl. přenesená",J1245,0)</f>
        <v>0</v>
      </c>
      <c r="BH1245" s="214">
        <f>IF(N1245="sníž. přenesená",J1245,0)</f>
        <v>0</v>
      </c>
      <c r="BI1245" s="214">
        <f>IF(N1245="nulová",J1245,0)</f>
        <v>0</v>
      </c>
      <c r="BJ1245" s="16" t="s">
        <v>21</v>
      </c>
      <c r="BK1245" s="214">
        <f>ROUND(I1245*H1245,2)</f>
        <v>0</v>
      </c>
      <c r="BL1245" s="16" t="s">
        <v>154</v>
      </c>
      <c r="BM1245" s="213" t="s">
        <v>2069</v>
      </c>
    </row>
    <row r="1246" spans="1:65" s="2" customFormat="1" ht="11.25">
      <c r="A1246" s="33"/>
      <c r="B1246" s="34"/>
      <c r="C1246" s="35"/>
      <c r="D1246" s="215" t="s">
        <v>156</v>
      </c>
      <c r="E1246" s="35"/>
      <c r="F1246" s="216" t="s">
        <v>2070</v>
      </c>
      <c r="G1246" s="35"/>
      <c r="H1246" s="35"/>
      <c r="I1246" s="114"/>
      <c r="J1246" s="35"/>
      <c r="K1246" s="35"/>
      <c r="L1246" s="38"/>
      <c r="M1246" s="217"/>
      <c r="N1246" s="218"/>
      <c r="O1246" s="70"/>
      <c r="P1246" s="70"/>
      <c r="Q1246" s="70"/>
      <c r="R1246" s="70"/>
      <c r="S1246" s="70"/>
      <c r="T1246" s="71"/>
      <c r="U1246" s="33"/>
      <c r="V1246" s="33"/>
      <c r="W1246" s="33"/>
      <c r="X1246" s="33"/>
      <c r="Y1246" s="33"/>
      <c r="Z1246" s="33"/>
      <c r="AA1246" s="33"/>
      <c r="AB1246" s="33"/>
      <c r="AC1246" s="33"/>
      <c r="AD1246" s="33"/>
      <c r="AE1246" s="33"/>
      <c r="AT1246" s="16" t="s">
        <v>156</v>
      </c>
      <c r="AU1246" s="16" t="s">
        <v>86</v>
      </c>
    </row>
    <row r="1247" spans="1:65" s="2" customFormat="1" ht="16.5" customHeight="1">
      <c r="A1247" s="33"/>
      <c r="B1247" s="34"/>
      <c r="C1247" s="202" t="s">
        <v>2071</v>
      </c>
      <c r="D1247" s="202" t="s">
        <v>149</v>
      </c>
      <c r="E1247" s="203" t="s">
        <v>2072</v>
      </c>
      <c r="F1247" s="204" t="s">
        <v>2073</v>
      </c>
      <c r="G1247" s="205" t="s">
        <v>210</v>
      </c>
      <c r="H1247" s="206">
        <v>1</v>
      </c>
      <c r="I1247" s="207"/>
      <c r="J1247" s="208">
        <f>ROUND(I1247*H1247,2)</f>
        <v>0</v>
      </c>
      <c r="K1247" s="204" t="s">
        <v>153</v>
      </c>
      <c r="L1247" s="38"/>
      <c r="M1247" s="209" t="s">
        <v>1</v>
      </c>
      <c r="N1247" s="210" t="s">
        <v>42</v>
      </c>
      <c r="O1247" s="70"/>
      <c r="P1247" s="211">
        <f>O1247*H1247</f>
        <v>0</v>
      </c>
      <c r="Q1247" s="211">
        <v>4.9528999999999997E-3</v>
      </c>
      <c r="R1247" s="211">
        <f>Q1247*H1247</f>
        <v>4.9528999999999997E-3</v>
      </c>
      <c r="S1247" s="211">
        <v>7.8579999999999997E-2</v>
      </c>
      <c r="T1247" s="212">
        <f>S1247*H1247</f>
        <v>7.8579999999999997E-2</v>
      </c>
      <c r="U1247" s="33"/>
      <c r="V1247" s="33"/>
      <c r="W1247" s="33"/>
      <c r="X1247" s="33"/>
      <c r="Y1247" s="33"/>
      <c r="Z1247" s="33"/>
      <c r="AA1247" s="33"/>
      <c r="AB1247" s="33"/>
      <c r="AC1247" s="33"/>
      <c r="AD1247" s="33"/>
      <c r="AE1247" s="33"/>
      <c r="AR1247" s="213" t="s">
        <v>154</v>
      </c>
      <c r="AT1247" s="213" t="s">
        <v>149</v>
      </c>
      <c r="AU1247" s="213" t="s">
        <v>86</v>
      </c>
      <c r="AY1247" s="16" t="s">
        <v>147</v>
      </c>
      <c r="BE1247" s="214">
        <f>IF(N1247="základní",J1247,0)</f>
        <v>0</v>
      </c>
      <c r="BF1247" s="214">
        <f>IF(N1247="snížená",J1247,0)</f>
        <v>0</v>
      </c>
      <c r="BG1247" s="214">
        <f>IF(N1247="zákl. přenesená",J1247,0)</f>
        <v>0</v>
      </c>
      <c r="BH1247" s="214">
        <f>IF(N1247="sníž. přenesená",J1247,0)</f>
        <v>0</v>
      </c>
      <c r="BI1247" s="214">
        <f>IF(N1247="nulová",J1247,0)</f>
        <v>0</v>
      </c>
      <c r="BJ1247" s="16" t="s">
        <v>21</v>
      </c>
      <c r="BK1247" s="214">
        <f>ROUND(I1247*H1247,2)</f>
        <v>0</v>
      </c>
      <c r="BL1247" s="16" t="s">
        <v>154</v>
      </c>
      <c r="BM1247" s="213" t="s">
        <v>2074</v>
      </c>
    </row>
    <row r="1248" spans="1:65" s="2" customFormat="1" ht="19.5">
      <c r="A1248" s="33"/>
      <c r="B1248" s="34"/>
      <c r="C1248" s="35"/>
      <c r="D1248" s="215" t="s">
        <v>156</v>
      </c>
      <c r="E1248" s="35"/>
      <c r="F1248" s="216" t="s">
        <v>2075</v>
      </c>
      <c r="G1248" s="35"/>
      <c r="H1248" s="35"/>
      <c r="I1248" s="114"/>
      <c r="J1248" s="35"/>
      <c r="K1248" s="35"/>
      <c r="L1248" s="38"/>
      <c r="M1248" s="217"/>
      <c r="N1248" s="218"/>
      <c r="O1248" s="70"/>
      <c r="P1248" s="70"/>
      <c r="Q1248" s="70"/>
      <c r="R1248" s="70"/>
      <c r="S1248" s="70"/>
      <c r="T1248" s="71"/>
      <c r="U1248" s="33"/>
      <c r="V1248" s="33"/>
      <c r="W1248" s="33"/>
      <c r="X1248" s="33"/>
      <c r="Y1248" s="33"/>
      <c r="Z1248" s="33"/>
      <c r="AA1248" s="33"/>
      <c r="AB1248" s="33"/>
      <c r="AC1248" s="33"/>
      <c r="AD1248" s="33"/>
      <c r="AE1248" s="33"/>
      <c r="AT1248" s="16" t="s">
        <v>156</v>
      </c>
      <c r="AU1248" s="16" t="s">
        <v>86</v>
      </c>
    </row>
    <row r="1249" spans="1:65" s="2" customFormat="1" ht="58.5">
      <c r="A1249" s="33"/>
      <c r="B1249" s="34"/>
      <c r="C1249" s="35"/>
      <c r="D1249" s="215" t="s">
        <v>158</v>
      </c>
      <c r="E1249" s="35"/>
      <c r="F1249" s="219" t="s">
        <v>1992</v>
      </c>
      <c r="G1249" s="35"/>
      <c r="H1249" s="35"/>
      <c r="I1249" s="114"/>
      <c r="J1249" s="35"/>
      <c r="K1249" s="35"/>
      <c r="L1249" s="38"/>
      <c r="M1249" s="217"/>
      <c r="N1249" s="218"/>
      <c r="O1249" s="70"/>
      <c r="P1249" s="70"/>
      <c r="Q1249" s="70"/>
      <c r="R1249" s="70"/>
      <c r="S1249" s="70"/>
      <c r="T1249" s="71"/>
      <c r="U1249" s="33"/>
      <c r="V1249" s="33"/>
      <c r="W1249" s="33"/>
      <c r="X1249" s="33"/>
      <c r="Y1249" s="33"/>
      <c r="Z1249" s="33"/>
      <c r="AA1249" s="33"/>
      <c r="AB1249" s="33"/>
      <c r="AC1249" s="33"/>
      <c r="AD1249" s="33"/>
      <c r="AE1249" s="33"/>
      <c r="AT1249" s="16" t="s">
        <v>158</v>
      </c>
      <c r="AU1249" s="16" t="s">
        <v>86</v>
      </c>
    </row>
    <row r="1250" spans="1:65" s="2" customFormat="1" ht="29.25">
      <c r="A1250" s="33"/>
      <c r="B1250" s="34"/>
      <c r="C1250" s="35"/>
      <c r="D1250" s="215" t="s">
        <v>191</v>
      </c>
      <c r="E1250" s="35"/>
      <c r="F1250" s="219" t="s">
        <v>2076</v>
      </c>
      <c r="G1250" s="35"/>
      <c r="H1250" s="35"/>
      <c r="I1250" s="114"/>
      <c r="J1250" s="35"/>
      <c r="K1250" s="35"/>
      <c r="L1250" s="38"/>
      <c r="M1250" s="217"/>
      <c r="N1250" s="218"/>
      <c r="O1250" s="70"/>
      <c r="P1250" s="70"/>
      <c r="Q1250" s="70"/>
      <c r="R1250" s="70"/>
      <c r="S1250" s="70"/>
      <c r="T1250" s="71"/>
      <c r="U1250" s="33"/>
      <c r="V1250" s="33"/>
      <c r="W1250" s="33"/>
      <c r="X1250" s="33"/>
      <c r="Y1250" s="33"/>
      <c r="Z1250" s="33"/>
      <c r="AA1250" s="33"/>
      <c r="AB1250" s="33"/>
      <c r="AC1250" s="33"/>
      <c r="AD1250" s="33"/>
      <c r="AE1250" s="33"/>
      <c r="AT1250" s="16" t="s">
        <v>191</v>
      </c>
      <c r="AU1250" s="16" t="s">
        <v>86</v>
      </c>
    </row>
    <row r="1251" spans="1:65" s="2" customFormat="1" ht="21.75" customHeight="1">
      <c r="A1251" s="33"/>
      <c r="B1251" s="34"/>
      <c r="C1251" s="202" t="s">
        <v>2077</v>
      </c>
      <c r="D1251" s="202" t="s">
        <v>149</v>
      </c>
      <c r="E1251" s="203" t="s">
        <v>2078</v>
      </c>
      <c r="F1251" s="204" t="s">
        <v>2079</v>
      </c>
      <c r="G1251" s="205" t="s">
        <v>152</v>
      </c>
      <c r="H1251" s="206">
        <v>1</v>
      </c>
      <c r="I1251" s="207"/>
      <c r="J1251" s="208">
        <f>ROUND(I1251*H1251,2)</f>
        <v>0</v>
      </c>
      <c r="K1251" s="204" t="s">
        <v>153</v>
      </c>
      <c r="L1251" s="38"/>
      <c r="M1251" s="209" t="s">
        <v>1</v>
      </c>
      <c r="N1251" s="210" t="s">
        <v>42</v>
      </c>
      <c r="O1251" s="70"/>
      <c r="P1251" s="211">
        <f>O1251*H1251</f>
        <v>0</v>
      </c>
      <c r="Q1251" s="211">
        <v>8.0030000000000004E-2</v>
      </c>
      <c r="R1251" s="211">
        <f>Q1251*H1251</f>
        <v>8.0030000000000004E-2</v>
      </c>
      <c r="S1251" s="211">
        <v>0</v>
      </c>
      <c r="T1251" s="212">
        <f>S1251*H1251</f>
        <v>0</v>
      </c>
      <c r="U1251" s="33"/>
      <c r="V1251" s="33"/>
      <c r="W1251" s="33"/>
      <c r="X1251" s="33"/>
      <c r="Y1251" s="33"/>
      <c r="Z1251" s="33"/>
      <c r="AA1251" s="33"/>
      <c r="AB1251" s="33"/>
      <c r="AC1251" s="33"/>
      <c r="AD1251" s="33"/>
      <c r="AE1251" s="33"/>
      <c r="AR1251" s="213" t="s">
        <v>154</v>
      </c>
      <c r="AT1251" s="213" t="s">
        <v>149</v>
      </c>
      <c r="AU1251" s="213" t="s">
        <v>86</v>
      </c>
      <c r="AY1251" s="16" t="s">
        <v>147</v>
      </c>
      <c r="BE1251" s="214">
        <f>IF(N1251="základní",J1251,0)</f>
        <v>0</v>
      </c>
      <c r="BF1251" s="214">
        <f>IF(N1251="snížená",J1251,0)</f>
        <v>0</v>
      </c>
      <c r="BG1251" s="214">
        <f>IF(N1251="zákl. přenesená",J1251,0)</f>
        <v>0</v>
      </c>
      <c r="BH1251" s="214">
        <f>IF(N1251="sníž. přenesená",J1251,0)</f>
        <v>0</v>
      </c>
      <c r="BI1251" s="214">
        <f>IF(N1251="nulová",J1251,0)</f>
        <v>0</v>
      </c>
      <c r="BJ1251" s="16" t="s">
        <v>21</v>
      </c>
      <c r="BK1251" s="214">
        <f>ROUND(I1251*H1251,2)</f>
        <v>0</v>
      </c>
      <c r="BL1251" s="16" t="s">
        <v>154</v>
      </c>
      <c r="BM1251" s="213" t="s">
        <v>2080</v>
      </c>
    </row>
    <row r="1252" spans="1:65" s="2" customFormat="1" ht="39">
      <c r="A1252" s="33"/>
      <c r="B1252" s="34"/>
      <c r="C1252" s="35"/>
      <c r="D1252" s="215" t="s">
        <v>156</v>
      </c>
      <c r="E1252" s="35"/>
      <c r="F1252" s="216" t="s">
        <v>2081</v>
      </c>
      <c r="G1252" s="35"/>
      <c r="H1252" s="35"/>
      <c r="I1252" s="114"/>
      <c r="J1252" s="35"/>
      <c r="K1252" s="35"/>
      <c r="L1252" s="38"/>
      <c r="M1252" s="217"/>
      <c r="N1252" s="218"/>
      <c r="O1252" s="70"/>
      <c r="P1252" s="70"/>
      <c r="Q1252" s="70"/>
      <c r="R1252" s="70"/>
      <c r="S1252" s="70"/>
      <c r="T1252" s="71"/>
      <c r="U1252" s="33"/>
      <c r="V1252" s="33"/>
      <c r="W1252" s="33"/>
      <c r="X1252" s="33"/>
      <c r="Y1252" s="33"/>
      <c r="Z1252" s="33"/>
      <c r="AA1252" s="33"/>
      <c r="AB1252" s="33"/>
      <c r="AC1252" s="33"/>
      <c r="AD1252" s="33"/>
      <c r="AE1252" s="33"/>
      <c r="AT1252" s="16" t="s">
        <v>156</v>
      </c>
      <c r="AU1252" s="16" t="s">
        <v>86</v>
      </c>
    </row>
    <row r="1253" spans="1:65" s="2" customFormat="1" ht="107.25">
      <c r="A1253" s="33"/>
      <c r="B1253" s="34"/>
      <c r="C1253" s="35"/>
      <c r="D1253" s="215" t="s">
        <v>158</v>
      </c>
      <c r="E1253" s="35"/>
      <c r="F1253" s="219" t="s">
        <v>2082</v>
      </c>
      <c r="G1253" s="35"/>
      <c r="H1253" s="35"/>
      <c r="I1253" s="114"/>
      <c r="J1253" s="35"/>
      <c r="K1253" s="35"/>
      <c r="L1253" s="38"/>
      <c r="M1253" s="217"/>
      <c r="N1253" s="218"/>
      <c r="O1253" s="70"/>
      <c r="P1253" s="70"/>
      <c r="Q1253" s="70"/>
      <c r="R1253" s="70"/>
      <c r="S1253" s="70"/>
      <c r="T1253" s="71"/>
      <c r="U1253" s="33"/>
      <c r="V1253" s="33"/>
      <c r="W1253" s="33"/>
      <c r="X1253" s="33"/>
      <c r="Y1253" s="33"/>
      <c r="Z1253" s="33"/>
      <c r="AA1253" s="33"/>
      <c r="AB1253" s="33"/>
      <c r="AC1253" s="33"/>
      <c r="AD1253" s="33"/>
      <c r="AE1253" s="33"/>
      <c r="AT1253" s="16" t="s">
        <v>158</v>
      </c>
      <c r="AU1253" s="16" t="s">
        <v>86</v>
      </c>
    </row>
    <row r="1254" spans="1:65" s="2" customFormat="1" ht="16.5" customHeight="1">
      <c r="A1254" s="33"/>
      <c r="B1254" s="34"/>
      <c r="C1254" s="220" t="s">
        <v>2083</v>
      </c>
      <c r="D1254" s="220" t="s">
        <v>290</v>
      </c>
      <c r="E1254" s="221" t="s">
        <v>2084</v>
      </c>
      <c r="F1254" s="222" t="s">
        <v>2085</v>
      </c>
      <c r="G1254" s="223" t="s">
        <v>152</v>
      </c>
      <c r="H1254" s="224">
        <v>1</v>
      </c>
      <c r="I1254" s="225"/>
      <c r="J1254" s="226">
        <f>ROUND(I1254*H1254,2)</f>
        <v>0</v>
      </c>
      <c r="K1254" s="222" t="s">
        <v>153</v>
      </c>
      <c r="L1254" s="227"/>
      <c r="M1254" s="228" t="s">
        <v>1</v>
      </c>
      <c r="N1254" s="229" t="s">
        <v>42</v>
      </c>
      <c r="O1254" s="70"/>
      <c r="P1254" s="211">
        <f>O1254*H1254</f>
        <v>0</v>
      </c>
      <c r="Q1254" s="211">
        <v>2.7E-2</v>
      </c>
      <c r="R1254" s="211">
        <f>Q1254*H1254</f>
        <v>2.7E-2</v>
      </c>
      <c r="S1254" s="211">
        <v>0</v>
      </c>
      <c r="T1254" s="212">
        <f>S1254*H1254</f>
        <v>0</v>
      </c>
      <c r="U1254" s="33"/>
      <c r="V1254" s="33"/>
      <c r="W1254" s="33"/>
      <c r="X1254" s="33"/>
      <c r="Y1254" s="33"/>
      <c r="Z1254" s="33"/>
      <c r="AA1254" s="33"/>
      <c r="AB1254" s="33"/>
      <c r="AC1254" s="33"/>
      <c r="AD1254" s="33"/>
      <c r="AE1254" s="33"/>
      <c r="AR1254" s="213" t="s">
        <v>193</v>
      </c>
      <c r="AT1254" s="213" t="s">
        <v>290</v>
      </c>
      <c r="AU1254" s="213" t="s">
        <v>86</v>
      </c>
      <c r="AY1254" s="16" t="s">
        <v>147</v>
      </c>
      <c r="BE1254" s="214">
        <f>IF(N1254="základní",J1254,0)</f>
        <v>0</v>
      </c>
      <c r="BF1254" s="214">
        <f>IF(N1254="snížená",J1254,0)</f>
        <v>0</v>
      </c>
      <c r="BG1254" s="214">
        <f>IF(N1254="zákl. přenesená",J1254,0)</f>
        <v>0</v>
      </c>
      <c r="BH1254" s="214">
        <f>IF(N1254="sníž. přenesená",J1254,0)</f>
        <v>0</v>
      </c>
      <c r="BI1254" s="214">
        <f>IF(N1254="nulová",J1254,0)</f>
        <v>0</v>
      </c>
      <c r="BJ1254" s="16" t="s">
        <v>21</v>
      </c>
      <c r="BK1254" s="214">
        <f>ROUND(I1254*H1254,2)</f>
        <v>0</v>
      </c>
      <c r="BL1254" s="16" t="s">
        <v>154</v>
      </c>
      <c r="BM1254" s="213" t="s">
        <v>2086</v>
      </c>
    </row>
    <row r="1255" spans="1:65" s="2" customFormat="1" ht="11.25">
      <c r="A1255" s="33"/>
      <c r="B1255" s="34"/>
      <c r="C1255" s="35"/>
      <c r="D1255" s="215" t="s">
        <v>156</v>
      </c>
      <c r="E1255" s="35"/>
      <c r="F1255" s="216" t="s">
        <v>2085</v>
      </c>
      <c r="G1255" s="35"/>
      <c r="H1255" s="35"/>
      <c r="I1255" s="114"/>
      <c r="J1255" s="35"/>
      <c r="K1255" s="35"/>
      <c r="L1255" s="38"/>
      <c r="M1255" s="217"/>
      <c r="N1255" s="218"/>
      <c r="O1255" s="70"/>
      <c r="P1255" s="70"/>
      <c r="Q1255" s="70"/>
      <c r="R1255" s="70"/>
      <c r="S1255" s="70"/>
      <c r="T1255" s="71"/>
      <c r="U1255" s="33"/>
      <c r="V1255" s="33"/>
      <c r="W1255" s="33"/>
      <c r="X1255" s="33"/>
      <c r="Y1255" s="33"/>
      <c r="Z1255" s="33"/>
      <c r="AA1255" s="33"/>
      <c r="AB1255" s="33"/>
      <c r="AC1255" s="33"/>
      <c r="AD1255" s="33"/>
      <c r="AE1255" s="33"/>
      <c r="AT1255" s="16" t="s">
        <v>156</v>
      </c>
      <c r="AU1255" s="16" t="s">
        <v>86</v>
      </c>
    </row>
    <row r="1256" spans="1:65" s="12" customFormat="1" ht="22.9" customHeight="1">
      <c r="B1256" s="186"/>
      <c r="C1256" s="187"/>
      <c r="D1256" s="188" t="s">
        <v>76</v>
      </c>
      <c r="E1256" s="200" t="s">
        <v>179</v>
      </c>
      <c r="F1256" s="200" t="s">
        <v>2087</v>
      </c>
      <c r="G1256" s="187"/>
      <c r="H1256" s="187"/>
      <c r="I1256" s="190"/>
      <c r="J1256" s="201">
        <f>BK1256</f>
        <v>0</v>
      </c>
      <c r="K1256" s="187"/>
      <c r="L1256" s="192"/>
      <c r="M1256" s="193"/>
      <c r="N1256" s="194"/>
      <c r="O1256" s="194"/>
      <c r="P1256" s="195">
        <f>SUM(P1257:P1333)</f>
        <v>0</v>
      </c>
      <c r="Q1256" s="194"/>
      <c r="R1256" s="195">
        <f>SUM(R1257:R1333)</f>
        <v>0.50923319090000008</v>
      </c>
      <c r="S1256" s="194"/>
      <c r="T1256" s="196">
        <f>SUM(T1257:T1333)</f>
        <v>0.34700000000000003</v>
      </c>
      <c r="AR1256" s="197" t="s">
        <v>21</v>
      </c>
      <c r="AT1256" s="198" t="s">
        <v>76</v>
      </c>
      <c r="AU1256" s="198" t="s">
        <v>21</v>
      </c>
      <c r="AY1256" s="197" t="s">
        <v>147</v>
      </c>
      <c r="BK1256" s="199">
        <f>SUM(BK1257:BK1333)</f>
        <v>0</v>
      </c>
    </row>
    <row r="1257" spans="1:65" s="2" customFormat="1" ht="21.75" customHeight="1">
      <c r="A1257" s="33"/>
      <c r="B1257" s="34"/>
      <c r="C1257" s="202" t="s">
        <v>2088</v>
      </c>
      <c r="D1257" s="202" t="s">
        <v>149</v>
      </c>
      <c r="E1257" s="203" t="s">
        <v>2089</v>
      </c>
      <c r="F1257" s="204" t="s">
        <v>2090</v>
      </c>
      <c r="G1257" s="205" t="s">
        <v>152</v>
      </c>
      <c r="H1257" s="206">
        <v>1</v>
      </c>
      <c r="I1257" s="207"/>
      <c r="J1257" s="208">
        <f>ROUND(I1257*H1257,2)</f>
        <v>0</v>
      </c>
      <c r="K1257" s="204" t="s">
        <v>153</v>
      </c>
      <c r="L1257" s="38"/>
      <c r="M1257" s="209" t="s">
        <v>1</v>
      </c>
      <c r="N1257" s="210" t="s">
        <v>42</v>
      </c>
      <c r="O1257" s="70"/>
      <c r="P1257" s="211">
        <f>O1257*H1257</f>
        <v>0</v>
      </c>
      <c r="Q1257" s="211">
        <v>5.7000000000000002E-3</v>
      </c>
      <c r="R1257" s="211">
        <f>Q1257*H1257</f>
        <v>5.7000000000000002E-3</v>
      </c>
      <c r="S1257" s="211">
        <v>0</v>
      </c>
      <c r="T1257" s="212">
        <f>S1257*H1257</f>
        <v>0</v>
      </c>
      <c r="U1257" s="33"/>
      <c r="V1257" s="33"/>
      <c r="W1257" s="33"/>
      <c r="X1257" s="33"/>
      <c r="Y1257" s="33"/>
      <c r="Z1257" s="33"/>
      <c r="AA1257" s="33"/>
      <c r="AB1257" s="33"/>
      <c r="AC1257" s="33"/>
      <c r="AD1257" s="33"/>
      <c r="AE1257" s="33"/>
      <c r="AR1257" s="213" t="s">
        <v>154</v>
      </c>
      <c r="AT1257" s="213" t="s">
        <v>149</v>
      </c>
      <c r="AU1257" s="213" t="s">
        <v>86</v>
      </c>
      <c r="AY1257" s="16" t="s">
        <v>147</v>
      </c>
      <c r="BE1257" s="214">
        <f>IF(N1257="základní",J1257,0)</f>
        <v>0</v>
      </c>
      <c r="BF1257" s="214">
        <f>IF(N1257="snížená",J1257,0)</f>
        <v>0</v>
      </c>
      <c r="BG1257" s="214">
        <f>IF(N1257="zákl. přenesená",J1257,0)</f>
        <v>0</v>
      </c>
      <c r="BH1257" s="214">
        <f>IF(N1257="sníž. přenesená",J1257,0)</f>
        <v>0</v>
      </c>
      <c r="BI1257" s="214">
        <f>IF(N1257="nulová",J1257,0)</f>
        <v>0</v>
      </c>
      <c r="BJ1257" s="16" t="s">
        <v>21</v>
      </c>
      <c r="BK1257" s="214">
        <f>ROUND(I1257*H1257,2)</f>
        <v>0</v>
      </c>
      <c r="BL1257" s="16" t="s">
        <v>154</v>
      </c>
      <c r="BM1257" s="213" t="s">
        <v>2091</v>
      </c>
    </row>
    <row r="1258" spans="1:65" s="2" customFormat="1" ht="29.25">
      <c r="A1258" s="33"/>
      <c r="B1258" s="34"/>
      <c r="C1258" s="35"/>
      <c r="D1258" s="215" t="s">
        <v>156</v>
      </c>
      <c r="E1258" s="35"/>
      <c r="F1258" s="216" t="s">
        <v>2092</v>
      </c>
      <c r="G1258" s="35"/>
      <c r="H1258" s="35"/>
      <c r="I1258" s="114"/>
      <c r="J1258" s="35"/>
      <c r="K1258" s="35"/>
      <c r="L1258" s="38"/>
      <c r="M1258" s="217"/>
      <c r="N1258" s="218"/>
      <c r="O1258" s="70"/>
      <c r="P1258" s="70"/>
      <c r="Q1258" s="70"/>
      <c r="R1258" s="70"/>
      <c r="S1258" s="70"/>
      <c r="T1258" s="71"/>
      <c r="U1258" s="33"/>
      <c r="V1258" s="33"/>
      <c r="W1258" s="33"/>
      <c r="X1258" s="33"/>
      <c r="Y1258" s="33"/>
      <c r="Z1258" s="33"/>
      <c r="AA1258" s="33"/>
      <c r="AB1258" s="33"/>
      <c r="AC1258" s="33"/>
      <c r="AD1258" s="33"/>
      <c r="AE1258" s="33"/>
      <c r="AT1258" s="16" t="s">
        <v>156</v>
      </c>
      <c r="AU1258" s="16" t="s">
        <v>86</v>
      </c>
    </row>
    <row r="1259" spans="1:65" s="2" customFormat="1" ht="39">
      <c r="A1259" s="33"/>
      <c r="B1259" s="34"/>
      <c r="C1259" s="35"/>
      <c r="D1259" s="215" t="s">
        <v>158</v>
      </c>
      <c r="E1259" s="35"/>
      <c r="F1259" s="219" t="s">
        <v>2093</v>
      </c>
      <c r="G1259" s="35"/>
      <c r="H1259" s="35"/>
      <c r="I1259" s="114"/>
      <c r="J1259" s="35"/>
      <c r="K1259" s="35"/>
      <c r="L1259" s="38"/>
      <c r="M1259" s="217"/>
      <c r="N1259" s="218"/>
      <c r="O1259" s="70"/>
      <c r="P1259" s="70"/>
      <c r="Q1259" s="70"/>
      <c r="R1259" s="70"/>
      <c r="S1259" s="70"/>
      <c r="T1259" s="71"/>
      <c r="U1259" s="33"/>
      <c r="V1259" s="33"/>
      <c r="W1259" s="33"/>
      <c r="X1259" s="33"/>
      <c r="Y1259" s="33"/>
      <c r="Z1259" s="33"/>
      <c r="AA1259" s="33"/>
      <c r="AB1259" s="33"/>
      <c r="AC1259" s="33"/>
      <c r="AD1259" s="33"/>
      <c r="AE1259" s="33"/>
      <c r="AT1259" s="16" t="s">
        <v>158</v>
      </c>
      <c r="AU1259" s="16" t="s">
        <v>86</v>
      </c>
    </row>
    <row r="1260" spans="1:65" s="2" customFormat="1" ht="21.75" customHeight="1">
      <c r="A1260" s="33"/>
      <c r="B1260" s="34"/>
      <c r="C1260" s="202" t="s">
        <v>2094</v>
      </c>
      <c r="D1260" s="202" t="s">
        <v>149</v>
      </c>
      <c r="E1260" s="203" t="s">
        <v>2095</v>
      </c>
      <c r="F1260" s="204" t="s">
        <v>2096</v>
      </c>
      <c r="G1260" s="205" t="s">
        <v>152</v>
      </c>
      <c r="H1260" s="206">
        <v>1</v>
      </c>
      <c r="I1260" s="207"/>
      <c r="J1260" s="208">
        <f>ROUND(I1260*H1260,2)</f>
        <v>0</v>
      </c>
      <c r="K1260" s="204" t="s">
        <v>153</v>
      </c>
      <c r="L1260" s="38"/>
      <c r="M1260" s="209" t="s">
        <v>1</v>
      </c>
      <c r="N1260" s="210" t="s">
        <v>42</v>
      </c>
      <c r="O1260" s="70"/>
      <c r="P1260" s="211">
        <f>O1260*H1260</f>
        <v>0</v>
      </c>
      <c r="Q1260" s="211">
        <v>1.7000000000000001E-2</v>
      </c>
      <c r="R1260" s="211">
        <f>Q1260*H1260</f>
        <v>1.7000000000000001E-2</v>
      </c>
      <c r="S1260" s="211">
        <v>0</v>
      </c>
      <c r="T1260" s="212">
        <f>S1260*H1260</f>
        <v>0</v>
      </c>
      <c r="U1260" s="33"/>
      <c r="V1260" s="33"/>
      <c r="W1260" s="33"/>
      <c r="X1260" s="33"/>
      <c r="Y1260" s="33"/>
      <c r="Z1260" s="33"/>
      <c r="AA1260" s="33"/>
      <c r="AB1260" s="33"/>
      <c r="AC1260" s="33"/>
      <c r="AD1260" s="33"/>
      <c r="AE1260" s="33"/>
      <c r="AR1260" s="213" t="s">
        <v>154</v>
      </c>
      <c r="AT1260" s="213" t="s">
        <v>149</v>
      </c>
      <c r="AU1260" s="213" t="s">
        <v>86</v>
      </c>
      <c r="AY1260" s="16" t="s">
        <v>147</v>
      </c>
      <c r="BE1260" s="214">
        <f>IF(N1260="základní",J1260,0)</f>
        <v>0</v>
      </c>
      <c r="BF1260" s="214">
        <f>IF(N1260="snížená",J1260,0)</f>
        <v>0</v>
      </c>
      <c r="BG1260" s="214">
        <f>IF(N1260="zákl. přenesená",J1260,0)</f>
        <v>0</v>
      </c>
      <c r="BH1260" s="214">
        <f>IF(N1260="sníž. přenesená",J1260,0)</f>
        <v>0</v>
      </c>
      <c r="BI1260" s="214">
        <f>IF(N1260="nulová",J1260,0)</f>
        <v>0</v>
      </c>
      <c r="BJ1260" s="16" t="s">
        <v>21</v>
      </c>
      <c r="BK1260" s="214">
        <f>ROUND(I1260*H1260,2)</f>
        <v>0</v>
      </c>
      <c r="BL1260" s="16" t="s">
        <v>154</v>
      </c>
      <c r="BM1260" s="213" t="s">
        <v>2097</v>
      </c>
    </row>
    <row r="1261" spans="1:65" s="2" customFormat="1" ht="29.25">
      <c r="A1261" s="33"/>
      <c r="B1261" s="34"/>
      <c r="C1261" s="35"/>
      <c r="D1261" s="215" t="s">
        <v>156</v>
      </c>
      <c r="E1261" s="35"/>
      <c r="F1261" s="216" t="s">
        <v>2098</v>
      </c>
      <c r="G1261" s="35"/>
      <c r="H1261" s="35"/>
      <c r="I1261" s="114"/>
      <c r="J1261" s="35"/>
      <c r="K1261" s="35"/>
      <c r="L1261" s="38"/>
      <c r="M1261" s="217"/>
      <c r="N1261" s="218"/>
      <c r="O1261" s="70"/>
      <c r="P1261" s="70"/>
      <c r="Q1261" s="70"/>
      <c r="R1261" s="70"/>
      <c r="S1261" s="70"/>
      <c r="T1261" s="71"/>
      <c r="U1261" s="33"/>
      <c r="V1261" s="33"/>
      <c r="W1261" s="33"/>
      <c r="X1261" s="33"/>
      <c r="Y1261" s="33"/>
      <c r="Z1261" s="33"/>
      <c r="AA1261" s="33"/>
      <c r="AB1261" s="33"/>
      <c r="AC1261" s="33"/>
      <c r="AD1261" s="33"/>
      <c r="AE1261" s="33"/>
      <c r="AT1261" s="16" t="s">
        <v>156</v>
      </c>
      <c r="AU1261" s="16" t="s">
        <v>86</v>
      </c>
    </row>
    <row r="1262" spans="1:65" s="2" customFormat="1" ht="39">
      <c r="A1262" s="33"/>
      <c r="B1262" s="34"/>
      <c r="C1262" s="35"/>
      <c r="D1262" s="215" t="s">
        <v>158</v>
      </c>
      <c r="E1262" s="35"/>
      <c r="F1262" s="219" t="s">
        <v>2093</v>
      </c>
      <c r="G1262" s="35"/>
      <c r="H1262" s="35"/>
      <c r="I1262" s="114"/>
      <c r="J1262" s="35"/>
      <c r="K1262" s="35"/>
      <c r="L1262" s="38"/>
      <c r="M1262" s="217"/>
      <c r="N1262" s="218"/>
      <c r="O1262" s="70"/>
      <c r="P1262" s="70"/>
      <c r="Q1262" s="70"/>
      <c r="R1262" s="70"/>
      <c r="S1262" s="70"/>
      <c r="T1262" s="71"/>
      <c r="U1262" s="33"/>
      <c r="V1262" s="33"/>
      <c r="W1262" s="33"/>
      <c r="X1262" s="33"/>
      <c r="Y1262" s="33"/>
      <c r="Z1262" s="33"/>
      <c r="AA1262" s="33"/>
      <c r="AB1262" s="33"/>
      <c r="AC1262" s="33"/>
      <c r="AD1262" s="33"/>
      <c r="AE1262" s="33"/>
      <c r="AT1262" s="16" t="s">
        <v>158</v>
      </c>
      <c r="AU1262" s="16" t="s">
        <v>86</v>
      </c>
    </row>
    <row r="1263" spans="1:65" s="2" customFormat="1" ht="21.75" customHeight="1">
      <c r="A1263" s="33"/>
      <c r="B1263" s="34"/>
      <c r="C1263" s="202" t="s">
        <v>2099</v>
      </c>
      <c r="D1263" s="202" t="s">
        <v>149</v>
      </c>
      <c r="E1263" s="203" t="s">
        <v>2100</v>
      </c>
      <c r="F1263" s="204" t="s">
        <v>2101</v>
      </c>
      <c r="G1263" s="205" t="s">
        <v>152</v>
      </c>
      <c r="H1263" s="206">
        <v>1</v>
      </c>
      <c r="I1263" s="207"/>
      <c r="J1263" s="208">
        <f>ROUND(I1263*H1263,2)</f>
        <v>0</v>
      </c>
      <c r="K1263" s="204" t="s">
        <v>153</v>
      </c>
      <c r="L1263" s="38"/>
      <c r="M1263" s="209" t="s">
        <v>1</v>
      </c>
      <c r="N1263" s="210" t="s">
        <v>42</v>
      </c>
      <c r="O1263" s="70"/>
      <c r="P1263" s="211">
        <f>O1263*H1263</f>
        <v>0</v>
      </c>
      <c r="Q1263" s="211">
        <v>4.1799999999999997E-3</v>
      </c>
      <c r="R1263" s="211">
        <f>Q1263*H1263</f>
        <v>4.1799999999999997E-3</v>
      </c>
      <c r="S1263" s="211">
        <v>0</v>
      </c>
      <c r="T1263" s="212">
        <f>S1263*H1263</f>
        <v>0</v>
      </c>
      <c r="U1263" s="33"/>
      <c r="V1263" s="33"/>
      <c r="W1263" s="33"/>
      <c r="X1263" s="33"/>
      <c r="Y1263" s="33"/>
      <c r="Z1263" s="33"/>
      <c r="AA1263" s="33"/>
      <c r="AB1263" s="33"/>
      <c r="AC1263" s="33"/>
      <c r="AD1263" s="33"/>
      <c r="AE1263" s="33"/>
      <c r="AR1263" s="213" t="s">
        <v>154</v>
      </c>
      <c r="AT1263" s="213" t="s">
        <v>149</v>
      </c>
      <c r="AU1263" s="213" t="s">
        <v>86</v>
      </c>
      <c r="AY1263" s="16" t="s">
        <v>147</v>
      </c>
      <c r="BE1263" s="214">
        <f>IF(N1263="základní",J1263,0)</f>
        <v>0</v>
      </c>
      <c r="BF1263" s="214">
        <f>IF(N1263="snížená",J1263,0)</f>
        <v>0</v>
      </c>
      <c r="BG1263" s="214">
        <f>IF(N1263="zákl. přenesená",J1263,0)</f>
        <v>0</v>
      </c>
      <c r="BH1263" s="214">
        <f>IF(N1263="sníž. přenesená",J1263,0)</f>
        <v>0</v>
      </c>
      <c r="BI1263" s="214">
        <f>IF(N1263="nulová",J1263,0)</f>
        <v>0</v>
      </c>
      <c r="BJ1263" s="16" t="s">
        <v>21</v>
      </c>
      <c r="BK1263" s="214">
        <f>ROUND(I1263*H1263,2)</f>
        <v>0</v>
      </c>
      <c r="BL1263" s="16" t="s">
        <v>154</v>
      </c>
      <c r="BM1263" s="213" t="s">
        <v>2102</v>
      </c>
    </row>
    <row r="1264" spans="1:65" s="2" customFormat="1" ht="19.5">
      <c r="A1264" s="33"/>
      <c r="B1264" s="34"/>
      <c r="C1264" s="35"/>
      <c r="D1264" s="215" t="s">
        <v>156</v>
      </c>
      <c r="E1264" s="35"/>
      <c r="F1264" s="216" t="s">
        <v>2103</v>
      </c>
      <c r="G1264" s="35"/>
      <c r="H1264" s="35"/>
      <c r="I1264" s="114"/>
      <c r="J1264" s="35"/>
      <c r="K1264" s="35"/>
      <c r="L1264" s="38"/>
      <c r="M1264" s="217"/>
      <c r="N1264" s="218"/>
      <c r="O1264" s="70"/>
      <c r="P1264" s="70"/>
      <c r="Q1264" s="70"/>
      <c r="R1264" s="70"/>
      <c r="S1264" s="70"/>
      <c r="T1264" s="71"/>
      <c r="U1264" s="33"/>
      <c r="V1264" s="33"/>
      <c r="W1264" s="33"/>
      <c r="X1264" s="33"/>
      <c r="Y1264" s="33"/>
      <c r="Z1264" s="33"/>
      <c r="AA1264" s="33"/>
      <c r="AB1264" s="33"/>
      <c r="AC1264" s="33"/>
      <c r="AD1264" s="33"/>
      <c r="AE1264" s="33"/>
      <c r="AT1264" s="16" t="s">
        <v>156</v>
      </c>
      <c r="AU1264" s="16" t="s">
        <v>86</v>
      </c>
    </row>
    <row r="1265" spans="1:65" s="2" customFormat="1" ht="21.75" customHeight="1">
      <c r="A1265" s="33"/>
      <c r="B1265" s="34"/>
      <c r="C1265" s="202" t="s">
        <v>2104</v>
      </c>
      <c r="D1265" s="202" t="s">
        <v>149</v>
      </c>
      <c r="E1265" s="203" t="s">
        <v>2105</v>
      </c>
      <c r="F1265" s="204" t="s">
        <v>2106</v>
      </c>
      <c r="G1265" s="205" t="s">
        <v>152</v>
      </c>
      <c r="H1265" s="206">
        <v>1</v>
      </c>
      <c r="I1265" s="207"/>
      <c r="J1265" s="208">
        <f>ROUND(I1265*H1265,2)</f>
        <v>0</v>
      </c>
      <c r="K1265" s="204" t="s">
        <v>153</v>
      </c>
      <c r="L1265" s="38"/>
      <c r="M1265" s="209" t="s">
        <v>1</v>
      </c>
      <c r="N1265" s="210" t="s">
        <v>42</v>
      </c>
      <c r="O1265" s="70"/>
      <c r="P1265" s="211">
        <f>O1265*H1265</f>
        <v>0</v>
      </c>
      <c r="Q1265" s="211">
        <v>4.1799999999999997E-3</v>
      </c>
      <c r="R1265" s="211">
        <f>Q1265*H1265</f>
        <v>4.1799999999999997E-3</v>
      </c>
      <c r="S1265" s="211">
        <v>0</v>
      </c>
      <c r="T1265" s="212">
        <f>S1265*H1265</f>
        <v>0</v>
      </c>
      <c r="U1265" s="33"/>
      <c r="V1265" s="33"/>
      <c r="W1265" s="33"/>
      <c r="X1265" s="33"/>
      <c r="Y1265" s="33"/>
      <c r="Z1265" s="33"/>
      <c r="AA1265" s="33"/>
      <c r="AB1265" s="33"/>
      <c r="AC1265" s="33"/>
      <c r="AD1265" s="33"/>
      <c r="AE1265" s="33"/>
      <c r="AR1265" s="213" t="s">
        <v>154</v>
      </c>
      <c r="AT1265" s="213" t="s">
        <v>149</v>
      </c>
      <c r="AU1265" s="213" t="s">
        <v>86</v>
      </c>
      <c r="AY1265" s="16" t="s">
        <v>147</v>
      </c>
      <c r="BE1265" s="214">
        <f>IF(N1265="základní",J1265,0)</f>
        <v>0</v>
      </c>
      <c r="BF1265" s="214">
        <f>IF(N1265="snížená",J1265,0)</f>
        <v>0</v>
      </c>
      <c r="BG1265" s="214">
        <f>IF(N1265="zákl. přenesená",J1265,0)</f>
        <v>0</v>
      </c>
      <c r="BH1265" s="214">
        <f>IF(N1265="sníž. přenesená",J1265,0)</f>
        <v>0</v>
      </c>
      <c r="BI1265" s="214">
        <f>IF(N1265="nulová",J1265,0)</f>
        <v>0</v>
      </c>
      <c r="BJ1265" s="16" t="s">
        <v>21</v>
      </c>
      <c r="BK1265" s="214">
        <f>ROUND(I1265*H1265,2)</f>
        <v>0</v>
      </c>
      <c r="BL1265" s="16" t="s">
        <v>154</v>
      </c>
      <c r="BM1265" s="213" t="s">
        <v>2107</v>
      </c>
    </row>
    <row r="1266" spans="1:65" s="2" customFormat="1" ht="19.5">
      <c r="A1266" s="33"/>
      <c r="B1266" s="34"/>
      <c r="C1266" s="35"/>
      <c r="D1266" s="215" t="s">
        <v>156</v>
      </c>
      <c r="E1266" s="35"/>
      <c r="F1266" s="216" t="s">
        <v>2108</v>
      </c>
      <c r="G1266" s="35"/>
      <c r="H1266" s="35"/>
      <c r="I1266" s="114"/>
      <c r="J1266" s="35"/>
      <c r="K1266" s="35"/>
      <c r="L1266" s="38"/>
      <c r="M1266" s="217"/>
      <c r="N1266" s="218"/>
      <c r="O1266" s="70"/>
      <c r="P1266" s="70"/>
      <c r="Q1266" s="70"/>
      <c r="R1266" s="70"/>
      <c r="S1266" s="70"/>
      <c r="T1266" s="71"/>
      <c r="U1266" s="33"/>
      <c r="V1266" s="33"/>
      <c r="W1266" s="33"/>
      <c r="X1266" s="33"/>
      <c r="Y1266" s="33"/>
      <c r="Z1266" s="33"/>
      <c r="AA1266" s="33"/>
      <c r="AB1266" s="33"/>
      <c r="AC1266" s="33"/>
      <c r="AD1266" s="33"/>
      <c r="AE1266" s="33"/>
      <c r="AT1266" s="16" t="s">
        <v>156</v>
      </c>
      <c r="AU1266" s="16" t="s">
        <v>86</v>
      </c>
    </row>
    <row r="1267" spans="1:65" s="2" customFormat="1" ht="21.75" customHeight="1">
      <c r="A1267" s="33"/>
      <c r="B1267" s="34"/>
      <c r="C1267" s="202" t="s">
        <v>2109</v>
      </c>
      <c r="D1267" s="202" t="s">
        <v>149</v>
      </c>
      <c r="E1267" s="203" t="s">
        <v>2110</v>
      </c>
      <c r="F1267" s="204" t="s">
        <v>2111</v>
      </c>
      <c r="G1267" s="205" t="s">
        <v>152</v>
      </c>
      <c r="H1267" s="206">
        <v>1</v>
      </c>
      <c r="I1267" s="207"/>
      <c r="J1267" s="208">
        <f>ROUND(I1267*H1267,2)</f>
        <v>0</v>
      </c>
      <c r="K1267" s="204" t="s">
        <v>1</v>
      </c>
      <c r="L1267" s="38"/>
      <c r="M1267" s="209" t="s">
        <v>1</v>
      </c>
      <c r="N1267" s="210" t="s">
        <v>42</v>
      </c>
      <c r="O1267" s="70"/>
      <c r="P1267" s="211">
        <f>O1267*H1267</f>
        <v>0</v>
      </c>
      <c r="Q1267" s="211">
        <v>0</v>
      </c>
      <c r="R1267" s="211">
        <f>Q1267*H1267</f>
        <v>0</v>
      </c>
      <c r="S1267" s="211">
        <v>0</v>
      </c>
      <c r="T1267" s="212">
        <f>S1267*H1267</f>
        <v>0</v>
      </c>
      <c r="U1267" s="33"/>
      <c r="V1267" s="33"/>
      <c r="W1267" s="33"/>
      <c r="X1267" s="33"/>
      <c r="Y1267" s="33"/>
      <c r="Z1267" s="33"/>
      <c r="AA1267" s="33"/>
      <c r="AB1267" s="33"/>
      <c r="AC1267" s="33"/>
      <c r="AD1267" s="33"/>
      <c r="AE1267" s="33"/>
      <c r="AR1267" s="213" t="s">
        <v>154</v>
      </c>
      <c r="AT1267" s="213" t="s">
        <v>149</v>
      </c>
      <c r="AU1267" s="213" t="s">
        <v>86</v>
      </c>
      <c r="AY1267" s="16" t="s">
        <v>147</v>
      </c>
      <c r="BE1267" s="214">
        <f>IF(N1267="základní",J1267,0)</f>
        <v>0</v>
      </c>
      <c r="BF1267" s="214">
        <f>IF(N1267="snížená",J1267,0)</f>
        <v>0</v>
      </c>
      <c r="BG1267" s="214">
        <f>IF(N1267="zákl. přenesená",J1267,0)</f>
        <v>0</v>
      </c>
      <c r="BH1267" s="214">
        <f>IF(N1267="sníž. přenesená",J1267,0)</f>
        <v>0</v>
      </c>
      <c r="BI1267" s="214">
        <f>IF(N1267="nulová",J1267,0)</f>
        <v>0</v>
      </c>
      <c r="BJ1267" s="16" t="s">
        <v>21</v>
      </c>
      <c r="BK1267" s="214">
        <f>ROUND(I1267*H1267,2)</f>
        <v>0</v>
      </c>
      <c r="BL1267" s="16" t="s">
        <v>154</v>
      </c>
      <c r="BM1267" s="213" t="s">
        <v>2112</v>
      </c>
    </row>
    <row r="1268" spans="1:65" s="2" customFormat="1" ht="19.5">
      <c r="A1268" s="33"/>
      <c r="B1268" s="34"/>
      <c r="C1268" s="35"/>
      <c r="D1268" s="215" t="s">
        <v>156</v>
      </c>
      <c r="E1268" s="35"/>
      <c r="F1268" s="216" t="s">
        <v>2111</v>
      </c>
      <c r="G1268" s="35"/>
      <c r="H1268" s="35"/>
      <c r="I1268" s="114"/>
      <c r="J1268" s="35"/>
      <c r="K1268" s="35"/>
      <c r="L1268" s="38"/>
      <c r="M1268" s="217"/>
      <c r="N1268" s="218"/>
      <c r="O1268" s="70"/>
      <c r="P1268" s="70"/>
      <c r="Q1268" s="70"/>
      <c r="R1268" s="70"/>
      <c r="S1268" s="70"/>
      <c r="T1268" s="71"/>
      <c r="U1268" s="33"/>
      <c r="V1268" s="33"/>
      <c r="W1268" s="33"/>
      <c r="X1268" s="33"/>
      <c r="Y1268" s="33"/>
      <c r="Z1268" s="33"/>
      <c r="AA1268" s="33"/>
      <c r="AB1268" s="33"/>
      <c r="AC1268" s="33"/>
      <c r="AD1268" s="33"/>
      <c r="AE1268" s="33"/>
      <c r="AT1268" s="16" t="s">
        <v>156</v>
      </c>
      <c r="AU1268" s="16" t="s">
        <v>86</v>
      </c>
    </row>
    <row r="1269" spans="1:65" s="2" customFormat="1" ht="21.75" customHeight="1">
      <c r="A1269" s="33"/>
      <c r="B1269" s="34"/>
      <c r="C1269" s="202" t="s">
        <v>2113</v>
      </c>
      <c r="D1269" s="202" t="s">
        <v>149</v>
      </c>
      <c r="E1269" s="203" t="s">
        <v>2114</v>
      </c>
      <c r="F1269" s="204" t="s">
        <v>2115</v>
      </c>
      <c r="G1269" s="205" t="s">
        <v>152</v>
      </c>
      <c r="H1269" s="206">
        <v>1</v>
      </c>
      <c r="I1269" s="207"/>
      <c r="J1269" s="208">
        <f>ROUND(I1269*H1269,2)</f>
        <v>0</v>
      </c>
      <c r="K1269" s="204" t="s">
        <v>1</v>
      </c>
      <c r="L1269" s="38"/>
      <c r="M1269" s="209" t="s">
        <v>1</v>
      </c>
      <c r="N1269" s="210" t="s">
        <v>42</v>
      </c>
      <c r="O1269" s="70"/>
      <c r="P1269" s="211">
        <f>O1269*H1269</f>
        <v>0</v>
      </c>
      <c r="Q1269" s="211">
        <v>0</v>
      </c>
      <c r="R1269" s="211">
        <f>Q1269*H1269</f>
        <v>0</v>
      </c>
      <c r="S1269" s="211">
        <v>0</v>
      </c>
      <c r="T1269" s="212">
        <f>S1269*H1269</f>
        <v>0</v>
      </c>
      <c r="U1269" s="33"/>
      <c r="V1269" s="33"/>
      <c r="W1269" s="33"/>
      <c r="X1269" s="33"/>
      <c r="Y1269" s="33"/>
      <c r="Z1269" s="33"/>
      <c r="AA1269" s="33"/>
      <c r="AB1269" s="33"/>
      <c r="AC1269" s="33"/>
      <c r="AD1269" s="33"/>
      <c r="AE1269" s="33"/>
      <c r="AR1269" s="213" t="s">
        <v>154</v>
      </c>
      <c r="AT1269" s="213" t="s">
        <v>149</v>
      </c>
      <c r="AU1269" s="213" t="s">
        <v>86</v>
      </c>
      <c r="AY1269" s="16" t="s">
        <v>147</v>
      </c>
      <c r="BE1269" s="214">
        <f>IF(N1269="základní",J1269,0)</f>
        <v>0</v>
      </c>
      <c r="BF1269" s="214">
        <f>IF(N1269="snížená",J1269,0)</f>
        <v>0</v>
      </c>
      <c r="BG1269" s="214">
        <f>IF(N1269="zákl. přenesená",J1269,0)</f>
        <v>0</v>
      </c>
      <c r="BH1269" s="214">
        <f>IF(N1269="sníž. přenesená",J1269,0)</f>
        <v>0</v>
      </c>
      <c r="BI1269" s="214">
        <f>IF(N1269="nulová",J1269,0)</f>
        <v>0</v>
      </c>
      <c r="BJ1269" s="16" t="s">
        <v>21</v>
      </c>
      <c r="BK1269" s="214">
        <f>ROUND(I1269*H1269,2)</f>
        <v>0</v>
      </c>
      <c r="BL1269" s="16" t="s">
        <v>154</v>
      </c>
      <c r="BM1269" s="213" t="s">
        <v>2116</v>
      </c>
    </row>
    <row r="1270" spans="1:65" s="2" customFormat="1" ht="19.5">
      <c r="A1270" s="33"/>
      <c r="B1270" s="34"/>
      <c r="C1270" s="35"/>
      <c r="D1270" s="215" t="s">
        <v>156</v>
      </c>
      <c r="E1270" s="35"/>
      <c r="F1270" s="216" t="s">
        <v>2115</v>
      </c>
      <c r="G1270" s="35"/>
      <c r="H1270" s="35"/>
      <c r="I1270" s="114"/>
      <c r="J1270" s="35"/>
      <c r="K1270" s="35"/>
      <c r="L1270" s="38"/>
      <c r="M1270" s="217"/>
      <c r="N1270" s="218"/>
      <c r="O1270" s="70"/>
      <c r="P1270" s="70"/>
      <c r="Q1270" s="70"/>
      <c r="R1270" s="70"/>
      <c r="S1270" s="70"/>
      <c r="T1270" s="71"/>
      <c r="U1270" s="33"/>
      <c r="V1270" s="33"/>
      <c r="W1270" s="33"/>
      <c r="X1270" s="33"/>
      <c r="Y1270" s="33"/>
      <c r="Z1270" s="33"/>
      <c r="AA1270" s="33"/>
      <c r="AB1270" s="33"/>
      <c r="AC1270" s="33"/>
      <c r="AD1270" s="33"/>
      <c r="AE1270" s="33"/>
      <c r="AT1270" s="16" t="s">
        <v>156</v>
      </c>
      <c r="AU1270" s="16" t="s">
        <v>86</v>
      </c>
    </row>
    <row r="1271" spans="1:65" s="2" customFormat="1" ht="16.5" customHeight="1">
      <c r="A1271" s="33"/>
      <c r="B1271" s="34"/>
      <c r="C1271" s="202" t="s">
        <v>2117</v>
      </c>
      <c r="D1271" s="202" t="s">
        <v>149</v>
      </c>
      <c r="E1271" s="203" t="s">
        <v>2118</v>
      </c>
      <c r="F1271" s="204" t="s">
        <v>2119</v>
      </c>
      <c r="G1271" s="205" t="s">
        <v>152</v>
      </c>
      <c r="H1271" s="206">
        <v>1</v>
      </c>
      <c r="I1271" s="207"/>
      <c r="J1271" s="208">
        <f>ROUND(I1271*H1271,2)</f>
        <v>0</v>
      </c>
      <c r="K1271" s="204" t="s">
        <v>153</v>
      </c>
      <c r="L1271" s="38"/>
      <c r="M1271" s="209" t="s">
        <v>1</v>
      </c>
      <c r="N1271" s="210" t="s">
        <v>42</v>
      </c>
      <c r="O1271" s="70"/>
      <c r="P1271" s="211">
        <f>O1271*H1271</f>
        <v>0</v>
      </c>
      <c r="Q1271" s="211">
        <v>4.64E-4</v>
      </c>
      <c r="R1271" s="211">
        <f>Q1271*H1271</f>
        <v>4.64E-4</v>
      </c>
      <c r="S1271" s="211">
        <v>0</v>
      </c>
      <c r="T1271" s="212">
        <f>S1271*H1271</f>
        <v>0</v>
      </c>
      <c r="U1271" s="33"/>
      <c r="V1271" s="33"/>
      <c r="W1271" s="33"/>
      <c r="X1271" s="33"/>
      <c r="Y1271" s="33"/>
      <c r="Z1271" s="33"/>
      <c r="AA1271" s="33"/>
      <c r="AB1271" s="33"/>
      <c r="AC1271" s="33"/>
      <c r="AD1271" s="33"/>
      <c r="AE1271" s="33"/>
      <c r="AR1271" s="213" t="s">
        <v>154</v>
      </c>
      <c r="AT1271" s="213" t="s">
        <v>149</v>
      </c>
      <c r="AU1271" s="213" t="s">
        <v>86</v>
      </c>
      <c r="AY1271" s="16" t="s">
        <v>147</v>
      </c>
      <c r="BE1271" s="214">
        <f>IF(N1271="základní",J1271,0)</f>
        <v>0</v>
      </c>
      <c r="BF1271" s="214">
        <f>IF(N1271="snížená",J1271,0)</f>
        <v>0</v>
      </c>
      <c r="BG1271" s="214">
        <f>IF(N1271="zákl. přenesená",J1271,0)</f>
        <v>0</v>
      </c>
      <c r="BH1271" s="214">
        <f>IF(N1271="sníž. přenesená",J1271,0)</f>
        <v>0</v>
      </c>
      <c r="BI1271" s="214">
        <f>IF(N1271="nulová",J1271,0)</f>
        <v>0</v>
      </c>
      <c r="BJ1271" s="16" t="s">
        <v>21</v>
      </c>
      <c r="BK1271" s="214">
        <f>ROUND(I1271*H1271,2)</f>
        <v>0</v>
      </c>
      <c r="BL1271" s="16" t="s">
        <v>154</v>
      </c>
      <c r="BM1271" s="213" t="s">
        <v>2120</v>
      </c>
    </row>
    <row r="1272" spans="1:65" s="2" customFormat="1" ht="19.5">
      <c r="A1272" s="33"/>
      <c r="B1272" s="34"/>
      <c r="C1272" s="35"/>
      <c r="D1272" s="215" t="s">
        <v>156</v>
      </c>
      <c r="E1272" s="35"/>
      <c r="F1272" s="216" t="s">
        <v>2121</v>
      </c>
      <c r="G1272" s="35"/>
      <c r="H1272" s="35"/>
      <c r="I1272" s="114"/>
      <c r="J1272" s="35"/>
      <c r="K1272" s="35"/>
      <c r="L1272" s="38"/>
      <c r="M1272" s="217"/>
      <c r="N1272" s="218"/>
      <c r="O1272" s="70"/>
      <c r="P1272" s="70"/>
      <c r="Q1272" s="70"/>
      <c r="R1272" s="70"/>
      <c r="S1272" s="70"/>
      <c r="T1272" s="71"/>
      <c r="U1272" s="33"/>
      <c r="V1272" s="33"/>
      <c r="W1272" s="33"/>
      <c r="X1272" s="33"/>
      <c r="Y1272" s="33"/>
      <c r="Z1272" s="33"/>
      <c r="AA1272" s="33"/>
      <c r="AB1272" s="33"/>
      <c r="AC1272" s="33"/>
      <c r="AD1272" s="33"/>
      <c r="AE1272" s="33"/>
      <c r="AT1272" s="16" t="s">
        <v>156</v>
      </c>
      <c r="AU1272" s="16" t="s">
        <v>86</v>
      </c>
    </row>
    <row r="1273" spans="1:65" s="2" customFormat="1" ht="21.75" customHeight="1">
      <c r="A1273" s="33"/>
      <c r="B1273" s="34"/>
      <c r="C1273" s="202" t="s">
        <v>2122</v>
      </c>
      <c r="D1273" s="202" t="s">
        <v>149</v>
      </c>
      <c r="E1273" s="203" t="s">
        <v>2123</v>
      </c>
      <c r="F1273" s="204" t="s">
        <v>2124</v>
      </c>
      <c r="G1273" s="205" t="s">
        <v>152</v>
      </c>
      <c r="H1273" s="206">
        <v>1</v>
      </c>
      <c r="I1273" s="207"/>
      <c r="J1273" s="208">
        <f>ROUND(I1273*H1273,2)</f>
        <v>0</v>
      </c>
      <c r="K1273" s="204" t="s">
        <v>153</v>
      </c>
      <c r="L1273" s="38"/>
      <c r="M1273" s="209" t="s">
        <v>1</v>
      </c>
      <c r="N1273" s="210" t="s">
        <v>42</v>
      </c>
      <c r="O1273" s="70"/>
      <c r="P1273" s="211">
        <f>O1273*H1273</f>
        <v>0</v>
      </c>
      <c r="Q1273" s="211">
        <v>5.2400000000000005E-4</v>
      </c>
      <c r="R1273" s="211">
        <f>Q1273*H1273</f>
        <v>5.2400000000000005E-4</v>
      </c>
      <c r="S1273" s="211">
        <v>0</v>
      </c>
      <c r="T1273" s="212">
        <f>S1273*H1273</f>
        <v>0</v>
      </c>
      <c r="U1273" s="33"/>
      <c r="V1273" s="33"/>
      <c r="W1273" s="33"/>
      <c r="X1273" s="33"/>
      <c r="Y1273" s="33"/>
      <c r="Z1273" s="33"/>
      <c r="AA1273" s="33"/>
      <c r="AB1273" s="33"/>
      <c r="AC1273" s="33"/>
      <c r="AD1273" s="33"/>
      <c r="AE1273" s="33"/>
      <c r="AR1273" s="213" t="s">
        <v>154</v>
      </c>
      <c r="AT1273" s="213" t="s">
        <v>149</v>
      </c>
      <c r="AU1273" s="213" t="s">
        <v>86</v>
      </c>
      <c r="AY1273" s="16" t="s">
        <v>147</v>
      </c>
      <c r="BE1273" s="214">
        <f>IF(N1273="základní",J1273,0)</f>
        <v>0</v>
      </c>
      <c r="BF1273" s="214">
        <f>IF(N1273="snížená",J1273,0)</f>
        <v>0</v>
      </c>
      <c r="BG1273" s="214">
        <f>IF(N1273="zákl. přenesená",J1273,0)</f>
        <v>0</v>
      </c>
      <c r="BH1273" s="214">
        <f>IF(N1273="sníž. přenesená",J1273,0)</f>
        <v>0</v>
      </c>
      <c r="BI1273" s="214">
        <f>IF(N1273="nulová",J1273,0)</f>
        <v>0</v>
      </c>
      <c r="BJ1273" s="16" t="s">
        <v>21</v>
      </c>
      <c r="BK1273" s="214">
        <f>ROUND(I1273*H1273,2)</f>
        <v>0</v>
      </c>
      <c r="BL1273" s="16" t="s">
        <v>154</v>
      </c>
      <c r="BM1273" s="213" t="s">
        <v>2125</v>
      </c>
    </row>
    <row r="1274" spans="1:65" s="2" customFormat="1" ht="19.5">
      <c r="A1274" s="33"/>
      <c r="B1274" s="34"/>
      <c r="C1274" s="35"/>
      <c r="D1274" s="215" t="s">
        <v>156</v>
      </c>
      <c r="E1274" s="35"/>
      <c r="F1274" s="216" t="s">
        <v>2126</v>
      </c>
      <c r="G1274" s="35"/>
      <c r="H1274" s="35"/>
      <c r="I1274" s="114"/>
      <c r="J1274" s="35"/>
      <c r="K1274" s="35"/>
      <c r="L1274" s="38"/>
      <c r="M1274" s="217"/>
      <c r="N1274" s="218"/>
      <c r="O1274" s="70"/>
      <c r="P1274" s="70"/>
      <c r="Q1274" s="70"/>
      <c r="R1274" s="70"/>
      <c r="S1274" s="70"/>
      <c r="T1274" s="71"/>
      <c r="U1274" s="33"/>
      <c r="V1274" s="33"/>
      <c r="W1274" s="33"/>
      <c r="X1274" s="33"/>
      <c r="Y1274" s="33"/>
      <c r="Z1274" s="33"/>
      <c r="AA1274" s="33"/>
      <c r="AB1274" s="33"/>
      <c r="AC1274" s="33"/>
      <c r="AD1274" s="33"/>
      <c r="AE1274" s="33"/>
      <c r="AT1274" s="16" t="s">
        <v>156</v>
      </c>
      <c r="AU1274" s="16" t="s">
        <v>86</v>
      </c>
    </row>
    <row r="1275" spans="1:65" s="2" customFormat="1" ht="21.75" customHeight="1">
      <c r="A1275" s="33"/>
      <c r="B1275" s="34"/>
      <c r="C1275" s="202" t="s">
        <v>2127</v>
      </c>
      <c r="D1275" s="202" t="s">
        <v>149</v>
      </c>
      <c r="E1275" s="203" t="s">
        <v>2128</v>
      </c>
      <c r="F1275" s="204" t="s">
        <v>2129</v>
      </c>
      <c r="G1275" s="205" t="s">
        <v>152</v>
      </c>
      <c r="H1275" s="206">
        <v>1</v>
      </c>
      <c r="I1275" s="207"/>
      <c r="J1275" s="208">
        <f>ROUND(I1275*H1275,2)</f>
        <v>0</v>
      </c>
      <c r="K1275" s="204" t="s">
        <v>153</v>
      </c>
      <c r="L1275" s="38"/>
      <c r="M1275" s="209" t="s">
        <v>1</v>
      </c>
      <c r="N1275" s="210" t="s">
        <v>42</v>
      </c>
      <c r="O1275" s="70"/>
      <c r="P1275" s="211">
        <f>O1275*H1275</f>
        <v>0</v>
      </c>
      <c r="Q1275" s="211">
        <v>1.0198399999999999E-3</v>
      </c>
      <c r="R1275" s="211">
        <f>Q1275*H1275</f>
        <v>1.0198399999999999E-3</v>
      </c>
      <c r="S1275" s="211">
        <v>0</v>
      </c>
      <c r="T1275" s="212">
        <f>S1275*H1275</f>
        <v>0</v>
      </c>
      <c r="U1275" s="33"/>
      <c r="V1275" s="33"/>
      <c r="W1275" s="33"/>
      <c r="X1275" s="33"/>
      <c r="Y1275" s="33"/>
      <c r="Z1275" s="33"/>
      <c r="AA1275" s="33"/>
      <c r="AB1275" s="33"/>
      <c r="AC1275" s="33"/>
      <c r="AD1275" s="33"/>
      <c r="AE1275" s="33"/>
      <c r="AR1275" s="213" t="s">
        <v>154</v>
      </c>
      <c r="AT1275" s="213" t="s">
        <v>149</v>
      </c>
      <c r="AU1275" s="213" t="s">
        <v>86</v>
      </c>
      <c r="AY1275" s="16" t="s">
        <v>147</v>
      </c>
      <c r="BE1275" s="214">
        <f>IF(N1275="základní",J1275,0)</f>
        <v>0</v>
      </c>
      <c r="BF1275" s="214">
        <f>IF(N1275="snížená",J1275,0)</f>
        <v>0</v>
      </c>
      <c r="BG1275" s="214">
        <f>IF(N1275="zákl. přenesená",J1275,0)</f>
        <v>0</v>
      </c>
      <c r="BH1275" s="214">
        <f>IF(N1275="sníž. přenesená",J1275,0)</f>
        <v>0</v>
      </c>
      <c r="BI1275" s="214">
        <f>IF(N1275="nulová",J1275,0)</f>
        <v>0</v>
      </c>
      <c r="BJ1275" s="16" t="s">
        <v>21</v>
      </c>
      <c r="BK1275" s="214">
        <f>ROUND(I1275*H1275,2)</f>
        <v>0</v>
      </c>
      <c r="BL1275" s="16" t="s">
        <v>154</v>
      </c>
      <c r="BM1275" s="213" t="s">
        <v>2130</v>
      </c>
    </row>
    <row r="1276" spans="1:65" s="2" customFormat="1" ht="19.5">
      <c r="A1276" s="33"/>
      <c r="B1276" s="34"/>
      <c r="C1276" s="35"/>
      <c r="D1276" s="215" t="s">
        <v>156</v>
      </c>
      <c r="E1276" s="35"/>
      <c r="F1276" s="216" t="s">
        <v>2131</v>
      </c>
      <c r="G1276" s="35"/>
      <c r="H1276" s="35"/>
      <c r="I1276" s="114"/>
      <c r="J1276" s="35"/>
      <c r="K1276" s="35"/>
      <c r="L1276" s="38"/>
      <c r="M1276" s="217"/>
      <c r="N1276" s="218"/>
      <c r="O1276" s="70"/>
      <c r="P1276" s="70"/>
      <c r="Q1276" s="70"/>
      <c r="R1276" s="70"/>
      <c r="S1276" s="70"/>
      <c r="T1276" s="71"/>
      <c r="U1276" s="33"/>
      <c r="V1276" s="33"/>
      <c r="W1276" s="33"/>
      <c r="X1276" s="33"/>
      <c r="Y1276" s="33"/>
      <c r="Z1276" s="33"/>
      <c r="AA1276" s="33"/>
      <c r="AB1276" s="33"/>
      <c r="AC1276" s="33"/>
      <c r="AD1276" s="33"/>
      <c r="AE1276" s="33"/>
      <c r="AT1276" s="16" t="s">
        <v>156</v>
      </c>
      <c r="AU1276" s="16" t="s">
        <v>86</v>
      </c>
    </row>
    <row r="1277" spans="1:65" s="2" customFormat="1" ht="21.75" customHeight="1">
      <c r="A1277" s="33"/>
      <c r="B1277" s="34"/>
      <c r="C1277" s="202" t="s">
        <v>2132</v>
      </c>
      <c r="D1277" s="202" t="s">
        <v>149</v>
      </c>
      <c r="E1277" s="203" t="s">
        <v>2133</v>
      </c>
      <c r="F1277" s="204" t="s">
        <v>2134</v>
      </c>
      <c r="G1277" s="205" t="s">
        <v>152</v>
      </c>
      <c r="H1277" s="206">
        <v>1</v>
      </c>
      <c r="I1277" s="207"/>
      <c r="J1277" s="208">
        <f>ROUND(I1277*H1277,2)</f>
        <v>0</v>
      </c>
      <c r="K1277" s="204" t="s">
        <v>153</v>
      </c>
      <c r="L1277" s="38"/>
      <c r="M1277" s="209" t="s">
        <v>1</v>
      </c>
      <c r="N1277" s="210" t="s">
        <v>42</v>
      </c>
      <c r="O1277" s="70"/>
      <c r="P1277" s="211">
        <f>O1277*H1277</f>
        <v>0</v>
      </c>
      <c r="Q1277" s="211">
        <v>5.5579999999999996E-4</v>
      </c>
      <c r="R1277" s="211">
        <f>Q1277*H1277</f>
        <v>5.5579999999999996E-4</v>
      </c>
      <c r="S1277" s="211">
        <v>0</v>
      </c>
      <c r="T1277" s="212">
        <f>S1277*H1277</f>
        <v>0</v>
      </c>
      <c r="U1277" s="33"/>
      <c r="V1277" s="33"/>
      <c r="W1277" s="33"/>
      <c r="X1277" s="33"/>
      <c r="Y1277" s="33"/>
      <c r="Z1277" s="33"/>
      <c r="AA1277" s="33"/>
      <c r="AB1277" s="33"/>
      <c r="AC1277" s="33"/>
      <c r="AD1277" s="33"/>
      <c r="AE1277" s="33"/>
      <c r="AR1277" s="213" t="s">
        <v>154</v>
      </c>
      <c r="AT1277" s="213" t="s">
        <v>149</v>
      </c>
      <c r="AU1277" s="213" t="s">
        <v>86</v>
      </c>
      <c r="AY1277" s="16" t="s">
        <v>147</v>
      </c>
      <c r="BE1277" s="214">
        <f>IF(N1277="základní",J1277,0)</f>
        <v>0</v>
      </c>
      <c r="BF1277" s="214">
        <f>IF(N1277="snížená",J1277,0)</f>
        <v>0</v>
      </c>
      <c r="BG1277" s="214">
        <f>IF(N1277="zákl. přenesená",J1277,0)</f>
        <v>0</v>
      </c>
      <c r="BH1277" s="214">
        <f>IF(N1277="sníž. přenesená",J1277,0)</f>
        <v>0</v>
      </c>
      <c r="BI1277" s="214">
        <f>IF(N1277="nulová",J1277,0)</f>
        <v>0</v>
      </c>
      <c r="BJ1277" s="16" t="s">
        <v>21</v>
      </c>
      <c r="BK1277" s="214">
        <f>ROUND(I1277*H1277,2)</f>
        <v>0</v>
      </c>
      <c r="BL1277" s="16" t="s">
        <v>154</v>
      </c>
      <c r="BM1277" s="213" t="s">
        <v>2135</v>
      </c>
    </row>
    <row r="1278" spans="1:65" s="2" customFormat="1" ht="39">
      <c r="A1278" s="33"/>
      <c r="B1278" s="34"/>
      <c r="C1278" s="35"/>
      <c r="D1278" s="215" t="s">
        <v>156</v>
      </c>
      <c r="E1278" s="35"/>
      <c r="F1278" s="216" t="s">
        <v>2136</v>
      </c>
      <c r="G1278" s="35"/>
      <c r="H1278" s="35"/>
      <c r="I1278" s="114"/>
      <c r="J1278" s="35"/>
      <c r="K1278" s="35"/>
      <c r="L1278" s="38"/>
      <c r="M1278" s="217"/>
      <c r="N1278" s="218"/>
      <c r="O1278" s="70"/>
      <c r="P1278" s="70"/>
      <c r="Q1278" s="70"/>
      <c r="R1278" s="70"/>
      <c r="S1278" s="70"/>
      <c r="T1278" s="71"/>
      <c r="U1278" s="33"/>
      <c r="V1278" s="33"/>
      <c r="W1278" s="33"/>
      <c r="X1278" s="33"/>
      <c r="Y1278" s="33"/>
      <c r="Z1278" s="33"/>
      <c r="AA1278" s="33"/>
      <c r="AB1278" s="33"/>
      <c r="AC1278" s="33"/>
      <c r="AD1278" s="33"/>
      <c r="AE1278" s="33"/>
      <c r="AT1278" s="16" t="s">
        <v>156</v>
      </c>
      <c r="AU1278" s="16" t="s">
        <v>86</v>
      </c>
    </row>
    <row r="1279" spans="1:65" s="2" customFormat="1" ht="21.75" customHeight="1">
      <c r="A1279" s="33"/>
      <c r="B1279" s="34"/>
      <c r="C1279" s="202" t="s">
        <v>2137</v>
      </c>
      <c r="D1279" s="202" t="s">
        <v>149</v>
      </c>
      <c r="E1279" s="203" t="s">
        <v>2138</v>
      </c>
      <c r="F1279" s="204" t="s">
        <v>2139</v>
      </c>
      <c r="G1279" s="205" t="s">
        <v>152</v>
      </c>
      <c r="H1279" s="206">
        <v>1</v>
      </c>
      <c r="I1279" s="207"/>
      <c r="J1279" s="208">
        <f>ROUND(I1279*H1279,2)</f>
        <v>0</v>
      </c>
      <c r="K1279" s="204" t="s">
        <v>153</v>
      </c>
      <c r="L1279" s="38"/>
      <c r="M1279" s="209" t="s">
        <v>1</v>
      </c>
      <c r="N1279" s="210" t="s">
        <v>42</v>
      </c>
      <c r="O1279" s="70"/>
      <c r="P1279" s="211">
        <f>O1279*H1279</f>
        <v>0</v>
      </c>
      <c r="Q1279" s="211">
        <v>5.5579999999999996E-4</v>
      </c>
      <c r="R1279" s="211">
        <f>Q1279*H1279</f>
        <v>5.5579999999999996E-4</v>
      </c>
      <c r="S1279" s="211">
        <v>0</v>
      </c>
      <c r="T1279" s="212">
        <f>S1279*H1279</f>
        <v>0</v>
      </c>
      <c r="U1279" s="33"/>
      <c r="V1279" s="33"/>
      <c r="W1279" s="33"/>
      <c r="X1279" s="33"/>
      <c r="Y1279" s="33"/>
      <c r="Z1279" s="33"/>
      <c r="AA1279" s="33"/>
      <c r="AB1279" s="33"/>
      <c r="AC1279" s="33"/>
      <c r="AD1279" s="33"/>
      <c r="AE1279" s="33"/>
      <c r="AR1279" s="213" t="s">
        <v>154</v>
      </c>
      <c r="AT1279" s="213" t="s">
        <v>149</v>
      </c>
      <c r="AU1279" s="213" t="s">
        <v>86</v>
      </c>
      <c r="AY1279" s="16" t="s">
        <v>147</v>
      </c>
      <c r="BE1279" s="214">
        <f>IF(N1279="základní",J1279,0)</f>
        <v>0</v>
      </c>
      <c r="BF1279" s="214">
        <f>IF(N1279="snížená",J1279,0)</f>
        <v>0</v>
      </c>
      <c r="BG1279" s="214">
        <f>IF(N1279="zákl. přenesená",J1279,0)</f>
        <v>0</v>
      </c>
      <c r="BH1279" s="214">
        <f>IF(N1279="sníž. přenesená",J1279,0)</f>
        <v>0</v>
      </c>
      <c r="BI1279" s="214">
        <f>IF(N1279="nulová",J1279,0)</f>
        <v>0</v>
      </c>
      <c r="BJ1279" s="16" t="s">
        <v>21</v>
      </c>
      <c r="BK1279" s="214">
        <f>ROUND(I1279*H1279,2)</f>
        <v>0</v>
      </c>
      <c r="BL1279" s="16" t="s">
        <v>154</v>
      </c>
      <c r="BM1279" s="213" t="s">
        <v>2140</v>
      </c>
    </row>
    <row r="1280" spans="1:65" s="2" customFormat="1" ht="39">
      <c r="A1280" s="33"/>
      <c r="B1280" s="34"/>
      <c r="C1280" s="35"/>
      <c r="D1280" s="215" t="s">
        <v>156</v>
      </c>
      <c r="E1280" s="35"/>
      <c r="F1280" s="216" t="s">
        <v>2141</v>
      </c>
      <c r="G1280" s="35"/>
      <c r="H1280" s="35"/>
      <c r="I1280" s="114"/>
      <c r="J1280" s="35"/>
      <c r="K1280" s="35"/>
      <c r="L1280" s="38"/>
      <c r="M1280" s="217"/>
      <c r="N1280" s="218"/>
      <c r="O1280" s="70"/>
      <c r="P1280" s="70"/>
      <c r="Q1280" s="70"/>
      <c r="R1280" s="70"/>
      <c r="S1280" s="70"/>
      <c r="T1280" s="71"/>
      <c r="U1280" s="33"/>
      <c r="V1280" s="33"/>
      <c r="W1280" s="33"/>
      <c r="X1280" s="33"/>
      <c r="Y1280" s="33"/>
      <c r="Z1280" s="33"/>
      <c r="AA1280" s="33"/>
      <c r="AB1280" s="33"/>
      <c r="AC1280" s="33"/>
      <c r="AD1280" s="33"/>
      <c r="AE1280" s="33"/>
      <c r="AT1280" s="16" t="s">
        <v>156</v>
      </c>
      <c r="AU1280" s="16" t="s">
        <v>86</v>
      </c>
    </row>
    <row r="1281" spans="1:65" s="2" customFormat="1" ht="21.75" customHeight="1">
      <c r="A1281" s="33"/>
      <c r="B1281" s="34"/>
      <c r="C1281" s="202" t="s">
        <v>2142</v>
      </c>
      <c r="D1281" s="202" t="s">
        <v>149</v>
      </c>
      <c r="E1281" s="203" t="s">
        <v>2143</v>
      </c>
      <c r="F1281" s="204" t="s">
        <v>2144</v>
      </c>
      <c r="G1281" s="205" t="s">
        <v>152</v>
      </c>
      <c r="H1281" s="206">
        <v>1</v>
      </c>
      <c r="I1281" s="207"/>
      <c r="J1281" s="208">
        <f>ROUND(I1281*H1281,2)</f>
        <v>0</v>
      </c>
      <c r="K1281" s="204" t="s">
        <v>153</v>
      </c>
      <c r="L1281" s="38"/>
      <c r="M1281" s="209" t="s">
        <v>1</v>
      </c>
      <c r="N1281" s="210" t="s">
        <v>42</v>
      </c>
      <c r="O1281" s="70"/>
      <c r="P1281" s="211">
        <f>O1281*H1281</f>
        <v>0</v>
      </c>
      <c r="Q1281" s="211">
        <v>0.12880610000000001</v>
      </c>
      <c r="R1281" s="211">
        <f>Q1281*H1281</f>
        <v>0.12880610000000001</v>
      </c>
      <c r="S1281" s="211">
        <v>0.13800000000000001</v>
      </c>
      <c r="T1281" s="212">
        <f>S1281*H1281</f>
        <v>0.13800000000000001</v>
      </c>
      <c r="U1281" s="33"/>
      <c r="V1281" s="33"/>
      <c r="W1281" s="33"/>
      <c r="X1281" s="33"/>
      <c r="Y1281" s="33"/>
      <c r="Z1281" s="33"/>
      <c r="AA1281" s="33"/>
      <c r="AB1281" s="33"/>
      <c r="AC1281" s="33"/>
      <c r="AD1281" s="33"/>
      <c r="AE1281" s="33"/>
      <c r="AR1281" s="213" t="s">
        <v>154</v>
      </c>
      <c r="AT1281" s="213" t="s">
        <v>149</v>
      </c>
      <c r="AU1281" s="213" t="s">
        <v>86</v>
      </c>
      <c r="AY1281" s="16" t="s">
        <v>147</v>
      </c>
      <c r="BE1281" s="214">
        <f>IF(N1281="základní",J1281,0)</f>
        <v>0</v>
      </c>
      <c r="BF1281" s="214">
        <f>IF(N1281="snížená",J1281,0)</f>
        <v>0</v>
      </c>
      <c r="BG1281" s="214">
        <f>IF(N1281="zákl. přenesená",J1281,0)</f>
        <v>0</v>
      </c>
      <c r="BH1281" s="214">
        <f>IF(N1281="sníž. přenesená",J1281,0)</f>
        <v>0</v>
      </c>
      <c r="BI1281" s="214">
        <f>IF(N1281="nulová",J1281,0)</f>
        <v>0</v>
      </c>
      <c r="BJ1281" s="16" t="s">
        <v>21</v>
      </c>
      <c r="BK1281" s="214">
        <f>ROUND(I1281*H1281,2)</f>
        <v>0</v>
      </c>
      <c r="BL1281" s="16" t="s">
        <v>154</v>
      </c>
      <c r="BM1281" s="213" t="s">
        <v>2145</v>
      </c>
    </row>
    <row r="1282" spans="1:65" s="2" customFormat="1" ht="29.25">
      <c r="A1282" s="33"/>
      <c r="B1282" s="34"/>
      <c r="C1282" s="35"/>
      <c r="D1282" s="215" t="s">
        <v>156</v>
      </c>
      <c r="E1282" s="35"/>
      <c r="F1282" s="216" t="s">
        <v>2146</v>
      </c>
      <c r="G1282" s="35"/>
      <c r="H1282" s="35"/>
      <c r="I1282" s="114"/>
      <c r="J1282" s="35"/>
      <c r="K1282" s="35"/>
      <c r="L1282" s="38"/>
      <c r="M1282" s="217"/>
      <c r="N1282" s="218"/>
      <c r="O1282" s="70"/>
      <c r="P1282" s="70"/>
      <c r="Q1282" s="70"/>
      <c r="R1282" s="70"/>
      <c r="S1282" s="70"/>
      <c r="T1282" s="71"/>
      <c r="U1282" s="33"/>
      <c r="V1282" s="33"/>
      <c r="W1282" s="33"/>
      <c r="X1282" s="33"/>
      <c r="Y1282" s="33"/>
      <c r="Z1282" s="33"/>
      <c r="AA1282" s="33"/>
      <c r="AB1282" s="33"/>
      <c r="AC1282" s="33"/>
      <c r="AD1282" s="33"/>
      <c r="AE1282" s="33"/>
      <c r="AT1282" s="16" t="s">
        <v>156</v>
      </c>
      <c r="AU1282" s="16" t="s">
        <v>86</v>
      </c>
    </row>
    <row r="1283" spans="1:65" s="2" customFormat="1" ht="87.75">
      <c r="A1283" s="33"/>
      <c r="B1283" s="34"/>
      <c r="C1283" s="35"/>
      <c r="D1283" s="215" t="s">
        <v>158</v>
      </c>
      <c r="E1283" s="35"/>
      <c r="F1283" s="219" t="s">
        <v>2147</v>
      </c>
      <c r="G1283" s="35"/>
      <c r="H1283" s="35"/>
      <c r="I1283" s="114"/>
      <c r="J1283" s="35"/>
      <c r="K1283" s="35"/>
      <c r="L1283" s="38"/>
      <c r="M1283" s="217"/>
      <c r="N1283" s="218"/>
      <c r="O1283" s="70"/>
      <c r="P1283" s="70"/>
      <c r="Q1283" s="70"/>
      <c r="R1283" s="70"/>
      <c r="S1283" s="70"/>
      <c r="T1283" s="71"/>
      <c r="U1283" s="33"/>
      <c r="V1283" s="33"/>
      <c r="W1283" s="33"/>
      <c r="X1283" s="33"/>
      <c r="Y1283" s="33"/>
      <c r="Z1283" s="33"/>
      <c r="AA1283" s="33"/>
      <c r="AB1283" s="33"/>
      <c r="AC1283" s="33"/>
      <c r="AD1283" s="33"/>
      <c r="AE1283" s="33"/>
      <c r="AT1283" s="16" t="s">
        <v>158</v>
      </c>
      <c r="AU1283" s="16" t="s">
        <v>86</v>
      </c>
    </row>
    <row r="1284" spans="1:65" s="2" customFormat="1" ht="19.5">
      <c r="A1284" s="33"/>
      <c r="B1284" s="34"/>
      <c r="C1284" s="35"/>
      <c r="D1284" s="215" t="s">
        <v>191</v>
      </c>
      <c r="E1284" s="35"/>
      <c r="F1284" s="219" t="s">
        <v>2148</v>
      </c>
      <c r="G1284" s="35"/>
      <c r="H1284" s="35"/>
      <c r="I1284" s="114"/>
      <c r="J1284" s="35"/>
      <c r="K1284" s="35"/>
      <c r="L1284" s="38"/>
      <c r="M1284" s="217"/>
      <c r="N1284" s="218"/>
      <c r="O1284" s="70"/>
      <c r="P1284" s="70"/>
      <c r="Q1284" s="70"/>
      <c r="R1284" s="70"/>
      <c r="S1284" s="70"/>
      <c r="T1284" s="71"/>
      <c r="U1284" s="33"/>
      <c r="V1284" s="33"/>
      <c r="W1284" s="33"/>
      <c r="X1284" s="33"/>
      <c r="Y1284" s="33"/>
      <c r="Z1284" s="33"/>
      <c r="AA1284" s="33"/>
      <c r="AB1284" s="33"/>
      <c r="AC1284" s="33"/>
      <c r="AD1284" s="33"/>
      <c r="AE1284" s="33"/>
      <c r="AT1284" s="16" t="s">
        <v>191</v>
      </c>
      <c r="AU1284" s="16" t="s">
        <v>86</v>
      </c>
    </row>
    <row r="1285" spans="1:65" s="2" customFormat="1" ht="21.75" customHeight="1">
      <c r="A1285" s="33"/>
      <c r="B1285" s="34"/>
      <c r="C1285" s="202" t="s">
        <v>2149</v>
      </c>
      <c r="D1285" s="202" t="s">
        <v>149</v>
      </c>
      <c r="E1285" s="203" t="s">
        <v>2150</v>
      </c>
      <c r="F1285" s="204" t="s">
        <v>2151</v>
      </c>
      <c r="G1285" s="205" t="s">
        <v>152</v>
      </c>
      <c r="H1285" s="206">
        <v>1</v>
      </c>
      <c r="I1285" s="207"/>
      <c r="J1285" s="208">
        <f>ROUND(I1285*H1285,2)</f>
        <v>0</v>
      </c>
      <c r="K1285" s="204" t="s">
        <v>153</v>
      </c>
      <c r="L1285" s="38"/>
      <c r="M1285" s="209" t="s">
        <v>1</v>
      </c>
      <c r="N1285" s="210" t="s">
        <v>42</v>
      </c>
      <c r="O1285" s="70"/>
      <c r="P1285" s="211">
        <f>O1285*H1285</f>
        <v>0</v>
      </c>
      <c r="Q1285" s="211">
        <v>6.5696699999999997E-2</v>
      </c>
      <c r="R1285" s="211">
        <f>Q1285*H1285</f>
        <v>6.5696699999999997E-2</v>
      </c>
      <c r="S1285" s="211">
        <v>7.4999999999999997E-2</v>
      </c>
      <c r="T1285" s="212">
        <f>S1285*H1285</f>
        <v>7.4999999999999997E-2</v>
      </c>
      <c r="U1285" s="33"/>
      <c r="V1285" s="33"/>
      <c r="W1285" s="33"/>
      <c r="X1285" s="33"/>
      <c r="Y1285" s="33"/>
      <c r="Z1285" s="33"/>
      <c r="AA1285" s="33"/>
      <c r="AB1285" s="33"/>
      <c r="AC1285" s="33"/>
      <c r="AD1285" s="33"/>
      <c r="AE1285" s="33"/>
      <c r="AR1285" s="213" t="s">
        <v>154</v>
      </c>
      <c r="AT1285" s="213" t="s">
        <v>149</v>
      </c>
      <c r="AU1285" s="213" t="s">
        <v>86</v>
      </c>
      <c r="AY1285" s="16" t="s">
        <v>147</v>
      </c>
      <c r="BE1285" s="214">
        <f>IF(N1285="základní",J1285,0)</f>
        <v>0</v>
      </c>
      <c r="BF1285" s="214">
        <f>IF(N1285="snížená",J1285,0)</f>
        <v>0</v>
      </c>
      <c r="BG1285" s="214">
        <f>IF(N1285="zákl. přenesená",J1285,0)</f>
        <v>0</v>
      </c>
      <c r="BH1285" s="214">
        <f>IF(N1285="sníž. přenesená",J1285,0)</f>
        <v>0</v>
      </c>
      <c r="BI1285" s="214">
        <f>IF(N1285="nulová",J1285,0)</f>
        <v>0</v>
      </c>
      <c r="BJ1285" s="16" t="s">
        <v>21</v>
      </c>
      <c r="BK1285" s="214">
        <f>ROUND(I1285*H1285,2)</f>
        <v>0</v>
      </c>
      <c r="BL1285" s="16" t="s">
        <v>154</v>
      </c>
      <c r="BM1285" s="213" t="s">
        <v>2152</v>
      </c>
    </row>
    <row r="1286" spans="1:65" s="2" customFormat="1" ht="29.25">
      <c r="A1286" s="33"/>
      <c r="B1286" s="34"/>
      <c r="C1286" s="35"/>
      <c r="D1286" s="215" t="s">
        <v>156</v>
      </c>
      <c r="E1286" s="35"/>
      <c r="F1286" s="216" t="s">
        <v>2153</v>
      </c>
      <c r="G1286" s="35"/>
      <c r="H1286" s="35"/>
      <c r="I1286" s="114"/>
      <c r="J1286" s="35"/>
      <c r="K1286" s="35"/>
      <c r="L1286" s="38"/>
      <c r="M1286" s="217"/>
      <c r="N1286" s="218"/>
      <c r="O1286" s="70"/>
      <c r="P1286" s="70"/>
      <c r="Q1286" s="70"/>
      <c r="R1286" s="70"/>
      <c r="S1286" s="70"/>
      <c r="T1286" s="71"/>
      <c r="U1286" s="33"/>
      <c r="V1286" s="33"/>
      <c r="W1286" s="33"/>
      <c r="X1286" s="33"/>
      <c r="Y1286" s="33"/>
      <c r="Z1286" s="33"/>
      <c r="AA1286" s="33"/>
      <c r="AB1286" s="33"/>
      <c r="AC1286" s="33"/>
      <c r="AD1286" s="33"/>
      <c r="AE1286" s="33"/>
      <c r="AT1286" s="16" t="s">
        <v>156</v>
      </c>
      <c r="AU1286" s="16" t="s">
        <v>86</v>
      </c>
    </row>
    <row r="1287" spans="1:65" s="2" customFormat="1" ht="87.75">
      <c r="A1287" s="33"/>
      <c r="B1287" s="34"/>
      <c r="C1287" s="35"/>
      <c r="D1287" s="215" t="s">
        <v>158</v>
      </c>
      <c r="E1287" s="35"/>
      <c r="F1287" s="219" t="s">
        <v>2147</v>
      </c>
      <c r="G1287" s="35"/>
      <c r="H1287" s="35"/>
      <c r="I1287" s="114"/>
      <c r="J1287" s="35"/>
      <c r="K1287" s="35"/>
      <c r="L1287" s="38"/>
      <c r="M1287" s="217"/>
      <c r="N1287" s="218"/>
      <c r="O1287" s="70"/>
      <c r="P1287" s="70"/>
      <c r="Q1287" s="70"/>
      <c r="R1287" s="70"/>
      <c r="S1287" s="70"/>
      <c r="T1287" s="71"/>
      <c r="U1287" s="33"/>
      <c r="V1287" s="33"/>
      <c r="W1287" s="33"/>
      <c r="X1287" s="33"/>
      <c r="Y1287" s="33"/>
      <c r="Z1287" s="33"/>
      <c r="AA1287" s="33"/>
      <c r="AB1287" s="33"/>
      <c r="AC1287" s="33"/>
      <c r="AD1287" s="33"/>
      <c r="AE1287" s="33"/>
      <c r="AT1287" s="16" t="s">
        <v>158</v>
      </c>
      <c r="AU1287" s="16" t="s">
        <v>86</v>
      </c>
    </row>
    <row r="1288" spans="1:65" s="2" customFormat="1" ht="39">
      <c r="A1288" s="33"/>
      <c r="B1288" s="34"/>
      <c r="C1288" s="35"/>
      <c r="D1288" s="215" t="s">
        <v>191</v>
      </c>
      <c r="E1288" s="35"/>
      <c r="F1288" s="219" t="s">
        <v>2154</v>
      </c>
      <c r="G1288" s="35"/>
      <c r="H1288" s="35"/>
      <c r="I1288" s="114"/>
      <c r="J1288" s="35"/>
      <c r="K1288" s="35"/>
      <c r="L1288" s="38"/>
      <c r="M1288" s="217"/>
      <c r="N1288" s="218"/>
      <c r="O1288" s="70"/>
      <c r="P1288" s="70"/>
      <c r="Q1288" s="70"/>
      <c r="R1288" s="70"/>
      <c r="S1288" s="70"/>
      <c r="T1288" s="71"/>
      <c r="U1288" s="33"/>
      <c r="V1288" s="33"/>
      <c r="W1288" s="33"/>
      <c r="X1288" s="33"/>
      <c r="Y1288" s="33"/>
      <c r="Z1288" s="33"/>
      <c r="AA1288" s="33"/>
      <c r="AB1288" s="33"/>
      <c r="AC1288" s="33"/>
      <c r="AD1288" s="33"/>
      <c r="AE1288" s="33"/>
      <c r="AT1288" s="16" t="s">
        <v>191</v>
      </c>
      <c r="AU1288" s="16" t="s">
        <v>86</v>
      </c>
    </row>
    <row r="1289" spans="1:65" s="2" customFormat="1" ht="21.75" customHeight="1">
      <c r="A1289" s="33"/>
      <c r="B1289" s="34"/>
      <c r="C1289" s="202" t="s">
        <v>2155</v>
      </c>
      <c r="D1289" s="202" t="s">
        <v>149</v>
      </c>
      <c r="E1289" s="203" t="s">
        <v>2156</v>
      </c>
      <c r="F1289" s="204" t="s">
        <v>2157</v>
      </c>
      <c r="G1289" s="205" t="s">
        <v>152</v>
      </c>
      <c r="H1289" s="206">
        <v>1</v>
      </c>
      <c r="I1289" s="207"/>
      <c r="J1289" s="208">
        <f>ROUND(I1289*H1289,2)</f>
        <v>0</v>
      </c>
      <c r="K1289" s="204" t="s">
        <v>153</v>
      </c>
      <c r="L1289" s="38"/>
      <c r="M1289" s="209" t="s">
        <v>1</v>
      </c>
      <c r="N1289" s="210" t="s">
        <v>42</v>
      </c>
      <c r="O1289" s="70"/>
      <c r="P1289" s="211">
        <f>O1289*H1289</f>
        <v>0</v>
      </c>
      <c r="Q1289" s="211">
        <v>4.9656499999999999E-2</v>
      </c>
      <c r="R1289" s="211">
        <f>Q1289*H1289</f>
        <v>4.9656499999999999E-2</v>
      </c>
      <c r="S1289" s="211">
        <v>5.8999999999999997E-2</v>
      </c>
      <c r="T1289" s="212">
        <f>S1289*H1289</f>
        <v>5.8999999999999997E-2</v>
      </c>
      <c r="U1289" s="33"/>
      <c r="V1289" s="33"/>
      <c r="W1289" s="33"/>
      <c r="X1289" s="33"/>
      <c r="Y1289" s="33"/>
      <c r="Z1289" s="33"/>
      <c r="AA1289" s="33"/>
      <c r="AB1289" s="33"/>
      <c r="AC1289" s="33"/>
      <c r="AD1289" s="33"/>
      <c r="AE1289" s="33"/>
      <c r="AR1289" s="213" t="s">
        <v>154</v>
      </c>
      <c r="AT1289" s="213" t="s">
        <v>149</v>
      </c>
      <c r="AU1289" s="213" t="s">
        <v>86</v>
      </c>
      <c r="AY1289" s="16" t="s">
        <v>147</v>
      </c>
      <c r="BE1289" s="214">
        <f>IF(N1289="základní",J1289,0)</f>
        <v>0</v>
      </c>
      <c r="BF1289" s="214">
        <f>IF(N1289="snížená",J1289,0)</f>
        <v>0</v>
      </c>
      <c r="BG1289" s="214">
        <f>IF(N1289="zákl. přenesená",J1289,0)</f>
        <v>0</v>
      </c>
      <c r="BH1289" s="214">
        <f>IF(N1289="sníž. přenesená",J1289,0)</f>
        <v>0</v>
      </c>
      <c r="BI1289" s="214">
        <f>IF(N1289="nulová",J1289,0)</f>
        <v>0</v>
      </c>
      <c r="BJ1289" s="16" t="s">
        <v>21</v>
      </c>
      <c r="BK1289" s="214">
        <f>ROUND(I1289*H1289,2)</f>
        <v>0</v>
      </c>
      <c r="BL1289" s="16" t="s">
        <v>154</v>
      </c>
      <c r="BM1289" s="213" t="s">
        <v>2158</v>
      </c>
    </row>
    <row r="1290" spans="1:65" s="2" customFormat="1" ht="29.25">
      <c r="A1290" s="33"/>
      <c r="B1290" s="34"/>
      <c r="C1290" s="35"/>
      <c r="D1290" s="215" t="s">
        <v>156</v>
      </c>
      <c r="E1290" s="35"/>
      <c r="F1290" s="216" t="s">
        <v>2159</v>
      </c>
      <c r="G1290" s="35"/>
      <c r="H1290" s="35"/>
      <c r="I1290" s="114"/>
      <c r="J1290" s="35"/>
      <c r="K1290" s="35"/>
      <c r="L1290" s="38"/>
      <c r="M1290" s="217"/>
      <c r="N1290" s="218"/>
      <c r="O1290" s="70"/>
      <c r="P1290" s="70"/>
      <c r="Q1290" s="70"/>
      <c r="R1290" s="70"/>
      <c r="S1290" s="70"/>
      <c r="T1290" s="71"/>
      <c r="U1290" s="33"/>
      <c r="V1290" s="33"/>
      <c r="W1290" s="33"/>
      <c r="X1290" s="33"/>
      <c r="Y1290" s="33"/>
      <c r="Z1290" s="33"/>
      <c r="AA1290" s="33"/>
      <c r="AB1290" s="33"/>
      <c r="AC1290" s="33"/>
      <c r="AD1290" s="33"/>
      <c r="AE1290" s="33"/>
      <c r="AT1290" s="16" t="s">
        <v>156</v>
      </c>
      <c r="AU1290" s="16" t="s">
        <v>86</v>
      </c>
    </row>
    <row r="1291" spans="1:65" s="2" customFormat="1" ht="87.75">
      <c r="A1291" s="33"/>
      <c r="B1291" s="34"/>
      <c r="C1291" s="35"/>
      <c r="D1291" s="215" t="s">
        <v>158</v>
      </c>
      <c r="E1291" s="35"/>
      <c r="F1291" s="219" t="s">
        <v>2147</v>
      </c>
      <c r="G1291" s="35"/>
      <c r="H1291" s="35"/>
      <c r="I1291" s="114"/>
      <c r="J1291" s="35"/>
      <c r="K1291" s="35"/>
      <c r="L1291" s="38"/>
      <c r="M1291" s="217"/>
      <c r="N1291" s="218"/>
      <c r="O1291" s="70"/>
      <c r="P1291" s="70"/>
      <c r="Q1291" s="70"/>
      <c r="R1291" s="70"/>
      <c r="S1291" s="70"/>
      <c r="T1291" s="71"/>
      <c r="U1291" s="33"/>
      <c r="V1291" s="33"/>
      <c r="W1291" s="33"/>
      <c r="X1291" s="33"/>
      <c r="Y1291" s="33"/>
      <c r="Z1291" s="33"/>
      <c r="AA1291" s="33"/>
      <c r="AB1291" s="33"/>
      <c r="AC1291" s="33"/>
      <c r="AD1291" s="33"/>
      <c r="AE1291" s="33"/>
      <c r="AT1291" s="16" t="s">
        <v>158</v>
      </c>
      <c r="AU1291" s="16" t="s">
        <v>86</v>
      </c>
    </row>
    <row r="1292" spans="1:65" s="2" customFormat="1" ht="29.25">
      <c r="A1292" s="33"/>
      <c r="B1292" s="34"/>
      <c r="C1292" s="35"/>
      <c r="D1292" s="215" t="s">
        <v>191</v>
      </c>
      <c r="E1292" s="35"/>
      <c r="F1292" s="219" t="s">
        <v>2160</v>
      </c>
      <c r="G1292" s="35"/>
      <c r="H1292" s="35"/>
      <c r="I1292" s="114"/>
      <c r="J1292" s="35"/>
      <c r="K1292" s="35"/>
      <c r="L1292" s="38"/>
      <c r="M1292" s="217"/>
      <c r="N1292" s="218"/>
      <c r="O1292" s="70"/>
      <c r="P1292" s="70"/>
      <c r="Q1292" s="70"/>
      <c r="R1292" s="70"/>
      <c r="S1292" s="70"/>
      <c r="T1292" s="71"/>
      <c r="U1292" s="33"/>
      <c r="V1292" s="33"/>
      <c r="W1292" s="33"/>
      <c r="X1292" s="33"/>
      <c r="Y1292" s="33"/>
      <c r="Z1292" s="33"/>
      <c r="AA1292" s="33"/>
      <c r="AB1292" s="33"/>
      <c r="AC1292" s="33"/>
      <c r="AD1292" s="33"/>
      <c r="AE1292" s="33"/>
      <c r="AT1292" s="16" t="s">
        <v>191</v>
      </c>
      <c r="AU1292" s="16" t="s">
        <v>86</v>
      </c>
    </row>
    <row r="1293" spans="1:65" s="2" customFormat="1" ht="21.75" customHeight="1">
      <c r="A1293" s="33"/>
      <c r="B1293" s="34"/>
      <c r="C1293" s="202" t="s">
        <v>2161</v>
      </c>
      <c r="D1293" s="202" t="s">
        <v>149</v>
      </c>
      <c r="E1293" s="203" t="s">
        <v>2162</v>
      </c>
      <c r="F1293" s="204" t="s">
        <v>2163</v>
      </c>
      <c r="G1293" s="205" t="s">
        <v>152</v>
      </c>
      <c r="H1293" s="206">
        <v>1</v>
      </c>
      <c r="I1293" s="207"/>
      <c r="J1293" s="208">
        <f>ROUND(I1293*H1293,2)</f>
        <v>0</v>
      </c>
      <c r="K1293" s="204" t="s">
        <v>153</v>
      </c>
      <c r="L1293" s="38"/>
      <c r="M1293" s="209" t="s">
        <v>1</v>
      </c>
      <c r="N1293" s="210" t="s">
        <v>42</v>
      </c>
      <c r="O1293" s="70"/>
      <c r="P1293" s="211">
        <f>O1293*H1293</f>
        <v>0</v>
      </c>
      <c r="Q1293" s="211">
        <v>6.6961699999999999E-2</v>
      </c>
      <c r="R1293" s="211">
        <f>Q1293*H1293</f>
        <v>6.6961699999999999E-2</v>
      </c>
      <c r="S1293" s="211">
        <v>7.4999999999999997E-2</v>
      </c>
      <c r="T1293" s="212">
        <f>S1293*H1293</f>
        <v>7.4999999999999997E-2</v>
      </c>
      <c r="U1293" s="33"/>
      <c r="V1293" s="33"/>
      <c r="W1293" s="33"/>
      <c r="X1293" s="33"/>
      <c r="Y1293" s="33"/>
      <c r="Z1293" s="33"/>
      <c r="AA1293" s="33"/>
      <c r="AB1293" s="33"/>
      <c r="AC1293" s="33"/>
      <c r="AD1293" s="33"/>
      <c r="AE1293" s="33"/>
      <c r="AR1293" s="213" t="s">
        <v>154</v>
      </c>
      <c r="AT1293" s="213" t="s">
        <v>149</v>
      </c>
      <c r="AU1293" s="213" t="s">
        <v>86</v>
      </c>
      <c r="AY1293" s="16" t="s">
        <v>147</v>
      </c>
      <c r="BE1293" s="214">
        <f>IF(N1293="základní",J1293,0)</f>
        <v>0</v>
      </c>
      <c r="BF1293" s="214">
        <f>IF(N1293="snížená",J1293,0)</f>
        <v>0</v>
      </c>
      <c r="BG1293" s="214">
        <f>IF(N1293="zákl. přenesená",J1293,0)</f>
        <v>0</v>
      </c>
      <c r="BH1293" s="214">
        <f>IF(N1293="sníž. přenesená",J1293,0)</f>
        <v>0</v>
      </c>
      <c r="BI1293" s="214">
        <f>IF(N1293="nulová",J1293,0)</f>
        <v>0</v>
      </c>
      <c r="BJ1293" s="16" t="s">
        <v>21</v>
      </c>
      <c r="BK1293" s="214">
        <f>ROUND(I1293*H1293,2)</f>
        <v>0</v>
      </c>
      <c r="BL1293" s="16" t="s">
        <v>154</v>
      </c>
      <c r="BM1293" s="213" t="s">
        <v>2164</v>
      </c>
    </row>
    <row r="1294" spans="1:65" s="2" customFormat="1" ht="29.25">
      <c r="A1294" s="33"/>
      <c r="B1294" s="34"/>
      <c r="C1294" s="35"/>
      <c r="D1294" s="215" t="s">
        <v>156</v>
      </c>
      <c r="E1294" s="35"/>
      <c r="F1294" s="216" t="s">
        <v>2165</v>
      </c>
      <c r="G1294" s="35"/>
      <c r="H1294" s="35"/>
      <c r="I1294" s="114"/>
      <c r="J1294" s="35"/>
      <c r="K1294" s="35"/>
      <c r="L1294" s="38"/>
      <c r="M1294" s="217"/>
      <c r="N1294" s="218"/>
      <c r="O1294" s="70"/>
      <c r="P1294" s="70"/>
      <c r="Q1294" s="70"/>
      <c r="R1294" s="70"/>
      <c r="S1294" s="70"/>
      <c r="T1294" s="71"/>
      <c r="U1294" s="33"/>
      <c r="V1294" s="33"/>
      <c r="W1294" s="33"/>
      <c r="X1294" s="33"/>
      <c r="Y1294" s="33"/>
      <c r="Z1294" s="33"/>
      <c r="AA1294" s="33"/>
      <c r="AB1294" s="33"/>
      <c r="AC1294" s="33"/>
      <c r="AD1294" s="33"/>
      <c r="AE1294" s="33"/>
      <c r="AT1294" s="16" t="s">
        <v>156</v>
      </c>
      <c r="AU1294" s="16" t="s">
        <v>86</v>
      </c>
    </row>
    <row r="1295" spans="1:65" s="2" customFormat="1" ht="87.75">
      <c r="A1295" s="33"/>
      <c r="B1295" s="34"/>
      <c r="C1295" s="35"/>
      <c r="D1295" s="215" t="s">
        <v>158</v>
      </c>
      <c r="E1295" s="35"/>
      <c r="F1295" s="219" t="s">
        <v>2147</v>
      </c>
      <c r="G1295" s="35"/>
      <c r="H1295" s="35"/>
      <c r="I1295" s="114"/>
      <c r="J1295" s="35"/>
      <c r="K1295" s="35"/>
      <c r="L1295" s="38"/>
      <c r="M1295" s="217"/>
      <c r="N1295" s="218"/>
      <c r="O1295" s="70"/>
      <c r="P1295" s="70"/>
      <c r="Q1295" s="70"/>
      <c r="R1295" s="70"/>
      <c r="S1295" s="70"/>
      <c r="T1295" s="71"/>
      <c r="U1295" s="33"/>
      <c r="V1295" s="33"/>
      <c r="W1295" s="33"/>
      <c r="X1295" s="33"/>
      <c r="Y1295" s="33"/>
      <c r="Z1295" s="33"/>
      <c r="AA1295" s="33"/>
      <c r="AB1295" s="33"/>
      <c r="AC1295" s="33"/>
      <c r="AD1295" s="33"/>
      <c r="AE1295" s="33"/>
      <c r="AT1295" s="16" t="s">
        <v>158</v>
      </c>
      <c r="AU1295" s="16" t="s">
        <v>86</v>
      </c>
    </row>
    <row r="1296" spans="1:65" s="2" customFormat="1" ht="39">
      <c r="A1296" s="33"/>
      <c r="B1296" s="34"/>
      <c r="C1296" s="35"/>
      <c r="D1296" s="215" t="s">
        <v>191</v>
      </c>
      <c r="E1296" s="35"/>
      <c r="F1296" s="219" t="s">
        <v>2166</v>
      </c>
      <c r="G1296" s="35"/>
      <c r="H1296" s="35"/>
      <c r="I1296" s="114"/>
      <c r="J1296" s="35"/>
      <c r="K1296" s="35"/>
      <c r="L1296" s="38"/>
      <c r="M1296" s="217"/>
      <c r="N1296" s="218"/>
      <c r="O1296" s="70"/>
      <c r="P1296" s="70"/>
      <c r="Q1296" s="70"/>
      <c r="R1296" s="70"/>
      <c r="S1296" s="70"/>
      <c r="T1296" s="71"/>
      <c r="U1296" s="33"/>
      <c r="V1296" s="33"/>
      <c r="W1296" s="33"/>
      <c r="X1296" s="33"/>
      <c r="Y1296" s="33"/>
      <c r="Z1296" s="33"/>
      <c r="AA1296" s="33"/>
      <c r="AB1296" s="33"/>
      <c r="AC1296" s="33"/>
      <c r="AD1296" s="33"/>
      <c r="AE1296" s="33"/>
      <c r="AT1296" s="16" t="s">
        <v>191</v>
      </c>
      <c r="AU1296" s="16" t="s">
        <v>86</v>
      </c>
    </row>
    <row r="1297" spans="1:65" s="2" customFormat="1" ht="16.5" customHeight="1">
      <c r="A1297" s="33"/>
      <c r="B1297" s="34"/>
      <c r="C1297" s="220" t="s">
        <v>2167</v>
      </c>
      <c r="D1297" s="220" t="s">
        <v>290</v>
      </c>
      <c r="E1297" s="221" t="s">
        <v>2168</v>
      </c>
      <c r="F1297" s="222" t="s">
        <v>2169</v>
      </c>
      <c r="G1297" s="223" t="s">
        <v>1038</v>
      </c>
      <c r="H1297" s="224">
        <v>1</v>
      </c>
      <c r="I1297" s="225"/>
      <c r="J1297" s="226">
        <f>ROUND(I1297*H1297,2)</f>
        <v>0</v>
      </c>
      <c r="K1297" s="222" t="s">
        <v>1</v>
      </c>
      <c r="L1297" s="227"/>
      <c r="M1297" s="228" t="s">
        <v>1</v>
      </c>
      <c r="N1297" s="229" t="s">
        <v>42</v>
      </c>
      <c r="O1297" s="70"/>
      <c r="P1297" s="211">
        <f>O1297*H1297</f>
        <v>0</v>
      </c>
      <c r="Q1297" s="211">
        <v>0</v>
      </c>
      <c r="R1297" s="211">
        <f>Q1297*H1297</f>
        <v>0</v>
      </c>
      <c r="S1297" s="211">
        <v>0</v>
      </c>
      <c r="T1297" s="212">
        <f>S1297*H1297</f>
        <v>0</v>
      </c>
      <c r="U1297" s="33"/>
      <c r="V1297" s="33"/>
      <c r="W1297" s="33"/>
      <c r="X1297" s="33"/>
      <c r="Y1297" s="33"/>
      <c r="Z1297" s="33"/>
      <c r="AA1297" s="33"/>
      <c r="AB1297" s="33"/>
      <c r="AC1297" s="33"/>
      <c r="AD1297" s="33"/>
      <c r="AE1297" s="33"/>
      <c r="AR1297" s="213" t="s">
        <v>193</v>
      </c>
      <c r="AT1297" s="213" t="s">
        <v>290</v>
      </c>
      <c r="AU1297" s="213" t="s">
        <v>86</v>
      </c>
      <c r="AY1297" s="16" t="s">
        <v>147</v>
      </c>
      <c r="BE1297" s="214">
        <f>IF(N1297="základní",J1297,0)</f>
        <v>0</v>
      </c>
      <c r="BF1297" s="214">
        <f>IF(N1297="snížená",J1297,0)</f>
        <v>0</v>
      </c>
      <c r="BG1297" s="214">
        <f>IF(N1297="zákl. přenesená",J1297,0)</f>
        <v>0</v>
      </c>
      <c r="BH1297" s="214">
        <f>IF(N1297="sníž. přenesená",J1297,0)</f>
        <v>0</v>
      </c>
      <c r="BI1297" s="214">
        <f>IF(N1297="nulová",J1297,0)</f>
        <v>0</v>
      </c>
      <c r="BJ1297" s="16" t="s">
        <v>21</v>
      </c>
      <c r="BK1297" s="214">
        <f>ROUND(I1297*H1297,2)</f>
        <v>0</v>
      </c>
      <c r="BL1297" s="16" t="s">
        <v>154</v>
      </c>
      <c r="BM1297" s="213" t="s">
        <v>2170</v>
      </c>
    </row>
    <row r="1298" spans="1:65" s="2" customFormat="1" ht="11.25">
      <c r="A1298" s="33"/>
      <c r="B1298" s="34"/>
      <c r="C1298" s="35"/>
      <c r="D1298" s="215" t="s">
        <v>156</v>
      </c>
      <c r="E1298" s="35"/>
      <c r="F1298" s="216" t="s">
        <v>2169</v>
      </c>
      <c r="G1298" s="35"/>
      <c r="H1298" s="35"/>
      <c r="I1298" s="114"/>
      <c r="J1298" s="35"/>
      <c r="K1298" s="35"/>
      <c r="L1298" s="38"/>
      <c r="M1298" s="217"/>
      <c r="N1298" s="218"/>
      <c r="O1298" s="70"/>
      <c r="P1298" s="70"/>
      <c r="Q1298" s="70"/>
      <c r="R1298" s="70"/>
      <c r="S1298" s="70"/>
      <c r="T1298" s="71"/>
      <c r="U1298" s="33"/>
      <c r="V1298" s="33"/>
      <c r="W1298" s="33"/>
      <c r="X1298" s="33"/>
      <c r="Y1298" s="33"/>
      <c r="Z1298" s="33"/>
      <c r="AA1298" s="33"/>
      <c r="AB1298" s="33"/>
      <c r="AC1298" s="33"/>
      <c r="AD1298" s="33"/>
      <c r="AE1298" s="33"/>
      <c r="AT1298" s="16" t="s">
        <v>156</v>
      </c>
      <c r="AU1298" s="16" t="s">
        <v>86</v>
      </c>
    </row>
    <row r="1299" spans="1:65" s="2" customFormat="1" ht="19.5">
      <c r="A1299" s="33"/>
      <c r="B1299" s="34"/>
      <c r="C1299" s="35"/>
      <c r="D1299" s="215" t="s">
        <v>191</v>
      </c>
      <c r="E1299" s="35"/>
      <c r="F1299" s="219" t="s">
        <v>2171</v>
      </c>
      <c r="G1299" s="35"/>
      <c r="H1299" s="35"/>
      <c r="I1299" s="114"/>
      <c r="J1299" s="35"/>
      <c r="K1299" s="35"/>
      <c r="L1299" s="38"/>
      <c r="M1299" s="217"/>
      <c r="N1299" s="218"/>
      <c r="O1299" s="70"/>
      <c r="P1299" s="70"/>
      <c r="Q1299" s="70"/>
      <c r="R1299" s="70"/>
      <c r="S1299" s="70"/>
      <c r="T1299" s="71"/>
      <c r="U1299" s="33"/>
      <c r="V1299" s="33"/>
      <c r="W1299" s="33"/>
      <c r="X1299" s="33"/>
      <c r="Y1299" s="33"/>
      <c r="Z1299" s="33"/>
      <c r="AA1299" s="33"/>
      <c r="AB1299" s="33"/>
      <c r="AC1299" s="33"/>
      <c r="AD1299" s="33"/>
      <c r="AE1299" s="33"/>
      <c r="AT1299" s="16" t="s">
        <v>191</v>
      </c>
      <c r="AU1299" s="16" t="s">
        <v>86</v>
      </c>
    </row>
    <row r="1300" spans="1:65" s="2" customFormat="1" ht="21.75" customHeight="1">
      <c r="A1300" s="33"/>
      <c r="B1300" s="34"/>
      <c r="C1300" s="202" t="s">
        <v>2172</v>
      </c>
      <c r="D1300" s="202" t="s">
        <v>149</v>
      </c>
      <c r="E1300" s="203" t="s">
        <v>2173</v>
      </c>
      <c r="F1300" s="204" t="s">
        <v>2174</v>
      </c>
      <c r="G1300" s="205" t="s">
        <v>152</v>
      </c>
      <c r="H1300" s="206">
        <v>1</v>
      </c>
      <c r="I1300" s="207"/>
      <c r="J1300" s="208">
        <f>ROUND(I1300*H1300,2)</f>
        <v>0</v>
      </c>
      <c r="K1300" s="204" t="s">
        <v>153</v>
      </c>
      <c r="L1300" s="38"/>
      <c r="M1300" s="209" t="s">
        <v>1</v>
      </c>
      <c r="N1300" s="210" t="s">
        <v>42</v>
      </c>
      <c r="O1300" s="70"/>
      <c r="P1300" s="211">
        <f>O1300*H1300</f>
        <v>0</v>
      </c>
      <c r="Q1300" s="211">
        <v>1.110364E-3</v>
      </c>
      <c r="R1300" s="211">
        <f>Q1300*H1300</f>
        <v>1.110364E-3</v>
      </c>
      <c r="S1300" s="211">
        <v>0</v>
      </c>
      <c r="T1300" s="212">
        <f>S1300*H1300</f>
        <v>0</v>
      </c>
      <c r="U1300" s="33"/>
      <c r="V1300" s="33"/>
      <c r="W1300" s="33"/>
      <c r="X1300" s="33"/>
      <c r="Y1300" s="33"/>
      <c r="Z1300" s="33"/>
      <c r="AA1300" s="33"/>
      <c r="AB1300" s="33"/>
      <c r="AC1300" s="33"/>
      <c r="AD1300" s="33"/>
      <c r="AE1300" s="33"/>
      <c r="AR1300" s="213" t="s">
        <v>154</v>
      </c>
      <c r="AT1300" s="213" t="s">
        <v>149</v>
      </c>
      <c r="AU1300" s="213" t="s">
        <v>86</v>
      </c>
      <c r="AY1300" s="16" t="s">
        <v>147</v>
      </c>
      <c r="BE1300" s="214">
        <f>IF(N1300="základní",J1300,0)</f>
        <v>0</v>
      </c>
      <c r="BF1300" s="214">
        <f>IF(N1300="snížená",J1300,0)</f>
        <v>0</v>
      </c>
      <c r="BG1300" s="214">
        <f>IF(N1300="zákl. přenesená",J1300,0)</f>
        <v>0</v>
      </c>
      <c r="BH1300" s="214">
        <f>IF(N1300="sníž. přenesená",J1300,0)</f>
        <v>0</v>
      </c>
      <c r="BI1300" s="214">
        <f>IF(N1300="nulová",J1300,0)</f>
        <v>0</v>
      </c>
      <c r="BJ1300" s="16" t="s">
        <v>21</v>
      </c>
      <c r="BK1300" s="214">
        <f>ROUND(I1300*H1300,2)</f>
        <v>0</v>
      </c>
      <c r="BL1300" s="16" t="s">
        <v>154</v>
      </c>
      <c r="BM1300" s="213" t="s">
        <v>2175</v>
      </c>
    </row>
    <row r="1301" spans="1:65" s="2" customFormat="1" ht="19.5">
      <c r="A1301" s="33"/>
      <c r="B1301" s="34"/>
      <c r="C1301" s="35"/>
      <c r="D1301" s="215" t="s">
        <v>156</v>
      </c>
      <c r="E1301" s="35"/>
      <c r="F1301" s="216" t="s">
        <v>2176</v>
      </c>
      <c r="G1301" s="35"/>
      <c r="H1301" s="35"/>
      <c r="I1301" s="114"/>
      <c r="J1301" s="35"/>
      <c r="K1301" s="35"/>
      <c r="L1301" s="38"/>
      <c r="M1301" s="217"/>
      <c r="N1301" s="218"/>
      <c r="O1301" s="70"/>
      <c r="P1301" s="70"/>
      <c r="Q1301" s="70"/>
      <c r="R1301" s="70"/>
      <c r="S1301" s="70"/>
      <c r="T1301" s="71"/>
      <c r="U1301" s="33"/>
      <c r="V1301" s="33"/>
      <c r="W1301" s="33"/>
      <c r="X1301" s="33"/>
      <c r="Y1301" s="33"/>
      <c r="Z1301" s="33"/>
      <c r="AA1301" s="33"/>
      <c r="AB1301" s="33"/>
      <c r="AC1301" s="33"/>
      <c r="AD1301" s="33"/>
      <c r="AE1301" s="33"/>
      <c r="AT1301" s="16" t="s">
        <v>156</v>
      </c>
      <c r="AU1301" s="16" t="s">
        <v>86</v>
      </c>
    </row>
    <row r="1302" spans="1:65" s="2" customFormat="1" ht="39">
      <c r="A1302" s="33"/>
      <c r="B1302" s="34"/>
      <c r="C1302" s="35"/>
      <c r="D1302" s="215" t="s">
        <v>191</v>
      </c>
      <c r="E1302" s="35"/>
      <c r="F1302" s="219" t="s">
        <v>2177</v>
      </c>
      <c r="G1302" s="35"/>
      <c r="H1302" s="35"/>
      <c r="I1302" s="114"/>
      <c r="J1302" s="35"/>
      <c r="K1302" s="35"/>
      <c r="L1302" s="38"/>
      <c r="M1302" s="217"/>
      <c r="N1302" s="218"/>
      <c r="O1302" s="70"/>
      <c r="P1302" s="70"/>
      <c r="Q1302" s="70"/>
      <c r="R1302" s="70"/>
      <c r="S1302" s="70"/>
      <c r="T1302" s="71"/>
      <c r="U1302" s="33"/>
      <c r="V1302" s="33"/>
      <c r="W1302" s="33"/>
      <c r="X1302" s="33"/>
      <c r="Y1302" s="33"/>
      <c r="Z1302" s="33"/>
      <c r="AA1302" s="33"/>
      <c r="AB1302" s="33"/>
      <c r="AC1302" s="33"/>
      <c r="AD1302" s="33"/>
      <c r="AE1302" s="33"/>
      <c r="AT1302" s="16" t="s">
        <v>191</v>
      </c>
      <c r="AU1302" s="16" t="s">
        <v>86</v>
      </c>
    </row>
    <row r="1303" spans="1:65" s="2" customFormat="1" ht="21.75" customHeight="1">
      <c r="A1303" s="33"/>
      <c r="B1303" s="34"/>
      <c r="C1303" s="202" t="s">
        <v>2178</v>
      </c>
      <c r="D1303" s="202" t="s">
        <v>149</v>
      </c>
      <c r="E1303" s="203" t="s">
        <v>2179</v>
      </c>
      <c r="F1303" s="204" t="s">
        <v>2180</v>
      </c>
      <c r="G1303" s="205" t="s">
        <v>285</v>
      </c>
      <c r="H1303" s="206">
        <v>1</v>
      </c>
      <c r="I1303" s="207"/>
      <c r="J1303" s="208">
        <f>ROUND(I1303*H1303,2)</f>
        <v>0</v>
      </c>
      <c r="K1303" s="204" t="s">
        <v>153</v>
      </c>
      <c r="L1303" s="38"/>
      <c r="M1303" s="209" t="s">
        <v>1</v>
      </c>
      <c r="N1303" s="210" t="s">
        <v>42</v>
      </c>
      <c r="O1303" s="70"/>
      <c r="P1303" s="211">
        <f>O1303*H1303</f>
        <v>0</v>
      </c>
      <c r="Q1303" s="211">
        <v>0</v>
      </c>
      <c r="R1303" s="211">
        <f>Q1303*H1303</f>
        <v>0</v>
      </c>
      <c r="S1303" s="211">
        <v>0</v>
      </c>
      <c r="T1303" s="212">
        <f>S1303*H1303</f>
        <v>0</v>
      </c>
      <c r="U1303" s="33"/>
      <c r="V1303" s="33"/>
      <c r="W1303" s="33"/>
      <c r="X1303" s="33"/>
      <c r="Y1303" s="33"/>
      <c r="Z1303" s="33"/>
      <c r="AA1303" s="33"/>
      <c r="AB1303" s="33"/>
      <c r="AC1303" s="33"/>
      <c r="AD1303" s="33"/>
      <c r="AE1303" s="33"/>
      <c r="AR1303" s="213" t="s">
        <v>154</v>
      </c>
      <c r="AT1303" s="213" t="s">
        <v>149</v>
      </c>
      <c r="AU1303" s="213" t="s">
        <v>86</v>
      </c>
      <c r="AY1303" s="16" t="s">
        <v>147</v>
      </c>
      <c r="BE1303" s="214">
        <f>IF(N1303="základní",J1303,0)</f>
        <v>0</v>
      </c>
      <c r="BF1303" s="214">
        <f>IF(N1303="snížená",J1303,0)</f>
        <v>0</v>
      </c>
      <c r="BG1303" s="214">
        <f>IF(N1303="zákl. přenesená",J1303,0)</f>
        <v>0</v>
      </c>
      <c r="BH1303" s="214">
        <f>IF(N1303="sníž. přenesená",J1303,0)</f>
        <v>0</v>
      </c>
      <c r="BI1303" s="214">
        <f>IF(N1303="nulová",J1303,0)</f>
        <v>0</v>
      </c>
      <c r="BJ1303" s="16" t="s">
        <v>21</v>
      </c>
      <c r="BK1303" s="214">
        <f>ROUND(I1303*H1303,2)</f>
        <v>0</v>
      </c>
      <c r="BL1303" s="16" t="s">
        <v>154</v>
      </c>
      <c r="BM1303" s="213" t="s">
        <v>2181</v>
      </c>
    </row>
    <row r="1304" spans="1:65" s="2" customFormat="1" ht="19.5">
      <c r="A1304" s="33"/>
      <c r="B1304" s="34"/>
      <c r="C1304" s="35"/>
      <c r="D1304" s="215" t="s">
        <v>156</v>
      </c>
      <c r="E1304" s="35"/>
      <c r="F1304" s="216" t="s">
        <v>2182</v>
      </c>
      <c r="G1304" s="35"/>
      <c r="H1304" s="35"/>
      <c r="I1304" s="114"/>
      <c r="J1304" s="35"/>
      <c r="K1304" s="35"/>
      <c r="L1304" s="38"/>
      <c r="M1304" s="217"/>
      <c r="N1304" s="218"/>
      <c r="O1304" s="70"/>
      <c r="P1304" s="70"/>
      <c r="Q1304" s="70"/>
      <c r="R1304" s="70"/>
      <c r="S1304" s="70"/>
      <c r="T1304" s="71"/>
      <c r="U1304" s="33"/>
      <c r="V1304" s="33"/>
      <c r="W1304" s="33"/>
      <c r="X1304" s="33"/>
      <c r="Y1304" s="33"/>
      <c r="Z1304" s="33"/>
      <c r="AA1304" s="33"/>
      <c r="AB1304" s="33"/>
      <c r="AC1304" s="33"/>
      <c r="AD1304" s="33"/>
      <c r="AE1304" s="33"/>
      <c r="AT1304" s="16" t="s">
        <v>156</v>
      </c>
      <c r="AU1304" s="16" t="s">
        <v>86</v>
      </c>
    </row>
    <row r="1305" spans="1:65" s="2" customFormat="1" ht="21.75" customHeight="1">
      <c r="A1305" s="33"/>
      <c r="B1305" s="34"/>
      <c r="C1305" s="202" t="s">
        <v>2183</v>
      </c>
      <c r="D1305" s="202" t="s">
        <v>149</v>
      </c>
      <c r="E1305" s="203" t="s">
        <v>2184</v>
      </c>
      <c r="F1305" s="204" t="s">
        <v>2185</v>
      </c>
      <c r="G1305" s="205" t="s">
        <v>152</v>
      </c>
      <c r="H1305" s="206">
        <v>1</v>
      </c>
      <c r="I1305" s="207"/>
      <c r="J1305" s="208">
        <f>ROUND(I1305*H1305,2)</f>
        <v>0</v>
      </c>
      <c r="K1305" s="204" t="s">
        <v>153</v>
      </c>
      <c r="L1305" s="38"/>
      <c r="M1305" s="209" t="s">
        <v>1</v>
      </c>
      <c r="N1305" s="210" t="s">
        <v>42</v>
      </c>
      <c r="O1305" s="70"/>
      <c r="P1305" s="211">
        <f>O1305*H1305</f>
        <v>0</v>
      </c>
      <c r="Q1305" s="211">
        <v>1.1622199999999999E-2</v>
      </c>
      <c r="R1305" s="211">
        <f>Q1305*H1305</f>
        <v>1.1622199999999999E-2</v>
      </c>
      <c r="S1305" s="211">
        <v>0</v>
      </c>
      <c r="T1305" s="212">
        <f>S1305*H1305</f>
        <v>0</v>
      </c>
      <c r="U1305" s="33"/>
      <c r="V1305" s="33"/>
      <c r="W1305" s="33"/>
      <c r="X1305" s="33"/>
      <c r="Y1305" s="33"/>
      <c r="Z1305" s="33"/>
      <c r="AA1305" s="33"/>
      <c r="AB1305" s="33"/>
      <c r="AC1305" s="33"/>
      <c r="AD1305" s="33"/>
      <c r="AE1305" s="33"/>
      <c r="AR1305" s="213" t="s">
        <v>154</v>
      </c>
      <c r="AT1305" s="213" t="s">
        <v>149</v>
      </c>
      <c r="AU1305" s="213" t="s">
        <v>86</v>
      </c>
      <c r="AY1305" s="16" t="s">
        <v>147</v>
      </c>
      <c r="BE1305" s="214">
        <f>IF(N1305="základní",J1305,0)</f>
        <v>0</v>
      </c>
      <c r="BF1305" s="214">
        <f>IF(N1305="snížená",J1305,0)</f>
        <v>0</v>
      </c>
      <c r="BG1305" s="214">
        <f>IF(N1305="zákl. přenesená",J1305,0)</f>
        <v>0</v>
      </c>
      <c r="BH1305" s="214">
        <f>IF(N1305="sníž. přenesená",J1305,0)</f>
        <v>0</v>
      </c>
      <c r="BI1305" s="214">
        <f>IF(N1305="nulová",J1305,0)</f>
        <v>0</v>
      </c>
      <c r="BJ1305" s="16" t="s">
        <v>21</v>
      </c>
      <c r="BK1305" s="214">
        <f>ROUND(I1305*H1305,2)</f>
        <v>0</v>
      </c>
      <c r="BL1305" s="16" t="s">
        <v>154</v>
      </c>
      <c r="BM1305" s="213" t="s">
        <v>2186</v>
      </c>
    </row>
    <row r="1306" spans="1:65" s="2" customFormat="1" ht="29.25">
      <c r="A1306" s="33"/>
      <c r="B1306" s="34"/>
      <c r="C1306" s="35"/>
      <c r="D1306" s="215" t="s">
        <v>156</v>
      </c>
      <c r="E1306" s="35"/>
      <c r="F1306" s="216" t="s">
        <v>2187</v>
      </c>
      <c r="G1306" s="35"/>
      <c r="H1306" s="35"/>
      <c r="I1306" s="114"/>
      <c r="J1306" s="35"/>
      <c r="K1306" s="35"/>
      <c r="L1306" s="38"/>
      <c r="M1306" s="217"/>
      <c r="N1306" s="218"/>
      <c r="O1306" s="70"/>
      <c r="P1306" s="70"/>
      <c r="Q1306" s="70"/>
      <c r="R1306" s="70"/>
      <c r="S1306" s="70"/>
      <c r="T1306" s="71"/>
      <c r="U1306" s="33"/>
      <c r="V1306" s="33"/>
      <c r="W1306" s="33"/>
      <c r="X1306" s="33"/>
      <c r="Y1306" s="33"/>
      <c r="Z1306" s="33"/>
      <c r="AA1306" s="33"/>
      <c r="AB1306" s="33"/>
      <c r="AC1306" s="33"/>
      <c r="AD1306" s="33"/>
      <c r="AE1306" s="33"/>
      <c r="AT1306" s="16" t="s">
        <v>156</v>
      </c>
      <c r="AU1306" s="16" t="s">
        <v>86</v>
      </c>
    </row>
    <row r="1307" spans="1:65" s="2" customFormat="1" ht="68.25">
      <c r="A1307" s="33"/>
      <c r="B1307" s="34"/>
      <c r="C1307" s="35"/>
      <c r="D1307" s="215" t="s">
        <v>158</v>
      </c>
      <c r="E1307" s="35"/>
      <c r="F1307" s="219" t="s">
        <v>2188</v>
      </c>
      <c r="G1307" s="35"/>
      <c r="H1307" s="35"/>
      <c r="I1307" s="114"/>
      <c r="J1307" s="35"/>
      <c r="K1307" s="35"/>
      <c r="L1307" s="38"/>
      <c r="M1307" s="217"/>
      <c r="N1307" s="218"/>
      <c r="O1307" s="70"/>
      <c r="P1307" s="70"/>
      <c r="Q1307" s="70"/>
      <c r="R1307" s="70"/>
      <c r="S1307" s="70"/>
      <c r="T1307" s="71"/>
      <c r="U1307" s="33"/>
      <c r="V1307" s="33"/>
      <c r="W1307" s="33"/>
      <c r="X1307" s="33"/>
      <c r="Y1307" s="33"/>
      <c r="Z1307" s="33"/>
      <c r="AA1307" s="33"/>
      <c r="AB1307" s="33"/>
      <c r="AC1307" s="33"/>
      <c r="AD1307" s="33"/>
      <c r="AE1307" s="33"/>
      <c r="AT1307" s="16" t="s">
        <v>158</v>
      </c>
      <c r="AU1307" s="16" t="s">
        <v>86</v>
      </c>
    </row>
    <row r="1308" spans="1:65" s="2" customFormat="1" ht="48.75">
      <c r="A1308" s="33"/>
      <c r="B1308" s="34"/>
      <c r="C1308" s="35"/>
      <c r="D1308" s="215" t="s">
        <v>191</v>
      </c>
      <c r="E1308" s="35"/>
      <c r="F1308" s="219" t="s">
        <v>2189</v>
      </c>
      <c r="G1308" s="35"/>
      <c r="H1308" s="35"/>
      <c r="I1308" s="114"/>
      <c r="J1308" s="35"/>
      <c r="K1308" s="35"/>
      <c r="L1308" s="38"/>
      <c r="M1308" s="217"/>
      <c r="N1308" s="218"/>
      <c r="O1308" s="70"/>
      <c r="P1308" s="70"/>
      <c r="Q1308" s="70"/>
      <c r="R1308" s="70"/>
      <c r="S1308" s="70"/>
      <c r="T1308" s="71"/>
      <c r="U1308" s="33"/>
      <c r="V1308" s="33"/>
      <c r="W1308" s="33"/>
      <c r="X1308" s="33"/>
      <c r="Y1308" s="33"/>
      <c r="Z1308" s="33"/>
      <c r="AA1308" s="33"/>
      <c r="AB1308" s="33"/>
      <c r="AC1308" s="33"/>
      <c r="AD1308" s="33"/>
      <c r="AE1308" s="33"/>
      <c r="AT1308" s="16" t="s">
        <v>191</v>
      </c>
      <c r="AU1308" s="16" t="s">
        <v>86</v>
      </c>
    </row>
    <row r="1309" spans="1:65" s="2" customFormat="1" ht="21.75" customHeight="1">
      <c r="A1309" s="33"/>
      <c r="B1309" s="34"/>
      <c r="C1309" s="202" t="s">
        <v>2190</v>
      </c>
      <c r="D1309" s="202" t="s">
        <v>149</v>
      </c>
      <c r="E1309" s="203" t="s">
        <v>2191</v>
      </c>
      <c r="F1309" s="204" t="s">
        <v>2192</v>
      </c>
      <c r="G1309" s="205" t="s">
        <v>152</v>
      </c>
      <c r="H1309" s="206">
        <v>1</v>
      </c>
      <c r="I1309" s="207"/>
      <c r="J1309" s="208">
        <f>ROUND(I1309*H1309,2)</f>
        <v>0</v>
      </c>
      <c r="K1309" s="204" t="s">
        <v>153</v>
      </c>
      <c r="L1309" s="38"/>
      <c r="M1309" s="209" t="s">
        <v>1</v>
      </c>
      <c r="N1309" s="210" t="s">
        <v>42</v>
      </c>
      <c r="O1309" s="70"/>
      <c r="P1309" s="211">
        <f>O1309*H1309</f>
        <v>0</v>
      </c>
      <c r="Q1309" s="211">
        <v>2.3244399999999998E-2</v>
      </c>
      <c r="R1309" s="211">
        <f>Q1309*H1309</f>
        <v>2.3244399999999998E-2</v>
      </c>
      <c r="S1309" s="211">
        <v>0</v>
      </c>
      <c r="T1309" s="212">
        <f>S1309*H1309</f>
        <v>0</v>
      </c>
      <c r="U1309" s="33"/>
      <c r="V1309" s="33"/>
      <c r="W1309" s="33"/>
      <c r="X1309" s="33"/>
      <c r="Y1309" s="33"/>
      <c r="Z1309" s="33"/>
      <c r="AA1309" s="33"/>
      <c r="AB1309" s="33"/>
      <c r="AC1309" s="33"/>
      <c r="AD1309" s="33"/>
      <c r="AE1309" s="33"/>
      <c r="AR1309" s="213" t="s">
        <v>154</v>
      </c>
      <c r="AT1309" s="213" t="s">
        <v>149</v>
      </c>
      <c r="AU1309" s="213" t="s">
        <v>86</v>
      </c>
      <c r="AY1309" s="16" t="s">
        <v>147</v>
      </c>
      <c r="BE1309" s="214">
        <f>IF(N1309="základní",J1309,0)</f>
        <v>0</v>
      </c>
      <c r="BF1309" s="214">
        <f>IF(N1309="snížená",J1309,0)</f>
        <v>0</v>
      </c>
      <c r="BG1309" s="214">
        <f>IF(N1309="zákl. přenesená",J1309,0)</f>
        <v>0</v>
      </c>
      <c r="BH1309" s="214">
        <f>IF(N1309="sníž. přenesená",J1309,0)</f>
        <v>0</v>
      </c>
      <c r="BI1309" s="214">
        <f>IF(N1309="nulová",J1309,0)</f>
        <v>0</v>
      </c>
      <c r="BJ1309" s="16" t="s">
        <v>21</v>
      </c>
      <c r="BK1309" s="214">
        <f>ROUND(I1309*H1309,2)</f>
        <v>0</v>
      </c>
      <c r="BL1309" s="16" t="s">
        <v>154</v>
      </c>
      <c r="BM1309" s="213" t="s">
        <v>2193</v>
      </c>
    </row>
    <row r="1310" spans="1:65" s="2" customFormat="1" ht="29.25">
      <c r="A1310" s="33"/>
      <c r="B1310" s="34"/>
      <c r="C1310" s="35"/>
      <c r="D1310" s="215" t="s">
        <v>156</v>
      </c>
      <c r="E1310" s="35"/>
      <c r="F1310" s="216" t="s">
        <v>2194</v>
      </c>
      <c r="G1310" s="35"/>
      <c r="H1310" s="35"/>
      <c r="I1310" s="114"/>
      <c r="J1310" s="35"/>
      <c r="K1310" s="35"/>
      <c r="L1310" s="38"/>
      <c r="M1310" s="217"/>
      <c r="N1310" s="218"/>
      <c r="O1310" s="70"/>
      <c r="P1310" s="70"/>
      <c r="Q1310" s="70"/>
      <c r="R1310" s="70"/>
      <c r="S1310" s="70"/>
      <c r="T1310" s="71"/>
      <c r="U1310" s="33"/>
      <c r="V1310" s="33"/>
      <c r="W1310" s="33"/>
      <c r="X1310" s="33"/>
      <c r="Y1310" s="33"/>
      <c r="Z1310" s="33"/>
      <c r="AA1310" s="33"/>
      <c r="AB1310" s="33"/>
      <c r="AC1310" s="33"/>
      <c r="AD1310" s="33"/>
      <c r="AE1310" s="33"/>
      <c r="AT1310" s="16" t="s">
        <v>156</v>
      </c>
      <c r="AU1310" s="16" t="s">
        <v>86</v>
      </c>
    </row>
    <row r="1311" spans="1:65" s="2" customFormat="1" ht="68.25">
      <c r="A1311" s="33"/>
      <c r="B1311" s="34"/>
      <c r="C1311" s="35"/>
      <c r="D1311" s="215" t="s">
        <v>158</v>
      </c>
      <c r="E1311" s="35"/>
      <c r="F1311" s="219" t="s">
        <v>2188</v>
      </c>
      <c r="G1311" s="35"/>
      <c r="H1311" s="35"/>
      <c r="I1311" s="114"/>
      <c r="J1311" s="35"/>
      <c r="K1311" s="35"/>
      <c r="L1311" s="38"/>
      <c r="M1311" s="217"/>
      <c r="N1311" s="218"/>
      <c r="O1311" s="70"/>
      <c r="P1311" s="70"/>
      <c r="Q1311" s="70"/>
      <c r="R1311" s="70"/>
      <c r="S1311" s="70"/>
      <c r="T1311" s="71"/>
      <c r="U1311" s="33"/>
      <c r="V1311" s="33"/>
      <c r="W1311" s="33"/>
      <c r="X1311" s="33"/>
      <c r="Y1311" s="33"/>
      <c r="Z1311" s="33"/>
      <c r="AA1311" s="33"/>
      <c r="AB1311" s="33"/>
      <c r="AC1311" s="33"/>
      <c r="AD1311" s="33"/>
      <c r="AE1311" s="33"/>
      <c r="AT1311" s="16" t="s">
        <v>158</v>
      </c>
      <c r="AU1311" s="16" t="s">
        <v>86</v>
      </c>
    </row>
    <row r="1312" spans="1:65" s="2" customFormat="1" ht="29.25">
      <c r="A1312" s="33"/>
      <c r="B1312" s="34"/>
      <c r="C1312" s="35"/>
      <c r="D1312" s="215" t="s">
        <v>191</v>
      </c>
      <c r="E1312" s="35"/>
      <c r="F1312" s="219" t="s">
        <v>2195</v>
      </c>
      <c r="G1312" s="35"/>
      <c r="H1312" s="35"/>
      <c r="I1312" s="114"/>
      <c r="J1312" s="35"/>
      <c r="K1312" s="35"/>
      <c r="L1312" s="38"/>
      <c r="M1312" s="217"/>
      <c r="N1312" s="218"/>
      <c r="O1312" s="70"/>
      <c r="P1312" s="70"/>
      <c r="Q1312" s="70"/>
      <c r="R1312" s="70"/>
      <c r="S1312" s="70"/>
      <c r="T1312" s="71"/>
      <c r="U1312" s="33"/>
      <c r="V1312" s="33"/>
      <c r="W1312" s="33"/>
      <c r="X1312" s="33"/>
      <c r="Y1312" s="33"/>
      <c r="Z1312" s="33"/>
      <c r="AA1312" s="33"/>
      <c r="AB1312" s="33"/>
      <c r="AC1312" s="33"/>
      <c r="AD1312" s="33"/>
      <c r="AE1312" s="33"/>
      <c r="AT1312" s="16" t="s">
        <v>191</v>
      </c>
      <c r="AU1312" s="16" t="s">
        <v>86</v>
      </c>
    </row>
    <row r="1313" spans="1:65" s="2" customFormat="1" ht="21.75" customHeight="1">
      <c r="A1313" s="33"/>
      <c r="B1313" s="34"/>
      <c r="C1313" s="202" t="s">
        <v>2196</v>
      </c>
      <c r="D1313" s="202" t="s">
        <v>149</v>
      </c>
      <c r="E1313" s="203" t="s">
        <v>2197</v>
      </c>
      <c r="F1313" s="204" t="s">
        <v>2198</v>
      </c>
      <c r="G1313" s="205" t="s">
        <v>152</v>
      </c>
      <c r="H1313" s="206">
        <v>1</v>
      </c>
      <c r="I1313" s="207"/>
      <c r="J1313" s="208">
        <f>ROUND(I1313*H1313,2)</f>
        <v>0</v>
      </c>
      <c r="K1313" s="204" t="s">
        <v>153</v>
      </c>
      <c r="L1313" s="38"/>
      <c r="M1313" s="209" t="s">
        <v>1</v>
      </c>
      <c r="N1313" s="210" t="s">
        <v>42</v>
      </c>
      <c r="O1313" s="70"/>
      <c r="P1313" s="211">
        <f>O1313*H1313</f>
        <v>0</v>
      </c>
      <c r="Q1313" s="211">
        <v>3.7194999999999999E-2</v>
      </c>
      <c r="R1313" s="211">
        <f>Q1313*H1313</f>
        <v>3.7194999999999999E-2</v>
      </c>
      <c r="S1313" s="211">
        <v>0</v>
      </c>
      <c r="T1313" s="212">
        <f>S1313*H1313</f>
        <v>0</v>
      </c>
      <c r="U1313" s="33"/>
      <c r="V1313" s="33"/>
      <c r="W1313" s="33"/>
      <c r="X1313" s="33"/>
      <c r="Y1313" s="33"/>
      <c r="Z1313" s="33"/>
      <c r="AA1313" s="33"/>
      <c r="AB1313" s="33"/>
      <c r="AC1313" s="33"/>
      <c r="AD1313" s="33"/>
      <c r="AE1313" s="33"/>
      <c r="AR1313" s="213" t="s">
        <v>154</v>
      </c>
      <c r="AT1313" s="213" t="s">
        <v>149</v>
      </c>
      <c r="AU1313" s="213" t="s">
        <v>86</v>
      </c>
      <c r="AY1313" s="16" t="s">
        <v>147</v>
      </c>
      <c r="BE1313" s="214">
        <f>IF(N1313="základní",J1313,0)</f>
        <v>0</v>
      </c>
      <c r="BF1313" s="214">
        <f>IF(N1313="snížená",J1313,0)</f>
        <v>0</v>
      </c>
      <c r="BG1313" s="214">
        <f>IF(N1313="zákl. přenesená",J1313,0)</f>
        <v>0</v>
      </c>
      <c r="BH1313" s="214">
        <f>IF(N1313="sníž. přenesená",J1313,0)</f>
        <v>0</v>
      </c>
      <c r="BI1313" s="214">
        <f>IF(N1313="nulová",J1313,0)</f>
        <v>0</v>
      </c>
      <c r="BJ1313" s="16" t="s">
        <v>21</v>
      </c>
      <c r="BK1313" s="214">
        <f>ROUND(I1313*H1313,2)</f>
        <v>0</v>
      </c>
      <c r="BL1313" s="16" t="s">
        <v>154</v>
      </c>
      <c r="BM1313" s="213" t="s">
        <v>2199</v>
      </c>
    </row>
    <row r="1314" spans="1:65" s="2" customFormat="1" ht="29.25">
      <c r="A1314" s="33"/>
      <c r="B1314" s="34"/>
      <c r="C1314" s="35"/>
      <c r="D1314" s="215" t="s">
        <v>156</v>
      </c>
      <c r="E1314" s="35"/>
      <c r="F1314" s="216" t="s">
        <v>2200</v>
      </c>
      <c r="G1314" s="35"/>
      <c r="H1314" s="35"/>
      <c r="I1314" s="114"/>
      <c r="J1314" s="35"/>
      <c r="K1314" s="35"/>
      <c r="L1314" s="38"/>
      <c r="M1314" s="217"/>
      <c r="N1314" s="218"/>
      <c r="O1314" s="70"/>
      <c r="P1314" s="70"/>
      <c r="Q1314" s="70"/>
      <c r="R1314" s="70"/>
      <c r="S1314" s="70"/>
      <c r="T1314" s="71"/>
      <c r="U1314" s="33"/>
      <c r="V1314" s="33"/>
      <c r="W1314" s="33"/>
      <c r="X1314" s="33"/>
      <c r="Y1314" s="33"/>
      <c r="Z1314" s="33"/>
      <c r="AA1314" s="33"/>
      <c r="AB1314" s="33"/>
      <c r="AC1314" s="33"/>
      <c r="AD1314" s="33"/>
      <c r="AE1314" s="33"/>
      <c r="AT1314" s="16" t="s">
        <v>156</v>
      </c>
      <c r="AU1314" s="16" t="s">
        <v>86</v>
      </c>
    </row>
    <row r="1315" spans="1:65" s="2" customFormat="1" ht="68.25">
      <c r="A1315" s="33"/>
      <c r="B1315" s="34"/>
      <c r="C1315" s="35"/>
      <c r="D1315" s="215" t="s">
        <v>158</v>
      </c>
      <c r="E1315" s="35"/>
      <c r="F1315" s="219" t="s">
        <v>2188</v>
      </c>
      <c r="G1315" s="35"/>
      <c r="H1315" s="35"/>
      <c r="I1315" s="114"/>
      <c r="J1315" s="35"/>
      <c r="K1315" s="35"/>
      <c r="L1315" s="38"/>
      <c r="M1315" s="217"/>
      <c r="N1315" s="218"/>
      <c r="O1315" s="70"/>
      <c r="P1315" s="70"/>
      <c r="Q1315" s="70"/>
      <c r="R1315" s="70"/>
      <c r="S1315" s="70"/>
      <c r="T1315" s="71"/>
      <c r="U1315" s="33"/>
      <c r="V1315" s="33"/>
      <c r="W1315" s="33"/>
      <c r="X1315" s="33"/>
      <c r="Y1315" s="33"/>
      <c r="Z1315" s="33"/>
      <c r="AA1315" s="33"/>
      <c r="AB1315" s="33"/>
      <c r="AC1315" s="33"/>
      <c r="AD1315" s="33"/>
      <c r="AE1315" s="33"/>
      <c r="AT1315" s="16" t="s">
        <v>158</v>
      </c>
      <c r="AU1315" s="16" t="s">
        <v>86</v>
      </c>
    </row>
    <row r="1316" spans="1:65" s="2" customFormat="1" ht="29.25">
      <c r="A1316" s="33"/>
      <c r="B1316" s="34"/>
      <c r="C1316" s="35"/>
      <c r="D1316" s="215" t="s">
        <v>191</v>
      </c>
      <c r="E1316" s="35"/>
      <c r="F1316" s="219" t="s">
        <v>2195</v>
      </c>
      <c r="G1316" s="35"/>
      <c r="H1316" s="35"/>
      <c r="I1316" s="114"/>
      <c r="J1316" s="35"/>
      <c r="K1316" s="35"/>
      <c r="L1316" s="38"/>
      <c r="M1316" s="217"/>
      <c r="N1316" s="218"/>
      <c r="O1316" s="70"/>
      <c r="P1316" s="70"/>
      <c r="Q1316" s="70"/>
      <c r="R1316" s="70"/>
      <c r="S1316" s="70"/>
      <c r="T1316" s="71"/>
      <c r="U1316" s="33"/>
      <c r="V1316" s="33"/>
      <c r="W1316" s="33"/>
      <c r="X1316" s="33"/>
      <c r="Y1316" s="33"/>
      <c r="Z1316" s="33"/>
      <c r="AA1316" s="33"/>
      <c r="AB1316" s="33"/>
      <c r="AC1316" s="33"/>
      <c r="AD1316" s="33"/>
      <c r="AE1316" s="33"/>
      <c r="AT1316" s="16" t="s">
        <v>191</v>
      </c>
      <c r="AU1316" s="16" t="s">
        <v>86</v>
      </c>
    </row>
    <row r="1317" spans="1:65" s="2" customFormat="1" ht="21.75" customHeight="1">
      <c r="A1317" s="33"/>
      <c r="B1317" s="34"/>
      <c r="C1317" s="202" t="s">
        <v>2201</v>
      </c>
      <c r="D1317" s="202" t="s">
        <v>149</v>
      </c>
      <c r="E1317" s="203" t="s">
        <v>2202</v>
      </c>
      <c r="F1317" s="204" t="s">
        <v>2203</v>
      </c>
      <c r="G1317" s="205" t="s">
        <v>285</v>
      </c>
      <c r="H1317" s="206">
        <v>1</v>
      </c>
      <c r="I1317" s="207"/>
      <c r="J1317" s="208">
        <f>ROUND(I1317*H1317,2)</f>
        <v>0</v>
      </c>
      <c r="K1317" s="204" t="s">
        <v>153</v>
      </c>
      <c r="L1317" s="38"/>
      <c r="M1317" s="209" t="s">
        <v>1</v>
      </c>
      <c r="N1317" s="210" t="s">
        <v>42</v>
      </c>
      <c r="O1317" s="70"/>
      <c r="P1317" s="211">
        <f>O1317*H1317</f>
        <v>0</v>
      </c>
      <c r="Q1317" s="211">
        <v>1.1985E-4</v>
      </c>
      <c r="R1317" s="211">
        <f>Q1317*H1317</f>
        <v>1.1985E-4</v>
      </c>
      <c r="S1317" s="211">
        <v>0</v>
      </c>
      <c r="T1317" s="212">
        <f>S1317*H1317</f>
        <v>0</v>
      </c>
      <c r="U1317" s="33"/>
      <c r="V1317" s="33"/>
      <c r="W1317" s="33"/>
      <c r="X1317" s="33"/>
      <c r="Y1317" s="33"/>
      <c r="Z1317" s="33"/>
      <c r="AA1317" s="33"/>
      <c r="AB1317" s="33"/>
      <c r="AC1317" s="33"/>
      <c r="AD1317" s="33"/>
      <c r="AE1317" s="33"/>
      <c r="AR1317" s="213" t="s">
        <v>154</v>
      </c>
      <c r="AT1317" s="213" t="s">
        <v>149</v>
      </c>
      <c r="AU1317" s="213" t="s">
        <v>86</v>
      </c>
      <c r="AY1317" s="16" t="s">
        <v>147</v>
      </c>
      <c r="BE1317" s="214">
        <f>IF(N1317="základní",J1317,0)</f>
        <v>0</v>
      </c>
      <c r="BF1317" s="214">
        <f>IF(N1317="snížená",J1317,0)</f>
        <v>0</v>
      </c>
      <c r="BG1317" s="214">
        <f>IF(N1317="zákl. přenesená",J1317,0)</f>
        <v>0</v>
      </c>
      <c r="BH1317" s="214">
        <f>IF(N1317="sníž. přenesená",J1317,0)</f>
        <v>0</v>
      </c>
      <c r="BI1317" s="214">
        <f>IF(N1317="nulová",J1317,0)</f>
        <v>0</v>
      </c>
      <c r="BJ1317" s="16" t="s">
        <v>21</v>
      </c>
      <c r="BK1317" s="214">
        <f>ROUND(I1317*H1317,2)</f>
        <v>0</v>
      </c>
      <c r="BL1317" s="16" t="s">
        <v>154</v>
      </c>
      <c r="BM1317" s="213" t="s">
        <v>2204</v>
      </c>
    </row>
    <row r="1318" spans="1:65" s="2" customFormat="1" ht="19.5">
      <c r="A1318" s="33"/>
      <c r="B1318" s="34"/>
      <c r="C1318" s="35"/>
      <c r="D1318" s="215" t="s">
        <v>156</v>
      </c>
      <c r="E1318" s="35"/>
      <c r="F1318" s="216" t="s">
        <v>2205</v>
      </c>
      <c r="G1318" s="35"/>
      <c r="H1318" s="35"/>
      <c r="I1318" s="114"/>
      <c r="J1318" s="35"/>
      <c r="K1318" s="35"/>
      <c r="L1318" s="38"/>
      <c r="M1318" s="217"/>
      <c r="N1318" s="218"/>
      <c r="O1318" s="70"/>
      <c r="P1318" s="70"/>
      <c r="Q1318" s="70"/>
      <c r="R1318" s="70"/>
      <c r="S1318" s="70"/>
      <c r="T1318" s="71"/>
      <c r="U1318" s="33"/>
      <c r="V1318" s="33"/>
      <c r="W1318" s="33"/>
      <c r="X1318" s="33"/>
      <c r="Y1318" s="33"/>
      <c r="Z1318" s="33"/>
      <c r="AA1318" s="33"/>
      <c r="AB1318" s="33"/>
      <c r="AC1318" s="33"/>
      <c r="AD1318" s="33"/>
      <c r="AE1318" s="33"/>
      <c r="AT1318" s="16" t="s">
        <v>156</v>
      </c>
      <c r="AU1318" s="16" t="s">
        <v>86</v>
      </c>
    </row>
    <row r="1319" spans="1:65" s="2" customFormat="1" ht="21.75" customHeight="1">
      <c r="A1319" s="33"/>
      <c r="B1319" s="34"/>
      <c r="C1319" s="202" t="s">
        <v>2206</v>
      </c>
      <c r="D1319" s="202" t="s">
        <v>149</v>
      </c>
      <c r="E1319" s="203" t="s">
        <v>2207</v>
      </c>
      <c r="F1319" s="204" t="s">
        <v>2208</v>
      </c>
      <c r="G1319" s="205" t="s">
        <v>285</v>
      </c>
      <c r="H1319" s="206">
        <v>1</v>
      </c>
      <c r="I1319" s="207"/>
      <c r="J1319" s="208">
        <f>ROUND(I1319*H1319,2)</f>
        <v>0</v>
      </c>
      <c r="K1319" s="204" t="s">
        <v>153</v>
      </c>
      <c r="L1319" s="38"/>
      <c r="M1319" s="209" t="s">
        <v>1</v>
      </c>
      <c r="N1319" s="210" t="s">
        <v>42</v>
      </c>
      <c r="O1319" s="70"/>
      <c r="P1319" s="211">
        <f>O1319*H1319</f>
        <v>0</v>
      </c>
      <c r="Q1319" s="211">
        <v>4.014E-4</v>
      </c>
      <c r="R1319" s="211">
        <f>Q1319*H1319</f>
        <v>4.014E-4</v>
      </c>
      <c r="S1319" s="211">
        <v>0</v>
      </c>
      <c r="T1319" s="212">
        <f>S1319*H1319</f>
        <v>0</v>
      </c>
      <c r="U1319" s="33"/>
      <c r="V1319" s="33"/>
      <c r="W1319" s="33"/>
      <c r="X1319" s="33"/>
      <c r="Y1319" s="33"/>
      <c r="Z1319" s="33"/>
      <c r="AA1319" s="33"/>
      <c r="AB1319" s="33"/>
      <c r="AC1319" s="33"/>
      <c r="AD1319" s="33"/>
      <c r="AE1319" s="33"/>
      <c r="AR1319" s="213" t="s">
        <v>154</v>
      </c>
      <c r="AT1319" s="213" t="s">
        <v>149</v>
      </c>
      <c r="AU1319" s="213" t="s">
        <v>86</v>
      </c>
      <c r="AY1319" s="16" t="s">
        <v>147</v>
      </c>
      <c r="BE1319" s="214">
        <f>IF(N1319="základní",J1319,0)</f>
        <v>0</v>
      </c>
      <c r="BF1319" s="214">
        <f>IF(N1319="snížená",J1319,0)</f>
        <v>0</v>
      </c>
      <c r="BG1319" s="214">
        <f>IF(N1319="zákl. přenesená",J1319,0)</f>
        <v>0</v>
      </c>
      <c r="BH1319" s="214">
        <f>IF(N1319="sníž. přenesená",J1319,0)</f>
        <v>0</v>
      </c>
      <c r="BI1319" s="214">
        <f>IF(N1319="nulová",J1319,0)</f>
        <v>0</v>
      </c>
      <c r="BJ1319" s="16" t="s">
        <v>21</v>
      </c>
      <c r="BK1319" s="214">
        <f>ROUND(I1319*H1319,2)</f>
        <v>0</v>
      </c>
      <c r="BL1319" s="16" t="s">
        <v>154</v>
      </c>
      <c r="BM1319" s="213" t="s">
        <v>2209</v>
      </c>
    </row>
    <row r="1320" spans="1:65" s="2" customFormat="1" ht="19.5">
      <c r="A1320" s="33"/>
      <c r="B1320" s="34"/>
      <c r="C1320" s="35"/>
      <c r="D1320" s="215" t="s">
        <v>156</v>
      </c>
      <c r="E1320" s="35"/>
      <c r="F1320" s="216" t="s">
        <v>2210</v>
      </c>
      <c r="G1320" s="35"/>
      <c r="H1320" s="35"/>
      <c r="I1320" s="114"/>
      <c r="J1320" s="35"/>
      <c r="K1320" s="35"/>
      <c r="L1320" s="38"/>
      <c r="M1320" s="217"/>
      <c r="N1320" s="218"/>
      <c r="O1320" s="70"/>
      <c r="P1320" s="70"/>
      <c r="Q1320" s="70"/>
      <c r="R1320" s="70"/>
      <c r="S1320" s="70"/>
      <c r="T1320" s="71"/>
      <c r="U1320" s="33"/>
      <c r="V1320" s="33"/>
      <c r="W1320" s="33"/>
      <c r="X1320" s="33"/>
      <c r="Y1320" s="33"/>
      <c r="Z1320" s="33"/>
      <c r="AA1320" s="33"/>
      <c r="AB1320" s="33"/>
      <c r="AC1320" s="33"/>
      <c r="AD1320" s="33"/>
      <c r="AE1320" s="33"/>
      <c r="AT1320" s="16" t="s">
        <v>156</v>
      </c>
      <c r="AU1320" s="16" t="s">
        <v>86</v>
      </c>
    </row>
    <row r="1321" spans="1:65" s="2" customFormat="1" ht="29.25">
      <c r="A1321" s="33"/>
      <c r="B1321" s="34"/>
      <c r="C1321" s="35"/>
      <c r="D1321" s="215" t="s">
        <v>191</v>
      </c>
      <c r="E1321" s="35"/>
      <c r="F1321" s="219" t="s">
        <v>2211</v>
      </c>
      <c r="G1321" s="35"/>
      <c r="H1321" s="35"/>
      <c r="I1321" s="114"/>
      <c r="J1321" s="35"/>
      <c r="K1321" s="35"/>
      <c r="L1321" s="38"/>
      <c r="M1321" s="217"/>
      <c r="N1321" s="218"/>
      <c r="O1321" s="70"/>
      <c r="P1321" s="70"/>
      <c r="Q1321" s="70"/>
      <c r="R1321" s="70"/>
      <c r="S1321" s="70"/>
      <c r="T1321" s="71"/>
      <c r="U1321" s="33"/>
      <c r="V1321" s="33"/>
      <c r="W1321" s="33"/>
      <c r="X1321" s="33"/>
      <c r="Y1321" s="33"/>
      <c r="Z1321" s="33"/>
      <c r="AA1321" s="33"/>
      <c r="AB1321" s="33"/>
      <c r="AC1321" s="33"/>
      <c r="AD1321" s="33"/>
      <c r="AE1321" s="33"/>
      <c r="AT1321" s="16" t="s">
        <v>191</v>
      </c>
      <c r="AU1321" s="16" t="s">
        <v>86</v>
      </c>
    </row>
    <row r="1322" spans="1:65" s="2" customFormat="1" ht="21.75" customHeight="1">
      <c r="A1322" s="33"/>
      <c r="B1322" s="34"/>
      <c r="C1322" s="202" t="s">
        <v>2212</v>
      </c>
      <c r="D1322" s="202" t="s">
        <v>149</v>
      </c>
      <c r="E1322" s="203" t="s">
        <v>2213</v>
      </c>
      <c r="F1322" s="204" t="s">
        <v>2214</v>
      </c>
      <c r="G1322" s="205" t="s">
        <v>285</v>
      </c>
      <c r="H1322" s="206">
        <v>1</v>
      </c>
      <c r="I1322" s="207"/>
      <c r="J1322" s="208">
        <f>ROUND(I1322*H1322,2)</f>
        <v>0</v>
      </c>
      <c r="K1322" s="204" t="s">
        <v>153</v>
      </c>
      <c r="L1322" s="38"/>
      <c r="M1322" s="209" t="s">
        <v>1</v>
      </c>
      <c r="N1322" s="210" t="s">
        <v>42</v>
      </c>
      <c r="O1322" s="70"/>
      <c r="P1322" s="211">
        <f>O1322*H1322</f>
        <v>0</v>
      </c>
      <c r="Q1322" s="211">
        <v>2.0636140000000001E-4</v>
      </c>
      <c r="R1322" s="211">
        <f>Q1322*H1322</f>
        <v>2.0636140000000001E-4</v>
      </c>
      <c r="S1322" s="211">
        <v>0</v>
      </c>
      <c r="T1322" s="212">
        <f>S1322*H1322</f>
        <v>0</v>
      </c>
      <c r="U1322" s="33"/>
      <c r="V1322" s="33"/>
      <c r="W1322" s="33"/>
      <c r="X1322" s="33"/>
      <c r="Y1322" s="33"/>
      <c r="Z1322" s="33"/>
      <c r="AA1322" s="33"/>
      <c r="AB1322" s="33"/>
      <c r="AC1322" s="33"/>
      <c r="AD1322" s="33"/>
      <c r="AE1322" s="33"/>
      <c r="AR1322" s="213" t="s">
        <v>154</v>
      </c>
      <c r="AT1322" s="213" t="s">
        <v>149</v>
      </c>
      <c r="AU1322" s="213" t="s">
        <v>86</v>
      </c>
      <c r="AY1322" s="16" t="s">
        <v>147</v>
      </c>
      <c r="BE1322" s="214">
        <f>IF(N1322="základní",J1322,0)</f>
        <v>0</v>
      </c>
      <c r="BF1322" s="214">
        <f>IF(N1322="snížená",J1322,0)</f>
        <v>0</v>
      </c>
      <c r="BG1322" s="214">
        <f>IF(N1322="zákl. přenesená",J1322,0)</f>
        <v>0</v>
      </c>
      <c r="BH1322" s="214">
        <f>IF(N1322="sníž. přenesená",J1322,0)</f>
        <v>0</v>
      </c>
      <c r="BI1322" s="214">
        <f>IF(N1322="nulová",J1322,0)</f>
        <v>0</v>
      </c>
      <c r="BJ1322" s="16" t="s">
        <v>21</v>
      </c>
      <c r="BK1322" s="214">
        <f>ROUND(I1322*H1322,2)</f>
        <v>0</v>
      </c>
      <c r="BL1322" s="16" t="s">
        <v>154</v>
      </c>
      <c r="BM1322" s="213" t="s">
        <v>2215</v>
      </c>
    </row>
    <row r="1323" spans="1:65" s="2" customFormat="1" ht="39">
      <c r="A1323" s="33"/>
      <c r="B1323" s="34"/>
      <c r="C1323" s="35"/>
      <c r="D1323" s="215" t="s">
        <v>156</v>
      </c>
      <c r="E1323" s="35"/>
      <c r="F1323" s="216" t="s">
        <v>2216</v>
      </c>
      <c r="G1323" s="35"/>
      <c r="H1323" s="35"/>
      <c r="I1323" s="114"/>
      <c r="J1323" s="35"/>
      <c r="K1323" s="35"/>
      <c r="L1323" s="38"/>
      <c r="M1323" s="217"/>
      <c r="N1323" s="218"/>
      <c r="O1323" s="70"/>
      <c r="P1323" s="70"/>
      <c r="Q1323" s="70"/>
      <c r="R1323" s="70"/>
      <c r="S1323" s="70"/>
      <c r="T1323" s="71"/>
      <c r="U1323" s="33"/>
      <c r="V1323" s="33"/>
      <c r="W1323" s="33"/>
      <c r="X1323" s="33"/>
      <c r="Y1323" s="33"/>
      <c r="Z1323" s="33"/>
      <c r="AA1323" s="33"/>
      <c r="AB1323" s="33"/>
      <c r="AC1323" s="33"/>
      <c r="AD1323" s="33"/>
      <c r="AE1323" s="33"/>
      <c r="AT1323" s="16" t="s">
        <v>156</v>
      </c>
      <c r="AU1323" s="16" t="s">
        <v>86</v>
      </c>
    </row>
    <row r="1324" spans="1:65" s="2" customFormat="1" ht="21.75" customHeight="1">
      <c r="A1324" s="33"/>
      <c r="B1324" s="34"/>
      <c r="C1324" s="202" t="s">
        <v>2217</v>
      </c>
      <c r="D1324" s="202" t="s">
        <v>149</v>
      </c>
      <c r="E1324" s="203" t="s">
        <v>2218</v>
      </c>
      <c r="F1324" s="204" t="s">
        <v>2219</v>
      </c>
      <c r="G1324" s="205" t="s">
        <v>285</v>
      </c>
      <c r="H1324" s="206">
        <v>1</v>
      </c>
      <c r="I1324" s="207"/>
      <c r="J1324" s="208">
        <f>ROUND(I1324*H1324,2)</f>
        <v>0</v>
      </c>
      <c r="K1324" s="204" t="s">
        <v>153</v>
      </c>
      <c r="L1324" s="38"/>
      <c r="M1324" s="209" t="s">
        <v>1</v>
      </c>
      <c r="N1324" s="210" t="s">
        <v>42</v>
      </c>
      <c r="O1324" s="70"/>
      <c r="P1324" s="211">
        <f>O1324*H1324</f>
        <v>0</v>
      </c>
      <c r="Q1324" s="211">
        <v>4.6548210000000001E-4</v>
      </c>
      <c r="R1324" s="211">
        <f>Q1324*H1324</f>
        <v>4.6548210000000001E-4</v>
      </c>
      <c r="S1324" s="211">
        <v>0</v>
      </c>
      <c r="T1324" s="212">
        <f>S1324*H1324</f>
        <v>0</v>
      </c>
      <c r="U1324" s="33"/>
      <c r="V1324" s="33"/>
      <c r="W1324" s="33"/>
      <c r="X1324" s="33"/>
      <c r="Y1324" s="33"/>
      <c r="Z1324" s="33"/>
      <c r="AA1324" s="33"/>
      <c r="AB1324" s="33"/>
      <c r="AC1324" s="33"/>
      <c r="AD1324" s="33"/>
      <c r="AE1324" s="33"/>
      <c r="AR1324" s="213" t="s">
        <v>154</v>
      </c>
      <c r="AT1324" s="213" t="s">
        <v>149</v>
      </c>
      <c r="AU1324" s="213" t="s">
        <v>86</v>
      </c>
      <c r="AY1324" s="16" t="s">
        <v>147</v>
      </c>
      <c r="BE1324" s="214">
        <f>IF(N1324="základní",J1324,0)</f>
        <v>0</v>
      </c>
      <c r="BF1324" s="214">
        <f>IF(N1324="snížená",J1324,0)</f>
        <v>0</v>
      </c>
      <c r="BG1324" s="214">
        <f>IF(N1324="zákl. přenesená",J1324,0)</f>
        <v>0</v>
      </c>
      <c r="BH1324" s="214">
        <f>IF(N1324="sníž. přenesená",J1324,0)</f>
        <v>0</v>
      </c>
      <c r="BI1324" s="214">
        <f>IF(N1324="nulová",J1324,0)</f>
        <v>0</v>
      </c>
      <c r="BJ1324" s="16" t="s">
        <v>21</v>
      </c>
      <c r="BK1324" s="214">
        <f>ROUND(I1324*H1324,2)</f>
        <v>0</v>
      </c>
      <c r="BL1324" s="16" t="s">
        <v>154</v>
      </c>
      <c r="BM1324" s="213" t="s">
        <v>2220</v>
      </c>
    </row>
    <row r="1325" spans="1:65" s="2" customFormat="1" ht="39">
      <c r="A1325" s="33"/>
      <c r="B1325" s="34"/>
      <c r="C1325" s="35"/>
      <c r="D1325" s="215" t="s">
        <v>156</v>
      </c>
      <c r="E1325" s="35"/>
      <c r="F1325" s="216" t="s">
        <v>2221</v>
      </c>
      <c r="G1325" s="35"/>
      <c r="H1325" s="35"/>
      <c r="I1325" s="114"/>
      <c r="J1325" s="35"/>
      <c r="K1325" s="35"/>
      <c r="L1325" s="38"/>
      <c r="M1325" s="217"/>
      <c r="N1325" s="218"/>
      <c r="O1325" s="70"/>
      <c r="P1325" s="70"/>
      <c r="Q1325" s="70"/>
      <c r="R1325" s="70"/>
      <c r="S1325" s="70"/>
      <c r="T1325" s="71"/>
      <c r="U1325" s="33"/>
      <c r="V1325" s="33"/>
      <c r="W1325" s="33"/>
      <c r="X1325" s="33"/>
      <c r="Y1325" s="33"/>
      <c r="Z1325" s="33"/>
      <c r="AA1325" s="33"/>
      <c r="AB1325" s="33"/>
      <c r="AC1325" s="33"/>
      <c r="AD1325" s="33"/>
      <c r="AE1325" s="33"/>
      <c r="AT1325" s="16" t="s">
        <v>156</v>
      </c>
      <c r="AU1325" s="16" t="s">
        <v>86</v>
      </c>
    </row>
    <row r="1326" spans="1:65" s="2" customFormat="1" ht="21.75" customHeight="1">
      <c r="A1326" s="33"/>
      <c r="B1326" s="34"/>
      <c r="C1326" s="202" t="s">
        <v>2222</v>
      </c>
      <c r="D1326" s="202" t="s">
        <v>149</v>
      </c>
      <c r="E1326" s="203" t="s">
        <v>2223</v>
      </c>
      <c r="F1326" s="204" t="s">
        <v>2224</v>
      </c>
      <c r="G1326" s="205" t="s">
        <v>285</v>
      </c>
      <c r="H1326" s="206">
        <v>1</v>
      </c>
      <c r="I1326" s="207"/>
      <c r="J1326" s="208">
        <f>ROUND(I1326*H1326,2)</f>
        <v>0</v>
      </c>
      <c r="K1326" s="204" t="s">
        <v>153</v>
      </c>
      <c r="L1326" s="38"/>
      <c r="M1326" s="209" t="s">
        <v>1</v>
      </c>
      <c r="N1326" s="210" t="s">
        <v>42</v>
      </c>
      <c r="O1326" s="70"/>
      <c r="P1326" s="211">
        <f>O1326*H1326</f>
        <v>0</v>
      </c>
      <c r="Q1326" s="211">
        <v>7.0880349999999999E-4</v>
      </c>
      <c r="R1326" s="211">
        <f>Q1326*H1326</f>
        <v>7.0880349999999999E-4</v>
      </c>
      <c r="S1326" s="211">
        <v>0</v>
      </c>
      <c r="T1326" s="212">
        <f>S1326*H1326</f>
        <v>0</v>
      </c>
      <c r="U1326" s="33"/>
      <c r="V1326" s="33"/>
      <c r="W1326" s="33"/>
      <c r="X1326" s="33"/>
      <c r="Y1326" s="33"/>
      <c r="Z1326" s="33"/>
      <c r="AA1326" s="33"/>
      <c r="AB1326" s="33"/>
      <c r="AC1326" s="33"/>
      <c r="AD1326" s="33"/>
      <c r="AE1326" s="33"/>
      <c r="AR1326" s="213" t="s">
        <v>154</v>
      </c>
      <c r="AT1326" s="213" t="s">
        <v>149</v>
      </c>
      <c r="AU1326" s="213" t="s">
        <v>86</v>
      </c>
      <c r="AY1326" s="16" t="s">
        <v>147</v>
      </c>
      <c r="BE1326" s="214">
        <f>IF(N1326="základní",J1326,0)</f>
        <v>0</v>
      </c>
      <c r="BF1326" s="214">
        <f>IF(N1326="snížená",J1326,0)</f>
        <v>0</v>
      </c>
      <c r="BG1326" s="214">
        <f>IF(N1326="zákl. přenesená",J1326,0)</f>
        <v>0</v>
      </c>
      <c r="BH1326" s="214">
        <f>IF(N1326="sníž. přenesená",J1326,0)</f>
        <v>0</v>
      </c>
      <c r="BI1326" s="214">
        <f>IF(N1326="nulová",J1326,0)</f>
        <v>0</v>
      </c>
      <c r="BJ1326" s="16" t="s">
        <v>21</v>
      </c>
      <c r="BK1326" s="214">
        <f>ROUND(I1326*H1326,2)</f>
        <v>0</v>
      </c>
      <c r="BL1326" s="16" t="s">
        <v>154</v>
      </c>
      <c r="BM1326" s="213" t="s">
        <v>2225</v>
      </c>
    </row>
    <row r="1327" spans="1:65" s="2" customFormat="1" ht="39">
      <c r="A1327" s="33"/>
      <c r="B1327" s="34"/>
      <c r="C1327" s="35"/>
      <c r="D1327" s="215" t="s">
        <v>156</v>
      </c>
      <c r="E1327" s="35"/>
      <c r="F1327" s="216" t="s">
        <v>2226</v>
      </c>
      <c r="G1327" s="35"/>
      <c r="H1327" s="35"/>
      <c r="I1327" s="114"/>
      <c r="J1327" s="35"/>
      <c r="K1327" s="35"/>
      <c r="L1327" s="38"/>
      <c r="M1327" s="217"/>
      <c r="N1327" s="218"/>
      <c r="O1327" s="70"/>
      <c r="P1327" s="70"/>
      <c r="Q1327" s="70"/>
      <c r="R1327" s="70"/>
      <c r="S1327" s="70"/>
      <c r="T1327" s="71"/>
      <c r="U1327" s="33"/>
      <c r="V1327" s="33"/>
      <c r="W1327" s="33"/>
      <c r="X1327" s="33"/>
      <c r="Y1327" s="33"/>
      <c r="Z1327" s="33"/>
      <c r="AA1327" s="33"/>
      <c r="AB1327" s="33"/>
      <c r="AC1327" s="33"/>
      <c r="AD1327" s="33"/>
      <c r="AE1327" s="33"/>
      <c r="AT1327" s="16" t="s">
        <v>156</v>
      </c>
      <c r="AU1327" s="16" t="s">
        <v>86</v>
      </c>
    </row>
    <row r="1328" spans="1:65" s="2" customFormat="1" ht="21.75" customHeight="1">
      <c r="A1328" s="33"/>
      <c r="B1328" s="34"/>
      <c r="C1328" s="202" t="s">
        <v>2227</v>
      </c>
      <c r="D1328" s="202" t="s">
        <v>149</v>
      </c>
      <c r="E1328" s="203" t="s">
        <v>2228</v>
      </c>
      <c r="F1328" s="204" t="s">
        <v>2229</v>
      </c>
      <c r="G1328" s="205" t="s">
        <v>285</v>
      </c>
      <c r="H1328" s="206">
        <v>1</v>
      </c>
      <c r="I1328" s="207"/>
      <c r="J1328" s="208">
        <f>ROUND(I1328*H1328,2)</f>
        <v>0</v>
      </c>
      <c r="K1328" s="204" t="s">
        <v>153</v>
      </c>
      <c r="L1328" s="38"/>
      <c r="M1328" s="209" t="s">
        <v>1</v>
      </c>
      <c r="N1328" s="210" t="s">
        <v>42</v>
      </c>
      <c r="O1328" s="70"/>
      <c r="P1328" s="211">
        <f>O1328*H1328</f>
        <v>0</v>
      </c>
      <c r="Q1328" s="211">
        <v>9.468899E-4</v>
      </c>
      <c r="R1328" s="211">
        <f>Q1328*H1328</f>
        <v>9.468899E-4</v>
      </c>
      <c r="S1328" s="211">
        <v>0</v>
      </c>
      <c r="T1328" s="212">
        <f>S1328*H1328</f>
        <v>0</v>
      </c>
      <c r="U1328" s="33"/>
      <c r="V1328" s="33"/>
      <c r="W1328" s="33"/>
      <c r="X1328" s="33"/>
      <c r="Y1328" s="33"/>
      <c r="Z1328" s="33"/>
      <c r="AA1328" s="33"/>
      <c r="AB1328" s="33"/>
      <c r="AC1328" s="33"/>
      <c r="AD1328" s="33"/>
      <c r="AE1328" s="33"/>
      <c r="AR1328" s="213" t="s">
        <v>154</v>
      </c>
      <c r="AT1328" s="213" t="s">
        <v>149</v>
      </c>
      <c r="AU1328" s="213" t="s">
        <v>86</v>
      </c>
      <c r="AY1328" s="16" t="s">
        <v>147</v>
      </c>
      <c r="BE1328" s="214">
        <f>IF(N1328="základní",J1328,0)</f>
        <v>0</v>
      </c>
      <c r="BF1328" s="214">
        <f>IF(N1328="snížená",J1328,0)</f>
        <v>0</v>
      </c>
      <c r="BG1328" s="214">
        <f>IF(N1328="zákl. přenesená",J1328,0)</f>
        <v>0</v>
      </c>
      <c r="BH1328" s="214">
        <f>IF(N1328="sníž. přenesená",J1328,0)</f>
        <v>0</v>
      </c>
      <c r="BI1328" s="214">
        <f>IF(N1328="nulová",J1328,0)</f>
        <v>0</v>
      </c>
      <c r="BJ1328" s="16" t="s">
        <v>21</v>
      </c>
      <c r="BK1328" s="214">
        <f>ROUND(I1328*H1328,2)</f>
        <v>0</v>
      </c>
      <c r="BL1328" s="16" t="s">
        <v>154</v>
      </c>
      <c r="BM1328" s="213" t="s">
        <v>2230</v>
      </c>
    </row>
    <row r="1329" spans="1:65" s="2" customFormat="1" ht="39">
      <c r="A1329" s="33"/>
      <c r="B1329" s="34"/>
      <c r="C1329" s="35"/>
      <c r="D1329" s="215" t="s">
        <v>156</v>
      </c>
      <c r="E1329" s="35"/>
      <c r="F1329" s="216" t="s">
        <v>2231</v>
      </c>
      <c r="G1329" s="35"/>
      <c r="H1329" s="35"/>
      <c r="I1329" s="114"/>
      <c r="J1329" s="35"/>
      <c r="K1329" s="35"/>
      <c r="L1329" s="38"/>
      <c r="M1329" s="217"/>
      <c r="N1329" s="218"/>
      <c r="O1329" s="70"/>
      <c r="P1329" s="70"/>
      <c r="Q1329" s="70"/>
      <c r="R1329" s="70"/>
      <c r="S1329" s="70"/>
      <c r="T1329" s="71"/>
      <c r="U1329" s="33"/>
      <c r="V1329" s="33"/>
      <c r="W1329" s="33"/>
      <c r="X1329" s="33"/>
      <c r="Y1329" s="33"/>
      <c r="Z1329" s="33"/>
      <c r="AA1329" s="33"/>
      <c r="AB1329" s="33"/>
      <c r="AC1329" s="33"/>
      <c r="AD1329" s="33"/>
      <c r="AE1329" s="33"/>
      <c r="AT1329" s="16" t="s">
        <v>156</v>
      </c>
      <c r="AU1329" s="16" t="s">
        <v>86</v>
      </c>
    </row>
    <row r="1330" spans="1:65" s="2" customFormat="1" ht="16.5" customHeight="1">
      <c r="A1330" s="33"/>
      <c r="B1330" s="34"/>
      <c r="C1330" s="202" t="s">
        <v>2232</v>
      </c>
      <c r="D1330" s="202" t="s">
        <v>149</v>
      </c>
      <c r="E1330" s="203" t="s">
        <v>2233</v>
      </c>
      <c r="F1330" s="204" t="s">
        <v>2234</v>
      </c>
      <c r="G1330" s="205" t="s">
        <v>152</v>
      </c>
      <c r="H1330" s="206">
        <v>1</v>
      </c>
      <c r="I1330" s="207"/>
      <c r="J1330" s="208">
        <f>ROUND(I1330*H1330,2)</f>
        <v>0</v>
      </c>
      <c r="K1330" s="204" t="s">
        <v>153</v>
      </c>
      <c r="L1330" s="38"/>
      <c r="M1330" s="209" t="s">
        <v>1</v>
      </c>
      <c r="N1330" s="210" t="s">
        <v>42</v>
      </c>
      <c r="O1330" s="70"/>
      <c r="P1330" s="211">
        <f>O1330*H1330</f>
        <v>0</v>
      </c>
      <c r="Q1330" s="211">
        <v>4.3956000000000002E-2</v>
      </c>
      <c r="R1330" s="211">
        <f>Q1330*H1330</f>
        <v>4.3956000000000002E-2</v>
      </c>
      <c r="S1330" s="211">
        <v>0</v>
      </c>
      <c r="T1330" s="212">
        <f>S1330*H1330</f>
        <v>0</v>
      </c>
      <c r="U1330" s="33"/>
      <c r="V1330" s="33"/>
      <c r="W1330" s="33"/>
      <c r="X1330" s="33"/>
      <c r="Y1330" s="33"/>
      <c r="Z1330" s="33"/>
      <c r="AA1330" s="33"/>
      <c r="AB1330" s="33"/>
      <c r="AC1330" s="33"/>
      <c r="AD1330" s="33"/>
      <c r="AE1330" s="33"/>
      <c r="AR1330" s="213" t="s">
        <v>154</v>
      </c>
      <c r="AT1330" s="213" t="s">
        <v>149</v>
      </c>
      <c r="AU1330" s="213" t="s">
        <v>86</v>
      </c>
      <c r="AY1330" s="16" t="s">
        <v>147</v>
      </c>
      <c r="BE1330" s="214">
        <f>IF(N1330="základní",J1330,0)</f>
        <v>0</v>
      </c>
      <c r="BF1330" s="214">
        <f>IF(N1330="snížená",J1330,0)</f>
        <v>0</v>
      </c>
      <c r="BG1330" s="214">
        <f>IF(N1330="zákl. přenesená",J1330,0)</f>
        <v>0</v>
      </c>
      <c r="BH1330" s="214">
        <f>IF(N1330="sníž. přenesená",J1330,0)</f>
        <v>0</v>
      </c>
      <c r="BI1330" s="214">
        <f>IF(N1330="nulová",J1330,0)</f>
        <v>0</v>
      </c>
      <c r="BJ1330" s="16" t="s">
        <v>21</v>
      </c>
      <c r="BK1330" s="214">
        <f>ROUND(I1330*H1330,2)</f>
        <v>0</v>
      </c>
      <c r="BL1330" s="16" t="s">
        <v>154</v>
      </c>
      <c r="BM1330" s="213" t="s">
        <v>2235</v>
      </c>
    </row>
    <row r="1331" spans="1:65" s="2" customFormat="1" ht="19.5">
      <c r="A1331" s="33"/>
      <c r="B1331" s="34"/>
      <c r="C1331" s="35"/>
      <c r="D1331" s="215" t="s">
        <v>156</v>
      </c>
      <c r="E1331" s="35"/>
      <c r="F1331" s="216" t="s">
        <v>2236</v>
      </c>
      <c r="G1331" s="35"/>
      <c r="H1331" s="35"/>
      <c r="I1331" s="114"/>
      <c r="J1331" s="35"/>
      <c r="K1331" s="35"/>
      <c r="L1331" s="38"/>
      <c r="M1331" s="217"/>
      <c r="N1331" s="218"/>
      <c r="O1331" s="70"/>
      <c r="P1331" s="70"/>
      <c r="Q1331" s="70"/>
      <c r="R1331" s="70"/>
      <c r="S1331" s="70"/>
      <c r="T1331" s="71"/>
      <c r="U1331" s="33"/>
      <c r="V1331" s="33"/>
      <c r="W1331" s="33"/>
      <c r="X1331" s="33"/>
      <c r="Y1331" s="33"/>
      <c r="Z1331" s="33"/>
      <c r="AA1331" s="33"/>
      <c r="AB1331" s="33"/>
      <c r="AC1331" s="33"/>
      <c r="AD1331" s="33"/>
      <c r="AE1331" s="33"/>
      <c r="AT1331" s="16" t="s">
        <v>156</v>
      </c>
      <c r="AU1331" s="16" t="s">
        <v>86</v>
      </c>
    </row>
    <row r="1332" spans="1:65" s="2" customFormat="1" ht="16.5" customHeight="1">
      <c r="A1332" s="33"/>
      <c r="B1332" s="34"/>
      <c r="C1332" s="202" t="s">
        <v>2237</v>
      </c>
      <c r="D1332" s="202" t="s">
        <v>149</v>
      </c>
      <c r="E1332" s="203" t="s">
        <v>2238</v>
      </c>
      <c r="F1332" s="204" t="s">
        <v>2239</v>
      </c>
      <c r="G1332" s="205" t="s">
        <v>152</v>
      </c>
      <c r="H1332" s="206">
        <v>1</v>
      </c>
      <c r="I1332" s="207"/>
      <c r="J1332" s="208">
        <f>ROUND(I1332*H1332,2)</f>
        <v>0</v>
      </c>
      <c r="K1332" s="204" t="s">
        <v>153</v>
      </c>
      <c r="L1332" s="38"/>
      <c r="M1332" s="209" t="s">
        <v>1</v>
      </c>
      <c r="N1332" s="210" t="s">
        <v>42</v>
      </c>
      <c r="O1332" s="70"/>
      <c r="P1332" s="211">
        <f>O1332*H1332</f>
        <v>0</v>
      </c>
      <c r="Q1332" s="211">
        <v>4.3956000000000002E-2</v>
      </c>
      <c r="R1332" s="211">
        <f>Q1332*H1332</f>
        <v>4.3956000000000002E-2</v>
      </c>
      <c r="S1332" s="211">
        <v>0</v>
      </c>
      <c r="T1332" s="212">
        <f>S1332*H1332</f>
        <v>0</v>
      </c>
      <c r="U1332" s="33"/>
      <c r="V1332" s="33"/>
      <c r="W1332" s="33"/>
      <c r="X1332" s="33"/>
      <c r="Y1332" s="33"/>
      <c r="Z1332" s="33"/>
      <c r="AA1332" s="33"/>
      <c r="AB1332" s="33"/>
      <c r="AC1332" s="33"/>
      <c r="AD1332" s="33"/>
      <c r="AE1332" s="33"/>
      <c r="AR1332" s="213" t="s">
        <v>154</v>
      </c>
      <c r="AT1332" s="213" t="s">
        <v>149</v>
      </c>
      <c r="AU1332" s="213" t="s">
        <v>86</v>
      </c>
      <c r="AY1332" s="16" t="s">
        <v>147</v>
      </c>
      <c r="BE1332" s="214">
        <f>IF(N1332="základní",J1332,0)</f>
        <v>0</v>
      </c>
      <c r="BF1332" s="214">
        <f>IF(N1332="snížená",J1332,0)</f>
        <v>0</v>
      </c>
      <c r="BG1332" s="214">
        <f>IF(N1332="zákl. přenesená",J1332,0)</f>
        <v>0</v>
      </c>
      <c r="BH1332" s="214">
        <f>IF(N1332="sníž. přenesená",J1332,0)</f>
        <v>0</v>
      </c>
      <c r="BI1332" s="214">
        <f>IF(N1332="nulová",J1332,0)</f>
        <v>0</v>
      </c>
      <c r="BJ1332" s="16" t="s">
        <v>21</v>
      </c>
      <c r="BK1332" s="214">
        <f>ROUND(I1332*H1332,2)</f>
        <v>0</v>
      </c>
      <c r="BL1332" s="16" t="s">
        <v>154</v>
      </c>
      <c r="BM1332" s="213" t="s">
        <v>2240</v>
      </c>
    </row>
    <row r="1333" spans="1:65" s="2" customFormat="1" ht="19.5">
      <c r="A1333" s="33"/>
      <c r="B1333" s="34"/>
      <c r="C1333" s="35"/>
      <c r="D1333" s="215" t="s">
        <v>156</v>
      </c>
      <c r="E1333" s="35"/>
      <c r="F1333" s="216" t="s">
        <v>2241</v>
      </c>
      <c r="G1333" s="35"/>
      <c r="H1333" s="35"/>
      <c r="I1333" s="114"/>
      <c r="J1333" s="35"/>
      <c r="K1333" s="35"/>
      <c r="L1333" s="38"/>
      <c r="M1333" s="217"/>
      <c r="N1333" s="218"/>
      <c r="O1333" s="70"/>
      <c r="P1333" s="70"/>
      <c r="Q1333" s="70"/>
      <c r="R1333" s="70"/>
      <c r="S1333" s="70"/>
      <c r="T1333" s="71"/>
      <c r="U1333" s="33"/>
      <c r="V1333" s="33"/>
      <c r="W1333" s="33"/>
      <c r="X1333" s="33"/>
      <c r="Y1333" s="33"/>
      <c r="Z1333" s="33"/>
      <c r="AA1333" s="33"/>
      <c r="AB1333" s="33"/>
      <c r="AC1333" s="33"/>
      <c r="AD1333" s="33"/>
      <c r="AE1333" s="33"/>
      <c r="AT1333" s="16" t="s">
        <v>156</v>
      </c>
      <c r="AU1333" s="16" t="s">
        <v>86</v>
      </c>
    </row>
    <row r="1334" spans="1:65" s="12" customFormat="1" ht="22.9" customHeight="1">
      <c r="B1334" s="186"/>
      <c r="C1334" s="187"/>
      <c r="D1334" s="188" t="s">
        <v>76</v>
      </c>
      <c r="E1334" s="200" t="s">
        <v>193</v>
      </c>
      <c r="F1334" s="200" t="s">
        <v>2242</v>
      </c>
      <c r="G1334" s="187"/>
      <c r="H1334" s="187"/>
      <c r="I1334" s="190"/>
      <c r="J1334" s="201">
        <f>BK1334</f>
        <v>0</v>
      </c>
      <c r="K1334" s="187"/>
      <c r="L1334" s="192"/>
      <c r="M1334" s="193"/>
      <c r="N1334" s="194"/>
      <c r="O1334" s="194"/>
      <c r="P1334" s="195">
        <f>SUM(P1335:P1421)</f>
        <v>0</v>
      </c>
      <c r="Q1334" s="194"/>
      <c r="R1334" s="195">
        <f>SUM(R1335:R1421)</f>
        <v>29.015254049999996</v>
      </c>
      <c r="S1334" s="194"/>
      <c r="T1334" s="196">
        <f>SUM(T1335:T1421)</f>
        <v>0</v>
      </c>
      <c r="AR1334" s="197" t="s">
        <v>21</v>
      </c>
      <c r="AT1334" s="198" t="s">
        <v>76</v>
      </c>
      <c r="AU1334" s="198" t="s">
        <v>21</v>
      </c>
      <c r="AY1334" s="197" t="s">
        <v>147</v>
      </c>
      <c r="BK1334" s="199">
        <f>SUM(BK1335:BK1421)</f>
        <v>0</v>
      </c>
    </row>
    <row r="1335" spans="1:65" s="2" customFormat="1" ht="21.75" customHeight="1">
      <c r="A1335" s="33"/>
      <c r="B1335" s="34"/>
      <c r="C1335" s="202" t="s">
        <v>2243</v>
      </c>
      <c r="D1335" s="202" t="s">
        <v>149</v>
      </c>
      <c r="E1335" s="203" t="s">
        <v>2244</v>
      </c>
      <c r="F1335" s="204" t="s">
        <v>2245</v>
      </c>
      <c r="G1335" s="205" t="s">
        <v>285</v>
      </c>
      <c r="H1335" s="206">
        <v>1</v>
      </c>
      <c r="I1335" s="207"/>
      <c r="J1335" s="208">
        <f>ROUND(I1335*H1335,2)</f>
        <v>0</v>
      </c>
      <c r="K1335" s="204" t="s">
        <v>153</v>
      </c>
      <c r="L1335" s="38"/>
      <c r="M1335" s="209" t="s">
        <v>1</v>
      </c>
      <c r="N1335" s="210" t="s">
        <v>42</v>
      </c>
      <c r="O1335" s="70"/>
      <c r="P1335" s="211">
        <f>O1335*H1335</f>
        <v>0</v>
      </c>
      <c r="Q1335" s="211">
        <v>2.2399999999999999E-5</v>
      </c>
      <c r="R1335" s="211">
        <f>Q1335*H1335</f>
        <v>2.2399999999999999E-5</v>
      </c>
      <c r="S1335" s="211">
        <v>0</v>
      </c>
      <c r="T1335" s="212">
        <f>S1335*H1335</f>
        <v>0</v>
      </c>
      <c r="U1335" s="33"/>
      <c r="V1335" s="33"/>
      <c r="W1335" s="33"/>
      <c r="X1335" s="33"/>
      <c r="Y1335" s="33"/>
      <c r="Z1335" s="33"/>
      <c r="AA1335" s="33"/>
      <c r="AB1335" s="33"/>
      <c r="AC1335" s="33"/>
      <c r="AD1335" s="33"/>
      <c r="AE1335" s="33"/>
      <c r="AR1335" s="213" t="s">
        <v>154</v>
      </c>
      <c r="AT1335" s="213" t="s">
        <v>149</v>
      </c>
      <c r="AU1335" s="213" t="s">
        <v>86</v>
      </c>
      <c r="AY1335" s="16" t="s">
        <v>147</v>
      </c>
      <c r="BE1335" s="214">
        <f>IF(N1335="základní",J1335,0)</f>
        <v>0</v>
      </c>
      <c r="BF1335" s="214">
        <f>IF(N1335="snížená",J1335,0)</f>
        <v>0</v>
      </c>
      <c r="BG1335" s="214">
        <f>IF(N1335="zákl. přenesená",J1335,0)</f>
        <v>0</v>
      </c>
      <c r="BH1335" s="214">
        <f>IF(N1335="sníž. přenesená",J1335,0)</f>
        <v>0</v>
      </c>
      <c r="BI1335" s="214">
        <f>IF(N1335="nulová",J1335,0)</f>
        <v>0</v>
      </c>
      <c r="BJ1335" s="16" t="s">
        <v>21</v>
      </c>
      <c r="BK1335" s="214">
        <f>ROUND(I1335*H1335,2)</f>
        <v>0</v>
      </c>
      <c r="BL1335" s="16" t="s">
        <v>154</v>
      </c>
      <c r="BM1335" s="213" t="s">
        <v>2246</v>
      </c>
    </row>
    <row r="1336" spans="1:65" s="2" customFormat="1" ht="19.5">
      <c r="A1336" s="33"/>
      <c r="B1336" s="34"/>
      <c r="C1336" s="35"/>
      <c r="D1336" s="215" t="s">
        <v>156</v>
      </c>
      <c r="E1336" s="35"/>
      <c r="F1336" s="216" t="s">
        <v>2247</v>
      </c>
      <c r="G1336" s="35"/>
      <c r="H1336" s="35"/>
      <c r="I1336" s="114"/>
      <c r="J1336" s="35"/>
      <c r="K1336" s="35"/>
      <c r="L1336" s="38"/>
      <c r="M1336" s="217"/>
      <c r="N1336" s="218"/>
      <c r="O1336" s="70"/>
      <c r="P1336" s="70"/>
      <c r="Q1336" s="70"/>
      <c r="R1336" s="70"/>
      <c r="S1336" s="70"/>
      <c r="T1336" s="71"/>
      <c r="U1336" s="33"/>
      <c r="V1336" s="33"/>
      <c r="W1336" s="33"/>
      <c r="X1336" s="33"/>
      <c r="Y1336" s="33"/>
      <c r="Z1336" s="33"/>
      <c r="AA1336" s="33"/>
      <c r="AB1336" s="33"/>
      <c r="AC1336" s="33"/>
      <c r="AD1336" s="33"/>
      <c r="AE1336" s="33"/>
      <c r="AT1336" s="16" t="s">
        <v>156</v>
      </c>
      <c r="AU1336" s="16" t="s">
        <v>86</v>
      </c>
    </row>
    <row r="1337" spans="1:65" s="2" customFormat="1" ht="39">
      <c r="A1337" s="33"/>
      <c r="B1337" s="34"/>
      <c r="C1337" s="35"/>
      <c r="D1337" s="215" t="s">
        <v>158</v>
      </c>
      <c r="E1337" s="35"/>
      <c r="F1337" s="219" t="s">
        <v>2248</v>
      </c>
      <c r="G1337" s="35"/>
      <c r="H1337" s="35"/>
      <c r="I1337" s="114"/>
      <c r="J1337" s="35"/>
      <c r="K1337" s="35"/>
      <c r="L1337" s="38"/>
      <c r="M1337" s="217"/>
      <c r="N1337" s="218"/>
      <c r="O1337" s="70"/>
      <c r="P1337" s="70"/>
      <c r="Q1337" s="70"/>
      <c r="R1337" s="70"/>
      <c r="S1337" s="70"/>
      <c r="T1337" s="71"/>
      <c r="U1337" s="33"/>
      <c r="V1337" s="33"/>
      <c r="W1337" s="33"/>
      <c r="X1337" s="33"/>
      <c r="Y1337" s="33"/>
      <c r="Z1337" s="33"/>
      <c r="AA1337" s="33"/>
      <c r="AB1337" s="33"/>
      <c r="AC1337" s="33"/>
      <c r="AD1337" s="33"/>
      <c r="AE1337" s="33"/>
      <c r="AT1337" s="16" t="s">
        <v>158</v>
      </c>
      <c r="AU1337" s="16" t="s">
        <v>86</v>
      </c>
    </row>
    <row r="1338" spans="1:65" s="2" customFormat="1" ht="29.25">
      <c r="A1338" s="33"/>
      <c r="B1338" s="34"/>
      <c r="C1338" s="35"/>
      <c r="D1338" s="215" t="s">
        <v>191</v>
      </c>
      <c r="E1338" s="35"/>
      <c r="F1338" s="219" t="s">
        <v>2249</v>
      </c>
      <c r="G1338" s="35"/>
      <c r="H1338" s="35"/>
      <c r="I1338" s="114"/>
      <c r="J1338" s="35"/>
      <c r="K1338" s="35"/>
      <c r="L1338" s="38"/>
      <c r="M1338" s="217"/>
      <c r="N1338" s="218"/>
      <c r="O1338" s="70"/>
      <c r="P1338" s="70"/>
      <c r="Q1338" s="70"/>
      <c r="R1338" s="70"/>
      <c r="S1338" s="70"/>
      <c r="T1338" s="71"/>
      <c r="U1338" s="33"/>
      <c r="V1338" s="33"/>
      <c r="W1338" s="33"/>
      <c r="X1338" s="33"/>
      <c r="Y1338" s="33"/>
      <c r="Z1338" s="33"/>
      <c r="AA1338" s="33"/>
      <c r="AB1338" s="33"/>
      <c r="AC1338" s="33"/>
      <c r="AD1338" s="33"/>
      <c r="AE1338" s="33"/>
      <c r="AT1338" s="16" t="s">
        <v>191</v>
      </c>
      <c r="AU1338" s="16" t="s">
        <v>86</v>
      </c>
    </row>
    <row r="1339" spans="1:65" s="2" customFormat="1" ht="16.5" customHeight="1">
      <c r="A1339" s="33"/>
      <c r="B1339" s="34"/>
      <c r="C1339" s="220" t="s">
        <v>2250</v>
      </c>
      <c r="D1339" s="220" t="s">
        <v>290</v>
      </c>
      <c r="E1339" s="221" t="s">
        <v>2251</v>
      </c>
      <c r="F1339" s="222" t="s">
        <v>2252</v>
      </c>
      <c r="G1339" s="223" t="s">
        <v>210</v>
      </c>
      <c r="H1339" s="224">
        <v>1</v>
      </c>
      <c r="I1339" s="225"/>
      <c r="J1339" s="226">
        <f>ROUND(I1339*H1339,2)</f>
        <v>0</v>
      </c>
      <c r="K1339" s="222" t="s">
        <v>1</v>
      </c>
      <c r="L1339" s="227"/>
      <c r="M1339" s="228" t="s">
        <v>1</v>
      </c>
      <c r="N1339" s="229" t="s">
        <v>42</v>
      </c>
      <c r="O1339" s="70"/>
      <c r="P1339" s="211">
        <f>O1339*H1339</f>
        <v>0</v>
      </c>
      <c r="Q1339" s="211">
        <v>1.343</v>
      </c>
      <c r="R1339" s="211">
        <f>Q1339*H1339</f>
        <v>1.343</v>
      </c>
      <c r="S1339" s="211">
        <v>0</v>
      </c>
      <c r="T1339" s="212">
        <f>S1339*H1339</f>
        <v>0</v>
      </c>
      <c r="U1339" s="33"/>
      <c r="V1339" s="33"/>
      <c r="W1339" s="33"/>
      <c r="X1339" s="33"/>
      <c r="Y1339" s="33"/>
      <c r="Z1339" s="33"/>
      <c r="AA1339" s="33"/>
      <c r="AB1339" s="33"/>
      <c r="AC1339" s="33"/>
      <c r="AD1339" s="33"/>
      <c r="AE1339" s="33"/>
      <c r="AR1339" s="213" t="s">
        <v>193</v>
      </c>
      <c r="AT1339" s="213" t="s">
        <v>290</v>
      </c>
      <c r="AU1339" s="213" t="s">
        <v>86</v>
      </c>
      <c r="AY1339" s="16" t="s">
        <v>147</v>
      </c>
      <c r="BE1339" s="214">
        <f>IF(N1339="základní",J1339,0)</f>
        <v>0</v>
      </c>
      <c r="BF1339" s="214">
        <f>IF(N1339="snížená",J1339,0)</f>
        <v>0</v>
      </c>
      <c r="BG1339" s="214">
        <f>IF(N1339="zákl. přenesená",J1339,0)</f>
        <v>0</v>
      </c>
      <c r="BH1339" s="214">
        <f>IF(N1339="sníž. přenesená",J1339,0)</f>
        <v>0</v>
      </c>
      <c r="BI1339" s="214">
        <f>IF(N1339="nulová",J1339,0)</f>
        <v>0</v>
      </c>
      <c r="BJ1339" s="16" t="s">
        <v>21</v>
      </c>
      <c r="BK1339" s="214">
        <f>ROUND(I1339*H1339,2)</f>
        <v>0</v>
      </c>
      <c r="BL1339" s="16" t="s">
        <v>154</v>
      </c>
      <c r="BM1339" s="213" t="s">
        <v>2253</v>
      </c>
    </row>
    <row r="1340" spans="1:65" s="2" customFormat="1" ht="11.25">
      <c r="A1340" s="33"/>
      <c r="B1340" s="34"/>
      <c r="C1340" s="35"/>
      <c r="D1340" s="215" t="s">
        <v>156</v>
      </c>
      <c r="E1340" s="35"/>
      <c r="F1340" s="216" t="s">
        <v>2254</v>
      </c>
      <c r="G1340" s="35"/>
      <c r="H1340" s="35"/>
      <c r="I1340" s="114"/>
      <c r="J1340" s="35"/>
      <c r="K1340" s="35"/>
      <c r="L1340" s="38"/>
      <c r="M1340" s="217"/>
      <c r="N1340" s="218"/>
      <c r="O1340" s="70"/>
      <c r="P1340" s="70"/>
      <c r="Q1340" s="70"/>
      <c r="R1340" s="70"/>
      <c r="S1340" s="70"/>
      <c r="T1340" s="71"/>
      <c r="U1340" s="33"/>
      <c r="V1340" s="33"/>
      <c r="W1340" s="33"/>
      <c r="X1340" s="33"/>
      <c r="Y1340" s="33"/>
      <c r="Z1340" s="33"/>
      <c r="AA1340" s="33"/>
      <c r="AB1340" s="33"/>
      <c r="AC1340" s="33"/>
      <c r="AD1340" s="33"/>
      <c r="AE1340" s="33"/>
      <c r="AT1340" s="16" t="s">
        <v>156</v>
      </c>
      <c r="AU1340" s="16" t="s">
        <v>86</v>
      </c>
    </row>
    <row r="1341" spans="1:65" s="2" customFormat="1" ht="48.75">
      <c r="A1341" s="33"/>
      <c r="B1341" s="34"/>
      <c r="C1341" s="35"/>
      <c r="D1341" s="215" t="s">
        <v>191</v>
      </c>
      <c r="E1341" s="35"/>
      <c r="F1341" s="219" t="s">
        <v>2255</v>
      </c>
      <c r="G1341" s="35"/>
      <c r="H1341" s="35"/>
      <c r="I1341" s="114"/>
      <c r="J1341" s="35"/>
      <c r="K1341" s="35"/>
      <c r="L1341" s="38"/>
      <c r="M1341" s="217"/>
      <c r="N1341" s="218"/>
      <c r="O1341" s="70"/>
      <c r="P1341" s="70"/>
      <c r="Q1341" s="70"/>
      <c r="R1341" s="70"/>
      <c r="S1341" s="70"/>
      <c r="T1341" s="71"/>
      <c r="U1341" s="33"/>
      <c r="V1341" s="33"/>
      <c r="W1341" s="33"/>
      <c r="X1341" s="33"/>
      <c r="Y1341" s="33"/>
      <c r="Z1341" s="33"/>
      <c r="AA1341" s="33"/>
      <c r="AB1341" s="33"/>
      <c r="AC1341" s="33"/>
      <c r="AD1341" s="33"/>
      <c r="AE1341" s="33"/>
      <c r="AT1341" s="16" t="s">
        <v>191</v>
      </c>
      <c r="AU1341" s="16" t="s">
        <v>86</v>
      </c>
    </row>
    <row r="1342" spans="1:65" s="2" customFormat="1" ht="16.5" customHeight="1">
      <c r="A1342" s="33"/>
      <c r="B1342" s="34"/>
      <c r="C1342" s="220" t="s">
        <v>2256</v>
      </c>
      <c r="D1342" s="220" t="s">
        <v>290</v>
      </c>
      <c r="E1342" s="221" t="s">
        <v>2257</v>
      </c>
      <c r="F1342" s="222" t="s">
        <v>2258</v>
      </c>
      <c r="G1342" s="223" t="s">
        <v>210</v>
      </c>
      <c r="H1342" s="224">
        <v>1</v>
      </c>
      <c r="I1342" s="225"/>
      <c r="J1342" s="226">
        <f>ROUND(I1342*H1342,2)</f>
        <v>0</v>
      </c>
      <c r="K1342" s="222" t="s">
        <v>1</v>
      </c>
      <c r="L1342" s="227"/>
      <c r="M1342" s="228" t="s">
        <v>1</v>
      </c>
      <c r="N1342" s="229" t="s">
        <v>42</v>
      </c>
      <c r="O1342" s="70"/>
      <c r="P1342" s="211">
        <f>O1342*H1342</f>
        <v>0</v>
      </c>
      <c r="Q1342" s="211">
        <v>1.25</v>
      </c>
      <c r="R1342" s="211">
        <f>Q1342*H1342</f>
        <v>1.25</v>
      </c>
      <c r="S1342" s="211">
        <v>0</v>
      </c>
      <c r="T1342" s="212">
        <f>S1342*H1342</f>
        <v>0</v>
      </c>
      <c r="U1342" s="33"/>
      <c r="V1342" s="33"/>
      <c r="W1342" s="33"/>
      <c r="X1342" s="33"/>
      <c r="Y1342" s="33"/>
      <c r="Z1342" s="33"/>
      <c r="AA1342" s="33"/>
      <c r="AB1342" s="33"/>
      <c r="AC1342" s="33"/>
      <c r="AD1342" s="33"/>
      <c r="AE1342" s="33"/>
      <c r="AR1342" s="213" t="s">
        <v>193</v>
      </c>
      <c r="AT1342" s="213" t="s">
        <v>290</v>
      </c>
      <c r="AU1342" s="213" t="s">
        <v>86</v>
      </c>
      <c r="AY1342" s="16" t="s">
        <v>147</v>
      </c>
      <c r="BE1342" s="214">
        <f>IF(N1342="základní",J1342,0)</f>
        <v>0</v>
      </c>
      <c r="BF1342" s="214">
        <f>IF(N1342="snížená",J1342,0)</f>
        <v>0</v>
      </c>
      <c r="BG1342" s="214">
        <f>IF(N1342="zákl. přenesená",J1342,0)</f>
        <v>0</v>
      </c>
      <c r="BH1342" s="214">
        <f>IF(N1342="sníž. přenesená",J1342,0)</f>
        <v>0</v>
      </c>
      <c r="BI1342" s="214">
        <f>IF(N1342="nulová",J1342,0)</f>
        <v>0</v>
      </c>
      <c r="BJ1342" s="16" t="s">
        <v>21</v>
      </c>
      <c r="BK1342" s="214">
        <f>ROUND(I1342*H1342,2)</f>
        <v>0</v>
      </c>
      <c r="BL1342" s="16" t="s">
        <v>154</v>
      </c>
      <c r="BM1342" s="213" t="s">
        <v>2259</v>
      </c>
    </row>
    <row r="1343" spans="1:65" s="2" customFormat="1" ht="11.25">
      <c r="A1343" s="33"/>
      <c r="B1343" s="34"/>
      <c r="C1343" s="35"/>
      <c r="D1343" s="215" t="s">
        <v>156</v>
      </c>
      <c r="E1343" s="35"/>
      <c r="F1343" s="216" t="s">
        <v>2260</v>
      </c>
      <c r="G1343" s="35"/>
      <c r="H1343" s="35"/>
      <c r="I1343" s="114"/>
      <c r="J1343" s="35"/>
      <c r="K1343" s="35"/>
      <c r="L1343" s="38"/>
      <c r="M1343" s="217"/>
      <c r="N1343" s="218"/>
      <c r="O1343" s="70"/>
      <c r="P1343" s="70"/>
      <c r="Q1343" s="70"/>
      <c r="R1343" s="70"/>
      <c r="S1343" s="70"/>
      <c r="T1343" s="71"/>
      <c r="U1343" s="33"/>
      <c r="V1343" s="33"/>
      <c r="W1343" s="33"/>
      <c r="X1343" s="33"/>
      <c r="Y1343" s="33"/>
      <c r="Z1343" s="33"/>
      <c r="AA1343" s="33"/>
      <c r="AB1343" s="33"/>
      <c r="AC1343" s="33"/>
      <c r="AD1343" s="33"/>
      <c r="AE1343" s="33"/>
      <c r="AT1343" s="16" t="s">
        <v>156</v>
      </c>
      <c r="AU1343" s="16" t="s">
        <v>86</v>
      </c>
    </row>
    <row r="1344" spans="1:65" s="2" customFormat="1" ht="39">
      <c r="A1344" s="33"/>
      <c r="B1344" s="34"/>
      <c r="C1344" s="35"/>
      <c r="D1344" s="215" t="s">
        <v>191</v>
      </c>
      <c r="E1344" s="35"/>
      <c r="F1344" s="219" t="s">
        <v>2261</v>
      </c>
      <c r="G1344" s="35"/>
      <c r="H1344" s="35"/>
      <c r="I1344" s="114"/>
      <c r="J1344" s="35"/>
      <c r="K1344" s="35"/>
      <c r="L1344" s="38"/>
      <c r="M1344" s="217"/>
      <c r="N1344" s="218"/>
      <c r="O1344" s="70"/>
      <c r="P1344" s="70"/>
      <c r="Q1344" s="70"/>
      <c r="R1344" s="70"/>
      <c r="S1344" s="70"/>
      <c r="T1344" s="71"/>
      <c r="U1344" s="33"/>
      <c r="V1344" s="33"/>
      <c r="W1344" s="33"/>
      <c r="X1344" s="33"/>
      <c r="Y1344" s="33"/>
      <c r="Z1344" s="33"/>
      <c r="AA1344" s="33"/>
      <c r="AB1344" s="33"/>
      <c r="AC1344" s="33"/>
      <c r="AD1344" s="33"/>
      <c r="AE1344" s="33"/>
      <c r="AT1344" s="16" t="s">
        <v>191</v>
      </c>
      <c r="AU1344" s="16" t="s">
        <v>86</v>
      </c>
    </row>
    <row r="1345" spans="1:65" s="2" customFormat="1" ht="16.5" customHeight="1">
      <c r="A1345" s="33"/>
      <c r="B1345" s="34"/>
      <c r="C1345" s="220" t="s">
        <v>2262</v>
      </c>
      <c r="D1345" s="220" t="s">
        <v>290</v>
      </c>
      <c r="E1345" s="221" t="s">
        <v>2263</v>
      </c>
      <c r="F1345" s="222" t="s">
        <v>2264</v>
      </c>
      <c r="G1345" s="223" t="s">
        <v>210</v>
      </c>
      <c r="H1345" s="224">
        <v>1</v>
      </c>
      <c r="I1345" s="225"/>
      <c r="J1345" s="226">
        <f>ROUND(I1345*H1345,2)</f>
        <v>0</v>
      </c>
      <c r="K1345" s="222" t="s">
        <v>1</v>
      </c>
      <c r="L1345" s="227"/>
      <c r="M1345" s="228" t="s">
        <v>1</v>
      </c>
      <c r="N1345" s="229" t="s">
        <v>42</v>
      </c>
      <c r="O1345" s="70"/>
      <c r="P1345" s="211">
        <f>O1345*H1345</f>
        <v>0</v>
      </c>
      <c r="Q1345" s="211">
        <v>1.64</v>
      </c>
      <c r="R1345" s="211">
        <f>Q1345*H1345</f>
        <v>1.64</v>
      </c>
      <c r="S1345" s="211">
        <v>0</v>
      </c>
      <c r="T1345" s="212">
        <f>S1345*H1345</f>
        <v>0</v>
      </c>
      <c r="U1345" s="33"/>
      <c r="V1345" s="33"/>
      <c r="W1345" s="33"/>
      <c r="X1345" s="33"/>
      <c r="Y1345" s="33"/>
      <c r="Z1345" s="33"/>
      <c r="AA1345" s="33"/>
      <c r="AB1345" s="33"/>
      <c r="AC1345" s="33"/>
      <c r="AD1345" s="33"/>
      <c r="AE1345" s="33"/>
      <c r="AR1345" s="213" t="s">
        <v>193</v>
      </c>
      <c r="AT1345" s="213" t="s">
        <v>290</v>
      </c>
      <c r="AU1345" s="213" t="s">
        <v>86</v>
      </c>
      <c r="AY1345" s="16" t="s">
        <v>147</v>
      </c>
      <c r="BE1345" s="214">
        <f>IF(N1345="základní",J1345,0)</f>
        <v>0</v>
      </c>
      <c r="BF1345" s="214">
        <f>IF(N1345="snížená",J1345,0)</f>
        <v>0</v>
      </c>
      <c r="BG1345" s="214">
        <f>IF(N1345="zákl. přenesená",J1345,0)</f>
        <v>0</v>
      </c>
      <c r="BH1345" s="214">
        <f>IF(N1345="sníž. přenesená",J1345,0)</f>
        <v>0</v>
      </c>
      <c r="BI1345" s="214">
        <f>IF(N1345="nulová",J1345,0)</f>
        <v>0</v>
      </c>
      <c r="BJ1345" s="16" t="s">
        <v>21</v>
      </c>
      <c r="BK1345" s="214">
        <f>ROUND(I1345*H1345,2)</f>
        <v>0</v>
      </c>
      <c r="BL1345" s="16" t="s">
        <v>154</v>
      </c>
      <c r="BM1345" s="213" t="s">
        <v>2265</v>
      </c>
    </row>
    <row r="1346" spans="1:65" s="2" customFormat="1" ht="11.25">
      <c r="A1346" s="33"/>
      <c r="B1346" s="34"/>
      <c r="C1346" s="35"/>
      <c r="D1346" s="215" t="s">
        <v>156</v>
      </c>
      <c r="E1346" s="35"/>
      <c r="F1346" s="216" t="s">
        <v>2266</v>
      </c>
      <c r="G1346" s="35"/>
      <c r="H1346" s="35"/>
      <c r="I1346" s="114"/>
      <c r="J1346" s="35"/>
      <c r="K1346" s="35"/>
      <c r="L1346" s="38"/>
      <c r="M1346" s="217"/>
      <c r="N1346" s="218"/>
      <c r="O1346" s="70"/>
      <c r="P1346" s="70"/>
      <c r="Q1346" s="70"/>
      <c r="R1346" s="70"/>
      <c r="S1346" s="70"/>
      <c r="T1346" s="71"/>
      <c r="U1346" s="33"/>
      <c r="V1346" s="33"/>
      <c r="W1346" s="33"/>
      <c r="X1346" s="33"/>
      <c r="Y1346" s="33"/>
      <c r="Z1346" s="33"/>
      <c r="AA1346" s="33"/>
      <c r="AB1346" s="33"/>
      <c r="AC1346" s="33"/>
      <c r="AD1346" s="33"/>
      <c r="AE1346" s="33"/>
      <c r="AT1346" s="16" t="s">
        <v>156</v>
      </c>
      <c r="AU1346" s="16" t="s">
        <v>86</v>
      </c>
    </row>
    <row r="1347" spans="1:65" s="2" customFormat="1" ht="39">
      <c r="A1347" s="33"/>
      <c r="B1347" s="34"/>
      <c r="C1347" s="35"/>
      <c r="D1347" s="215" t="s">
        <v>191</v>
      </c>
      <c r="E1347" s="35"/>
      <c r="F1347" s="219" t="s">
        <v>2261</v>
      </c>
      <c r="G1347" s="35"/>
      <c r="H1347" s="35"/>
      <c r="I1347" s="114"/>
      <c r="J1347" s="35"/>
      <c r="K1347" s="35"/>
      <c r="L1347" s="38"/>
      <c r="M1347" s="217"/>
      <c r="N1347" s="218"/>
      <c r="O1347" s="70"/>
      <c r="P1347" s="70"/>
      <c r="Q1347" s="70"/>
      <c r="R1347" s="70"/>
      <c r="S1347" s="70"/>
      <c r="T1347" s="71"/>
      <c r="U1347" s="33"/>
      <c r="V1347" s="33"/>
      <c r="W1347" s="33"/>
      <c r="X1347" s="33"/>
      <c r="Y1347" s="33"/>
      <c r="Z1347" s="33"/>
      <c r="AA1347" s="33"/>
      <c r="AB1347" s="33"/>
      <c r="AC1347" s="33"/>
      <c r="AD1347" s="33"/>
      <c r="AE1347" s="33"/>
      <c r="AT1347" s="16" t="s">
        <v>191</v>
      </c>
      <c r="AU1347" s="16" t="s">
        <v>86</v>
      </c>
    </row>
    <row r="1348" spans="1:65" s="2" customFormat="1" ht="16.5" customHeight="1">
      <c r="A1348" s="33"/>
      <c r="B1348" s="34"/>
      <c r="C1348" s="220" t="s">
        <v>2267</v>
      </c>
      <c r="D1348" s="220" t="s">
        <v>290</v>
      </c>
      <c r="E1348" s="221" t="s">
        <v>2268</v>
      </c>
      <c r="F1348" s="222" t="s">
        <v>2269</v>
      </c>
      <c r="G1348" s="223" t="s">
        <v>210</v>
      </c>
      <c r="H1348" s="224">
        <v>1</v>
      </c>
      <c r="I1348" s="225"/>
      <c r="J1348" s="226">
        <f>ROUND(I1348*H1348,2)</f>
        <v>0</v>
      </c>
      <c r="K1348" s="222" t="s">
        <v>1</v>
      </c>
      <c r="L1348" s="227"/>
      <c r="M1348" s="228" t="s">
        <v>1</v>
      </c>
      <c r="N1348" s="229" t="s">
        <v>42</v>
      </c>
      <c r="O1348" s="70"/>
      <c r="P1348" s="211">
        <f>O1348*H1348</f>
        <v>0</v>
      </c>
      <c r="Q1348" s="211">
        <v>1.591</v>
      </c>
      <c r="R1348" s="211">
        <f>Q1348*H1348</f>
        <v>1.591</v>
      </c>
      <c r="S1348" s="211">
        <v>0</v>
      </c>
      <c r="T1348" s="212">
        <f>S1348*H1348</f>
        <v>0</v>
      </c>
      <c r="U1348" s="33"/>
      <c r="V1348" s="33"/>
      <c r="W1348" s="33"/>
      <c r="X1348" s="33"/>
      <c r="Y1348" s="33"/>
      <c r="Z1348" s="33"/>
      <c r="AA1348" s="33"/>
      <c r="AB1348" s="33"/>
      <c r="AC1348" s="33"/>
      <c r="AD1348" s="33"/>
      <c r="AE1348" s="33"/>
      <c r="AR1348" s="213" t="s">
        <v>193</v>
      </c>
      <c r="AT1348" s="213" t="s">
        <v>290</v>
      </c>
      <c r="AU1348" s="213" t="s">
        <v>86</v>
      </c>
      <c r="AY1348" s="16" t="s">
        <v>147</v>
      </c>
      <c r="BE1348" s="214">
        <f>IF(N1348="základní",J1348,0)</f>
        <v>0</v>
      </c>
      <c r="BF1348" s="214">
        <f>IF(N1348="snížená",J1348,0)</f>
        <v>0</v>
      </c>
      <c r="BG1348" s="214">
        <f>IF(N1348="zákl. přenesená",J1348,0)</f>
        <v>0</v>
      </c>
      <c r="BH1348" s="214">
        <f>IF(N1348="sníž. přenesená",J1348,0)</f>
        <v>0</v>
      </c>
      <c r="BI1348" s="214">
        <f>IF(N1348="nulová",J1348,0)</f>
        <v>0</v>
      </c>
      <c r="BJ1348" s="16" t="s">
        <v>21</v>
      </c>
      <c r="BK1348" s="214">
        <f>ROUND(I1348*H1348,2)</f>
        <v>0</v>
      </c>
      <c r="BL1348" s="16" t="s">
        <v>154</v>
      </c>
      <c r="BM1348" s="213" t="s">
        <v>2270</v>
      </c>
    </row>
    <row r="1349" spans="1:65" s="2" customFormat="1" ht="11.25">
      <c r="A1349" s="33"/>
      <c r="B1349" s="34"/>
      <c r="C1349" s="35"/>
      <c r="D1349" s="215" t="s">
        <v>156</v>
      </c>
      <c r="E1349" s="35"/>
      <c r="F1349" s="216" t="s">
        <v>2271</v>
      </c>
      <c r="G1349" s="35"/>
      <c r="H1349" s="35"/>
      <c r="I1349" s="114"/>
      <c r="J1349" s="35"/>
      <c r="K1349" s="35"/>
      <c r="L1349" s="38"/>
      <c r="M1349" s="217"/>
      <c r="N1349" s="218"/>
      <c r="O1349" s="70"/>
      <c r="P1349" s="70"/>
      <c r="Q1349" s="70"/>
      <c r="R1349" s="70"/>
      <c r="S1349" s="70"/>
      <c r="T1349" s="71"/>
      <c r="U1349" s="33"/>
      <c r="V1349" s="33"/>
      <c r="W1349" s="33"/>
      <c r="X1349" s="33"/>
      <c r="Y1349" s="33"/>
      <c r="Z1349" s="33"/>
      <c r="AA1349" s="33"/>
      <c r="AB1349" s="33"/>
      <c r="AC1349" s="33"/>
      <c r="AD1349" s="33"/>
      <c r="AE1349" s="33"/>
      <c r="AT1349" s="16" t="s">
        <v>156</v>
      </c>
      <c r="AU1349" s="16" t="s">
        <v>86</v>
      </c>
    </row>
    <row r="1350" spans="1:65" s="2" customFormat="1" ht="48.75">
      <c r="A1350" s="33"/>
      <c r="B1350" s="34"/>
      <c r="C1350" s="35"/>
      <c r="D1350" s="215" t="s">
        <v>191</v>
      </c>
      <c r="E1350" s="35"/>
      <c r="F1350" s="219" t="s">
        <v>2272</v>
      </c>
      <c r="G1350" s="35"/>
      <c r="H1350" s="35"/>
      <c r="I1350" s="114"/>
      <c r="J1350" s="35"/>
      <c r="K1350" s="35"/>
      <c r="L1350" s="38"/>
      <c r="M1350" s="217"/>
      <c r="N1350" s="218"/>
      <c r="O1350" s="70"/>
      <c r="P1350" s="70"/>
      <c r="Q1350" s="70"/>
      <c r="R1350" s="70"/>
      <c r="S1350" s="70"/>
      <c r="T1350" s="71"/>
      <c r="U1350" s="33"/>
      <c r="V1350" s="33"/>
      <c r="W1350" s="33"/>
      <c r="X1350" s="33"/>
      <c r="Y1350" s="33"/>
      <c r="Z1350" s="33"/>
      <c r="AA1350" s="33"/>
      <c r="AB1350" s="33"/>
      <c r="AC1350" s="33"/>
      <c r="AD1350" s="33"/>
      <c r="AE1350" s="33"/>
      <c r="AT1350" s="16" t="s">
        <v>191</v>
      </c>
      <c r="AU1350" s="16" t="s">
        <v>86</v>
      </c>
    </row>
    <row r="1351" spans="1:65" s="2" customFormat="1" ht="21.75" customHeight="1">
      <c r="A1351" s="33"/>
      <c r="B1351" s="34"/>
      <c r="C1351" s="202" t="s">
        <v>2273</v>
      </c>
      <c r="D1351" s="202" t="s">
        <v>149</v>
      </c>
      <c r="E1351" s="203" t="s">
        <v>2274</v>
      </c>
      <c r="F1351" s="204" t="s">
        <v>2275</v>
      </c>
      <c r="G1351" s="205" t="s">
        <v>285</v>
      </c>
      <c r="H1351" s="206">
        <v>1</v>
      </c>
      <c r="I1351" s="207"/>
      <c r="J1351" s="208">
        <f>ROUND(I1351*H1351,2)</f>
        <v>0</v>
      </c>
      <c r="K1351" s="204" t="s">
        <v>153</v>
      </c>
      <c r="L1351" s="38"/>
      <c r="M1351" s="209" t="s">
        <v>1</v>
      </c>
      <c r="N1351" s="210" t="s">
        <v>42</v>
      </c>
      <c r="O1351" s="70"/>
      <c r="P1351" s="211">
        <f>O1351*H1351</f>
        <v>0</v>
      </c>
      <c r="Q1351" s="211">
        <v>3.0000000000000001E-5</v>
      </c>
      <c r="R1351" s="211">
        <f>Q1351*H1351</f>
        <v>3.0000000000000001E-5</v>
      </c>
      <c r="S1351" s="211">
        <v>0</v>
      </c>
      <c r="T1351" s="212">
        <f>S1351*H1351</f>
        <v>0</v>
      </c>
      <c r="U1351" s="33"/>
      <c r="V1351" s="33"/>
      <c r="W1351" s="33"/>
      <c r="X1351" s="33"/>
      <c r="Y1351" s="33"/>
      <c r="Z1351" s="33"/>
      <c r="AA1351" s="33"/>
      <c r="AB1351" s="33"/>
      <c r="AC1351" s="33"/>
      <c r="AD1351" s="33"/>
      <c r="AE1351" s="33"/>
      <c r="AR1351" s="213" t="s">
        <v>154</v>
      </c>
      <c r="AT1351" s="213" t="s">
        <v>149</v>
      </c>
      <c r="AU1351" s="213" t="s">
        <v>86</v>
      </c>
      <c r="AY1351" s="16" t="s">
        <v>147</v>
      </c>
      <c r="BE1351" s="214">
        <f>IF(N1351="základní",J1351,0)</f>
        <v>0</v>
      </c>
      <c r="BF1351" s="214">
        <f>IF(N1351="snížená",J1351,0)</f>
        <v>0</v>
      </c>
      <c r="BG1351" s="214">
        <f>IF(N1351="zákl. přenesená",J1351,0)</f>
        <v>0</v>
      </c>
      <c r="BH1351" s="214">
        <f>IF(N1351="sníž. přenesená",J1351,0)</f>
        <v>0</v>
      </c>
      <c r="BI1351" s="214">
        <f>IF(N1351="nulová",J1351,0)</f>
        <v>0</v>
      </c>
      <c r="BJ1351" s="16" t="s">
        <v>21</v>
      </c>
      <c r="BK1351" s="214">
        <f>ROUND(I1351*H1351,2)</f>
        <v>0</v>
      </c>
      <c r="BL1351" s="16" t="s">
        <v>154</v>
      </c>
      <c r="BM1351" s="213" t="s">
        <v>2276</v>
      </c>
    </row>
    <row r="1352" spans="1:65" s="2" customFormat="1" ht="19.5">
      <c r="A1352" s="33"/>
      <c r="B1352" s="34"/>
      <c r="C1352" s="35"/>
      <c r="D1352" s="215" t="s">
        <v>156</v>
      </c>
      <c r="E1352" s="35"/>
      <c r="F1352" s="216" t="s">
        <v>2277</v>
      </c>
      <c r="G1352" s="35"/>
      <c r="H1352" s="35"/>
      <c r="I1352" s="114"/>
      <c r="J1352" s="35"/>
      <c r="K1352" s="35"/>
      <c r="L1352" s="38"/>
      <c r="M1352" s="217"/>
      <c r="N1352" s="218"/>
      <c r="O1352" s="70"/>
      <c r="P1352" s="70"/>
      <c r="Q1352" s="70"/>
      <c r="R1352" s="70"/>
      <c r="S1352" s="70"/>
      <c r="T1352" s="71"/>
      <c r="U1352" s="33"/>
      <c r="V1352" s="33"/>
      <c r="W1352" s="33"/>
      <c r="X1352" s="33"/>
      <c r="Y1352" s="33"/>
      <c r="Z1352" s="33"/>
      <c r="AA1352" s="33"/>
      <c r="AB1352" s="33"/>
      <c r="AC1352" s="33"/>
      <c r="AD1352" s="33"/>
      <c r="AE1352" s="33"/>
      <c r="AT1352" s="16" t="s">
        <v>156</v>
      </c>
      <c r="AU1352" s="16" t="s">
        <v>86</v>
      </c>
    </row>
    <row r="1353" spans="1:65" s="2" customFormat="1" ht="39">
      <c r="A1353" s="33"/>
      <c r="B1353" s="34"/>
      <c r="C1353" s="35"/>
      <c r="D1353" s="215" t="s">
        <v>158</v>
      </c>
      <c r="E1353" s="35"/>
      <c r="F1353" s="219" t="s">
        <v>2248</v>
      </c>
      <c r="G1353" s="35"/>
      <c r="H1353" s="35"/>
      <c r="I1353" s="114"/>
      <c r="J1353" s="35"/>
      <c r="K1353" s="35"/>
      <c r="L1353" s="38"/>
      <c r="M1353" s="217"/>
      <c r="N1353" s="218"/>
      <c r="O1353" s="70"/>
      <c r="P1353" s="70"/>
      <c r="Q1353" s="70"/>
      <c r="R1353" s="70"/>
      <c r="S1353" s="70"/>
      <c r="T1353" s="71"/>
      <c r="U1353" s="33"/>
      <c r="V1353" s="33"/>
      <c r="W1353" s="33"/>
      <c r="X1353" s="33"/>
      <c r="Y1353" s="33"/>
      <c r="Z1353" s="33"/>
      <c r="AA1353" s="33"/>
      <c r="AB1353" s="33"/>
      <c r="AC1353" s="33"/>
      <c r="AD1353" s="33"/>
      <c r="AE1353" s="33"/>
      <c r="AT1353" s="16" t="s">
        <v>158</v>
      </c>
      <c r="AU1353" s="16" t="s">
        <v>86</v>
      </c>
    </row>
    <row r="1354" spans="1:65" s="2" customFormat="1" ht="16.5" customHeight="1">
      <c r="A1354" s="33"/>
      <c r="B1354" s="34"/>
      <c r="C1354" s="220" t="s">
        <v>2278</v>
      </c>
      <c r="D1354" s="220" t="s">
        <v>290</v>
      </c>
      <c r="E1354" s="221" t="s">
        <v>2279</v>
      </c>
      <c r="F1354" s="222" t="s">
        <v>2280</v>
      </c>
      <c r="G1354" s="223" t="s">
        <v>210</v>
      </c>
      <c r="H1354" s="224">
        <v>1</v>
      </c>
      <c r="I1354" s="225"/>
      <c r="J1354" s="226">
        <f>ROUND(I1354*H1354,2)</f>
        <v>0</v>
      </c>
      <c r="K1354" s="222" t="s">
        <v>1</v>
      </c>
      <c r="L1354" s="227"/>
      <c r="M1354" s="228" t="s">
        <v>1</v>
      </c>
      <c r="N1354" s="229" t="s">
        <v>42</v>
      </c>
      <c r="O1354" s="70"/>
      <c r="P1354" s="211">
        <f>O1354*H1354</f>
        <v>0</v>
      </c>
      <c r="Q1354" s="211">
        <v>1.8109999999999999</v>
      </c>
      <c r="R1354" s="211">
        <f>Q1354*H1354</f>
        <v>1.8109999999999999</v>
      </c>
      <c r="S1354" s="211">
        <v>0</v>
      </c>
      <c r="T1354" s="212">
        <f>S1354*H1354</f>
        <v>0</v>
      </c>
      <c r="U1354" s="33"/>
      <c r="V1354" s="33"/>
      <c r="W1354" s="33"/>
      <c r="X1354" s="33"/>
      <c r="Y1354" s="33"/>
      <c r="Z1354" s="33"/>
      <c r="AA1354" s="33"/>
      <c r="AB1354" s="33"/>
      <c r="AC1354" s="33"/>
      <c r="AD1354" s="33"/>
      <c r="AE1354" s="33"/>
      <c r="AR1354" s="213" t="s">
        <v>193</v>
      </c>
      <c r="AT1354" s="213" t="s">
        <v>290</v>
      </c>
      <c r="AU1354" s="213" t="s">
        <v>86</v>
      </c>
      <c r="AY1354" s="16" t="s">
        <v>147</v>
      </c>
      <c r="BE1354" s="214">
        <f>IF(N1354="základní",J1354,0)</f>
        <v>0</v>
      </c>
      <c r="BF1354" s="214">
        <f>IF(N1354="snížená",J1354,0)</f>
        <v>0</v>
      </c>
      <c r="BG1354" s="214">
        <f>IF(N1354="zákl. přenesená",J1354,0)</f>
        <v>0</v>
      </c>
      <c r="BH1354" s="214">
        <f>IF(N1354="sníž. přenesená",J1354,0)</f>
        <v>0</v>
      </c>
      <c r="BI1354" s="214">
        <f>IF(N1354="nulová",J1354,0)</f>
        <v>0</v>
      </c>
      <c r="BJ1354" s="16" t="s">
        <v>21</v>
      </c>
      <c r="BK1354" s="214">
        <f>ROUND(I1354*H1354,2)</f>
        <v>0</v>
      </c>
      <c r="BL1354" s="16" t="s">
        <v>154</v>
      </c>
      <c r="BM1354" s="213" t="s">
        <v>2281</v>
      </c>
    </row>
    <row r="1355" spans="1:65" s="2" customFormat="1" ht="11.25">
      <c r="A1355" s="33"/>
      <c r="B1355" s="34"/>
      <c r="C1355" s="35"/>
      <c r="D1355" s="215" t="s">
        <v>156</v>
      </c>
      <c r="E1355" s="35"/>
      <c r="F1355" s="216" t="s">
        <v>2282</v>
      </c>
      <c r="G1355" s="35"/>
      <c r="H1355" s="35"/>
      <c r="I1355" s="114"/>
      <c r="J1355" s="35"/>
      <c r="K1355" s="35"/>
      <c r="L1355" s="38"/>
      <c r="M1355" s="217"/>
      <c r="N1355" s="218"/>
      <c r="O1355" s="70"/>
      <c r="P1355" s="70"/>
      <c r="Q1355" s="70"/>
      <c r="R1355" s="70"/>
      <c r="S1355" s="70"/>
      <c r="T1355" s="71"/>
      <c r="U1355" s="33"/>
      <c r="V1355" s="33"/>
      <c r="W1355" s="33"/>
      <c r="X1355" s="33"/>
      <c r="Y1355" s="33"/>
      <c r="Z1355" s="33"/>
      <c r="AA1355" s="33"/>
      <c r="AB1355" s="33"/>
      <c r="AC1355" s="33"/>
      <c r="AD1355" s="33"/>
      <c r="AE1355" s="33"/>
      <c r="AT1355" s="16" t="s">
        <v>156</v>
      </c>
      <c r="AU1355" s="16" t="s">
        <v>86</v>
      </c>
    </row>
    <row r="1356" spans="1:65" s="2" customFormat="1" ht="39">
      <c r="A1356" s="33"/>
      <c r="B1356" s="34"/>
      <c r="C1356" s="35"/>
      <c r="D1356" s="215" t="s">
        <v>191</v>
      </c>
      <c r="E1356" s="35"/>
      <c r="F1356" s="219" t="s">
        <v>2283</v>
      </c>
      <c r="G1356" s="35"/>
      <c r="H1356" s="35"/>
      <c r="I1356" s="114"/>
      <c r="J1356" s="35"/>
      <c r="K1356" s="35"/>
      <c r="L1356" s="38"/>
      <c r="M1356" s="217"/>
      <c r="N1356" s="218"/>
      <c r="O1356" s="70"/>
      <c r="P1356" s="70"/>
      <c r="Q1356" s="70"/>
      <c r="R1356" s="70"/>
      <c r="S1356" s="70"/>
      <c r="T1356" s="71"/>
      <c r="U1356" s="33"/>
      <c r="V1356" s="33"/>
      <c r="W1356" s="33"/>
      <c r="X1356" s="33"/>
      <c r="Y1356" s="33"/>
      <c r="Z1356" s="33"/>
      <c r="AA1356" s="33"/>
      <c r="AB1356" s="33"/>
      <c r="AC1356" s="33"/>
      <c r="AD1356" s="33"/>
      <c r="AE1356" s="33"/>
      <c r="AT1356" s="16" t="s">
        <v>191</v>
      </c>
      <c r="AU1356" s="16" t="s">
        <v>86</v>
      </c>
    </row>
    <row r="1357" spans="1:65" s="2" customFormat="1" ht="16.5" customHeight="1">
      <c r="A1357" s="33"/>
      <c r="B1357" s="34"/>
      <c r="C1357" s="220" t="s">
        <v>2284</v>
      </c>
      <c r="D1357" s="220" t="s">
        <v>290</v>
      </c>
      <c r="E1357" s="221" t="s">
        <v>2285</v>
      </c>
      <c r="F1357" s="222" t="s">
        <v>2286</v>
      </c>
      <c r="G1357" s="223" t="s">
        <v>210</v>
      </c>
      <c r="H1357" s="224">
        <v>1</v>
      </c>
      <c r="I1357" s="225"/>
      <c r="J1357" s="226">
        <f>ROUND(I1357*H1357,2)</f>
        <v>0</v>
      </c>
      <c r="K1357" s="222" t="s">
        <v>1</v>
      </c>
      <c r="L1357" s="227"/>
      <c r="M1357" s="228" t="s">
        <v>1</v>
      </c>
      <c r="N1357" s="229" t="s">
        <v>42</v>
      </c>
      <c r="O1357" s="70"/>
      <c r="P1357" s="211">
        <f>O1357*H1357</f>
        <v>0</v>
      </c>
      <c r="Q1357" s="211">
        <v>1.7</v>
      </c>
      <c r="R1357" s="211">
        <f>Q1357*H1357</f>
        <v>1.7</v>
      </c>
      <c r="S1357" s="211">
        <v>0</v>
      </c>
      <c r="T1357" s="212">
        <f>S1357*H1357</f>
        <v>0</v>
      </c>
      <c r="U1357" s="33"/>
      <c r="V1357" s="33"/>
      <c r="W1357" s="33"/>
      <c r="X1357" s="33"/>
      <c r="Y1357" s="33"/>
      <c r="Z1357" s="33"/>
      <c r="AA1357" s="33"/>
      <c r="AB1357" s="33"/>
      <c r="AC1357" s="33"/>
      <c r="AD1357" s="33"/>
      <c r="AE1357" s="33"/>
      <c r="AR1357" s="213" t="s">
        <v>193</v>
      </c>
      <c r="AT1357" s="213" t="s">
        <v>290</v>
      </c>
      <c r="AU1357" s="213" t="s">
        <v>86</v>
      </c>
      <c r="AY1357" s="16" t="s">
        <v>147</v>
      </c>
      <c r="BE1357" s="214">
        <f>IF(N1357="základní",J1357,0)</f>
        <v>0</v>
      </c>
      <c r="BF1357" s="214">
        <f>IF(N1357="snížená",J1357,0)</f>
        <v>0</v>
      </c>
      <c r="BG1357" s="214">
        <f>IF(N1357="zákl. přenesená",J1357,0)</f>
        <v>0</v>
      </c>
      <c r="BH1357" s="214">
        <f>IF(N1357="sníž. přenesená",J1357,0)</f>
        <v>0</v>
      </c>
      <c r="BI1357" s="214">
        <f>IF(N1357="nulová",J1357,0)</f>
        <v>0</v>
      </c>
      <c r="BJ1357" s="16" t="s">
        <v>21</v>
      </c>
      <c r="BK1357" s="214">
        <f>ROUND(I1357*H1357,2)</f>
        <v>0</v>
      </c>
      <c r="BL1357" s="16" t="s">
        <v>154</v>
      </c>
      <c r="BM1357" s="213" t="s">
        <v>2287</v>
      </c>
    </row>
    <row r="1358" spans="1:65" s="2" customFormat="1" ht="11.25">
      <c r="A1358" s="33"/>
      <c r="B1358" s="34"/>
      <c r="C1358" s="35"/>
      <c r="D1358" s="215" t="s">
        <v>156</v>
      </c>
      <c r="E1358" s="35"/>
      <c r="F1358" s="216" t="s">
        <v>2260</v>
      </c>
      <c r="G1358" s="35"/>
      <c r="H1358" s="35"/>
      <c r="I1358" s="114"/>
      <c r="J1358" s="35"/>
      <c r="K1358" s="35"/>
      <c r="L1358" s="38"/>
      <c r="M1358" s="217"/>
      <c r="N1358" s="218"/>
      <c r="O1358" s="70"/>
      <c r="P1358" s="70"/>
      <c r="Q1358" s="70"/>
      <c r="R1358" s="70"/>
      <c r="S1358" s="70"/>
      <c r="T1358" s="71"/>
      <c r="U1358" s="33"/>
      <c r="V1358" s="33"/>
      <c r="W1358" s="33"/>
      <c r="X1358" s="33"/>
      <c r="Y1358" s="33"/>
      <c r="Z1358" s="33"/>
      <c r="AA1358" s="33"/>
      <c r="AB1358" s="33"/>
      <c r="AC1358" s="33"/>
      <c r="AD1358" s="33"/>
      <c r="AE1358" s="33"/>
      <c r="AT1358" s="16" t="s">
        <v>156</v>
      </c>
      <c r="AU1358" s="16" t="s">
        <v>86</v>
      </c>
    </row>
    <row r="1359" spans="1:65" s="2" customFormat="1" ht="39">
      <c r="A1359" s="33"/>
      <c r="B1359" s="34"/>
      <c r="C1359" s="35"/>
      <c r="D1359" s="215" t="s">
        <v>191</v>
      </c>
      <c r="E1359" s="35"/>
      <c r="F1359" s="219" t="s">
        <v>2261</v>
      </c>
      <c r="G1359" s="35"/>
      <c r="H1359" s="35"/>
      <c r="I1359" s="114"/>
      <c r="J1359" s="35"/>
      <c r="K1359" s="35"/>
      <c r="L1359" s="38"/>
      <c r="M1359" s="217"/>
      <c r="N1359" s="218"/>
      <c r="O1359" s="70"/>
      <c r="P1359" s="70"/>
      <c r="Q1359" s="70"/>
      <c r="R1359" s="70"/>
      <c r="S1359" s="70"/>
      <c r="T1359" s="71"/>
      <c r="U1359" s="33"/>
      <c r="V1359" s="33"/>
      <c r="W1359" s="33"/>
      <c r="X1359" s="33"/>
      <c r="Y1359" s="33"/>
      <c r="Z1359" s="33"/>
      <c r="AA1359" s="33"/>
      <c r="AB1359" s="33"/>
      <c r="AC1359" s="33"/>
      <c r="AD1359" s="33"/>
      <c r="AE1359" s="33"/>
      <c r="AT1359" s="16" t="s">
        <v>191</v>
      </c>
      <c r="AU1359" s="16" t="s">
        <v>86</v>
      </c>
    </row>
    <row r="1360" spans="1:65" s="2" customFormat="1" ht="16.5" customHeight="1">
      <c r="A1360" s="33"/>
      <c r="B1360" s="34"/>
      <c r="C1360" s="220" t="s">
        <v>2288</v>
      </c>
      <c r="D1360" s="220" t="s">
        <v>290</v>
      </c>
      <c r="E1360" s="221" t="s">
        <v>2289</v>
      </c>
      <c r="F1360" s="222" t="s">
        <v>2290</v>
      </c>
      <c r="G1360" s="223" t="s">
        <v>210</v>
      </c>
      <c r="H1360" s="224">
        <v>1</v>
      </c>
      <c r="I1360" s="225"/>
      <c r="J1360" s="226">
        <f>ROUND(I1360*H1360,2)</f>
        <v>0</v>
      </c>
      <c r="K1360" s="222" t="s">
        <v>1</v>
      </c>
      <c r="L1360" s="227"/>
      <c r="M1360" s="228" t="s">
        <v>1</v>
      </c>
      <c r="N1360" s="229" t="s">
        <v>42</v>
      </c>
      <c r="O1360" s="70"/>
      <c r="P1360" s="211">
        <f>O1360*H1360</f>
        <v>0</v>
      </c>
      <c r="Q1360" s="211">
        <v>2.347</v>
      </c>
      <c r="R1360" s="211">
        <f>Q1360*H1360</f>
        <v>2.347</v>
      </c>
      <c r="S1360" s="211">
        <v>0</v>
      </c>
      <c r="T1360" s="212">
        <f>S1360*H1360</f>
        <v>0</v>
      </c>
      <c r="U1360" s="33"/>
      <c r="V1360" s="33"/>
      <c r="W1360" s="33"/>
      <c r="X1360" s="33"/>
      <c r="Y1360" s="33"/>
      <c r="Z1360" s="33"/>
      <c r="AA1360" s="33"/>
      <c r="AB1360" s="33"/>
      <c r="AC1360" s="33"/>
      <c r="AD1360" s="33"/>
      <c r="AE1360" s="33"/>
      <c r="AR1360" s="213" t="s">
        <v>193</v>
      </c>
      <c r="AT1360" s="213" t="s">
        <v>290</v>
      </c>
      <c r="AU1360" s="213" t="s">
        <v>86</v>
      </c>
      <c r="AY1360" s="16" t="s">
        <v>147</v>
      </c>
      <c r="BE1360" s="214">
        <f>IF(N1360="základní",J1360,0)</f>
        <v>0</v>
      </c>
      <c r="BF1360" s="214">
        <f>IF(N1360="snížená",J1360,0)</f>
        <v>0</v>
      </c>
      <c r="BG1360" s="214">
        <f>IF(N1360="zákl. přenesená",J1360,0)</f>
        <v>0</v>
      </c>
      <c r="BH1360" s="214">
        <f>IF(N1360="sníž. přenesená",J1360,0)</f>
        <v>0</v>
      </c>
      <c r="BI1360" s="214">
        <f>IF(N1360="nulová",J1360,0)</f>
        <v>0</v>
      </c>
      <c r="BJ1360" s="16" t="s">
        <v>21</v>
      </c>
      <c r="BK1360" s="214">
        <f>ROUND(I1360*H1360,2)</f>
        <v>0</v>
      </c>
      <c r="BL1360" s="16" t="s">
        <v>154</v>
      </c>
      <c r="BM1360" s="213" t="s">
        <v>2291</v>
      </c>
    </row>
    <row r="1361" spans="1:65" s="2" customFormat="1" ht="11.25">
      <c r="A1361" s="33"/>
      <c r="B1361" s="34"/>
      <c r="C1361" s="35"/>
      <c r="D1361" s="215" t="s">
        <v>156</v>
      </c>
      <c r="E1361" s="35"/>
      <c r="F1361" s="216" t="s">
        <v>2292</v>
      </c>
      <c r="G1361" s="35"/>
      <c r="H1361" s="35"/>
      <c r="I1361" s="114"/>
      <c r="J1361" s="35"/>
      <c r="K1361" s="35"/>
      <c r="L1361" s="38"/>
      <c r="M1361" s="217"/>
      <c r="N1361" s="218"/>
      <c r="O1361" s="70"/>
      <c r="P1361" s="70"/>
      <c r="Q1361" s="70"/>
      <c r="R1361" s="70"/>
      <c r="S1361" s="70"/>
      <c r="T1361" s="71"/>
      <c r="U1361" s="33"/>
      <c r="V1361" s="33"/>
      <c r="W1361" s="33"/>
      <c r="X1361" s="33"/>
      <c r="Y1361" s="33"/>
      <c r="Z1361" s="33"/>
      <c r="AA1361" s="33"/>
      <c r="AB1361" s="33"/>
      <c r="AC1361" s="33"/>
      <c r="AD1361" s="33"/>
      <c r="AE1361" s="33"/>
      <c r="AT1361" s="16" t="s">
        <v>156</v>
      </c>
      <c r="AU1361" s="16" t="s">
        <v>86</v>
      </c>
    </row>
    <row r="1362" spans="1:65" s="2" customFormat="1" ht="39">
      <c r="A1362" s="33"/>
      <c r="B1362" s="34"/>
      <c r="C1362" s="35"/>
      <c r="D1362" s="215" t="s">
        <v>191</v>
      </c>
      <c r="E1362" s="35"/>
      <c r="F1362" s="219" t="s">
        <v>2293</v>
      </c>
      <c r="G1362" s="35"/>
      <c r="H1362" s="35"/>
      <c r="I1362" s="114"/>
      <c r="J1362" s="35"/>
      <c r="K1362" s="35"/>
      <c r="L1362" s="38"/>
      <c r="M1362" s="217"/>
      <c r="N1362" s="218"/>
      <c r="O1362" s="70"/>
      <c r="P1362" s="70"/>
      <c r="Q1362" s="70"/>
      <c r="R1362" s="70"/>
      <c r="S1362" s="70"/>
      <c r="T1362" s="71"/>
      <c r="U1362" s="33"/>
      <c r="V1362" s="33"/>
      <c r="W1362" s="33"/>
      <c r="X1362" s="33"/>
      <c r="Y1362" s="33"/>
      <c r="Z1362" s="33"/>
      <c r="AA1362" s="33"/>
      <c r="AB1362" s="33"/>
      <c r="AC1362" s="33"/>
      <c r="AD1362" s="33"/>
      <c r="AE1362" s="33"/>
      <c r="AT1362" s="16" t="s">
        <v>191</v>
      </c>
      <c r="AU1362" s="16" t="s">
        <v>86</v>
      </c>
    </row>
    <row r="1363" spans="1:65" s="14" customFormat="1" ht="11.25">
      <c r="B1363" s="240"/>
      <c r="C1363" s="241"/>
      <c r="D1363" s="215" t="s">
        <v>656</v>
      </c>
      <c r="E1363" s="242" t="s">
        <v>1</v>
      </c>
      <c r="F1363" s="243" t="s">
        <v>2294</v>
      </c>
      <c r="G1363" s="241"/>
      <c r="H1363" s="242" t="s">
        <v>1</v>
      </c>
      <c r="I1363" s="244"/>
      <c r="J1363" s="241"/>
      <c r="K1363" s="241"/>
      <c r="L1363" s="245"/>
      <c r="M1363" s="246"/>
      <c r="N1363" s="247"/>
      <c r="O1363" s="247"/>
      <c r="P1363" s="247"/>
      <c r="Q1363" s="247"/>
      <c r="R1363" s="247"/>
      <c r="S1363" s="247"/>
      <c r="T1363" s="248"/>
      <c r="AT1363" s="249" t="s">
        <v>656</v>
      </c>
      <c r="AU1363" s="249" t="s">
        <v>86</v>
      </c>
      <c r="AV1363" s="14" t="s">
        <v>21</v>
      </c>
      <c r="AW1363" s="14" t="s">
        <v>34</v>
      </c>
      <c r="AX1363" s="14" t="s">
        <v>77</v>
      </c>
      <c r="AY1363" s="249" t="s">
        <v>147</v>
      </c>
    </row>
    <row r="1364" spans="1:65" s="13" customFormat="1" ht="11.25">
      <c r="B1364" s="230"/>
      <c r="C1364" s="231"/>
      <c r="D1364" s="215" t="s">
        <v>656</v>
      </c>
      <c r="E1364" s="250" t="s">
        <v>1</v>
      </c>
      <c r="F1364" s="232" t="s">
        <v>21</v>
      </c>
      <c r="G1364" s="231"/>
      <c r="H1364" s="233">
        <v>1</v>
      </c>
      <c r="I1364" s="234"/>
      <c r="J1364" s="231"/>
      <c r="K1364" s="231"/>
      <c r="L1364" s="235"/>
      <c r="M1364" s="236"/>
      <c r="N1364" s="237"/>
      <c r="O1364" s="237"/>
      <c r="P1364" s="237"/>
      <c r="Q1364" s="237"/>
      <c r="R1364" s="237"/>
      <c r="S1364" s="237"/>
      <c r="T1364" s="238"/>
      <c r="AT1364" s="239" t="s">
        <v>656</v>
      </c>
      <c r="AU1364" s="239" t="s">
        <v>86</v>
      </c>
      <c r="AV1364" s="13" t="s">
        <v>86</v>
      </c>
      <c r="AW1364" s="13" t="s">
        <v>34</v>
      </c>
      <c r="AX1364" s="13" t="s">
        <v>21</v>
      </c>
      <c r="AY1364" s="239" t="s">
        <v>147</v>
      </c>
    </row>
    <row r="1365" spans="1:65" s="2" customFormat="1" ht="16.5" customHeight="1">
      <c r="A1365" s="33"/>
      <c r="B1365" s="34"/>
      <c r="C1365" s="220" t="s">
        <v>2295</v>
      </c>
      <c r="D1365" s="220" t="s">
        <v>290</v>
      </c>
      <c r="E1365" s="221" t="s">
        <v>2296</v>
      </c>
      <c r="F1365" s="222" t="s">
        <v>2297</v>
      </c>
      <c r="G1365" s="223" t="s">
        <v>210</v>
      </c>
      <c r="H1365" s="224">
        <v>1</v>
      </c>
      <c r="I1365" s="225"/>
      <c r="J1365" s="226">
        <f>ROUND(I1365*H1365,2)</f>
        <v>0</v>
      </c>
      <c r="K1365" s="222" t="s">
        <v>1</v>
      </c>
      <c r="L1365" s="227"/>
      <c r="M1365" s="228" t="s">
        <v>1</v>
      </c>
      <c r="N1365" s="229" t="s">
        <v>42</v>
      </c>
      <c r="O1365" s="70"/>
      <c r="P1365" s="211">
        <f>O1365*H1365</f>
        <v>0</v>
      </c>
      <c r="Q1365" s="211">
        <v>2.37</v>
      </c>
      <c r="R1365" s="211">
        <f>Q1365*H1365</f>
        <v>2.37</v>
      </c>
      <c r="S1365" s="211">
        <v>0</v>
      </c>
      <c r="T1365" s="212">
        <f>S1365*H1365</f>
        <v>0</v>
      </c>
      <c r="U1365" s="33"/>
      <c r="V1365" s="33"/>
      <c r="W1365" s="33"/>
      <c r="X1365" s="33"/>
      <c r="Y1365" s="33"/>
      <c r="Z1365" s="33"/>
      <c r="AA1365" s="33"/>
      <c r="AB1365" s="33"/>
      <c r="AC1365" s="33"/>
      <c r="AD1365" s="33"/>
      <c r="AE1365" s="33"/>
      <c r="AR1365" s="213" t="s">
        <v>193</v>
      </c>
      <c r="AT1365" s="213" t="s">
        <v>290</v>
      </c>
      <c r="AU1365" s="213" t="s">
        <v>86</v>
      </c>
      <c r="AY1365" s="16" t="s">
        <v>147</v>
      </c>
      <c r="BE1365" s="214">
        <f>IF(N1365="základní",J1365,0)</f>
        <v>0</v>
      </c>
      <c r="BF1365" s="214">
        <f>IF(N1365="snížená",J1365,0)</f>
        <v>0</v>
      </c>
      <c r="BG1365" s="214">
        <f>IF(N1365="zákl. přenesená",J1365,0)</f>
        <v>0</v>
      </c>
      <c r="BH1365" s="214">
        <f>IF(N1365="sníž. přenesená",J1365,0)</f>
        <v>0</v>
      </c>
      <c r="BI1365" s="214">
        <f>IF(N1365="nulová",J1365,0)</f>
        <v>0</v>
      </c>
      <c r="BJ1365" s="16" t="s">
        <v>21</v>
      </c>
      <c r="BK1365" s="214">
        <f>ROUND(I1365*H1365,2)</f>
        <v>0</v>
      </c>
      <c r="BL1365" s="16" t="s">
        <v>154</v>
      </c>
      <c r="BM1365" s="213" t="s">
        <v>2298</v>
      </c>
    </row>
    <row r="1366" spans="1:65" s="2" customFormat="1" ht="11.25">
      <c r="A1366" s="33"/>
      <c r="B1366" s="34"/>
      <c r="C1366" s="35"/>
      <c r="D1366" s="215" t="s">
        <v>156</v>
      </c>
      <c r="E1366" s="35"/>
      <c r="F1366" s="216" t="s">
        <v>2299</v>
      </c>
      <c r="G1366" s="35"/>
      <c r="H1366" s="35"/>
      <c r="I1366" s="114"/>
      <c r="J1366" s="35"/>
      <c r="K1366" s="35"/>
      <c r="L1366" s="38"/>
      <c r="M1366" s="217"/>
      <c r="N1366" s="218"/>
      <c r="O1366" s="70"/>
      <c r="P1366" s="70"/>
      <c r="Q1366" s="70"/>
      <c r="R1366" s="70"/>
      <c r="S1366" s="70"/>
      <c r="T1366" s="71"/>
      <c r="U1366" s="33"/>
      <c r="V1366" s="33"/>
      <c r="W1366" s="33"/>
      <c r="X1366" s="33"/>
      <c r="Y1366" s="33"/>
      <c r="Z1366" s="33"/>
      <c r="AA1366" s="33"/>
      <c r="AB1366" s="33"/>
      <c r="AC1366" s="33"/>
      <c r="AD1366" s="33"/>
      <c r="AE1366" s="33"/>
      <c r="AT1366" s="16" t="s">
        <v>156</v>
      </c>
      <c r="AU1366" s="16" t="s">
        <v>86</v>
      </c>
    </row>
    <row r="1367" spans="1:65" s="2" customFormat="1" ht="39">
      <c r="A1367" s="33"/>
      <c r="B1367" s="34"/>
      <c r="C1367" s="35"/>
      <c r="D1367" s="215" t="s">
        <v>191</v>
      </c>
      <c r="E1367" s="35"/>
      <c r="F1367" s="219" t="s">
        <v>2293</v>
      </c>
      <c r="G1367" s="35"/>
      <c r="H1367" s="35"/>
      <c r="I1367" s="114"/>
      <c r="J1367" s="35"/>
      <c r="K1367" s="35"/>
      <c r="L1367" s="38"/>
      <c r="M1367" s="217"/>
      <c r="N1367" s="218"/>
      <c r="O1367" s="70"/>
      <c r="P1367" s="70"/>
      <c r="Q1367" s="70"/>
      <c r="R1367" s="70"/>
      <c r="S1367" s="70"/>
      <c r="T1367" s="71"/>
      <c r="U1367" s="33"/>
      <c r="V1367" s="33"/>
      <c r="W1367" s="33"/>
      <c r="X1367" s="33"/>
      <c r="Y1367" s="33"/>
      <c r="Z1367" s="33"/>
      <c r="AA1367" s="33"/>
      <c r="AB1367" s="33"/>
      <c r="AC1367" s="33"/>
      <c r="AD1367" s="33"/>
      <c r="AE1367" s="33"/>
      <c r="AT1367" s="16" t="s">
        <v>191</v>
      </c>
      <c r="AU1367" s="16" t="s">
        <v>86</v>
      </c>
    </row>
    <row r="1368" spans="1:65" s="2" customFormat="1" ht="21.75" customHeight="1">
      <c r="A1368" s="33"/>
      <c r="B1368" s="34"/>
      <c r="C1368" s="202" t="s">
        <v>2300</v>
      </c>
      <c r="D1368" s="202" t="s">
        <v>149</v>
      </c>
      <c r="E1368" s="203" t="s">
        <v>2301</v>
      </c>
      <c r="F1368" s="204" t="s">
        <v>2302</v>
      </c>
      <c r="G1368" s="205" t="s">
        <v>285</v>
      </c>
      <c r="H1368" s="206">
        <v>1</v>
      </c>
      <c r="I1368" s="207"/>
      <c r="J1368" s="208">
        <f>ROUND(I1368*H1368,2)</f>
        <v>0</v>
      </c>
      <c r="K1368" s="204" t="s">
        <v>153</v>
      </c>
      <c r="L1368" s="38"/>
      <c r="M1368" s="209" t="s">
        <v>1</v>
      </c>
      <c r="N1368" s="210" t="s">
        <v>42</v>
      </c>
      <c r="O1368" s="70"/>
      <c r="P1368" s="211">
        <f>O1368*H1368</f>
        <v>0</v>
      </c>
      <c r="Q1368" s="211">
        <v>4.0000000000000003E-5</v>
      </c>
      <c r="R1368" s="211">
        <f>Q1368*H1368</f>
        <v>4.0000000000000003E-5</v>
      </c>
      <c r="S1368" s="211">
        <v>0</v>
      </c>
      <c r="T1368" s="212">
        <f>S1368*H1368</f>
        <v>0</v>
      </c>
      <c r="U1368" s="33"/>
      <c r="V1368" s="33"/>
      <c r="W1368" s="33"/>
      <c r="X1368" s="33"/>
      <c r="Y1368" s="33"/>
      <c r="Z1368" s="33"/>
      <c r="AA1368" s="33"/>
      <c r="AB1368" s="33"/>
      <c r="AC1368" s="33"/>
      <c r="AD1368" s="33"/>
      <c r="AE1368" s="33"/>
      <c r="AR1368" s="213" t="s">
        <v>154</v>
      </c>
      <c r="AT1368" s="213" t="s">
        <v>149</v>
      </c>
      <c r="AU1368" s="213" t="s">
        <v>86</v>
      </c>
      <c r="AY1368" s="16" t="s">
        <v>147</v>
      </c>
      <c r="BE1368" s="214">
        <f>IF(N1368="základní",J1368,0)</f>
        <v>0</v>
      </c>
      <c r="BF1368" s="214">
        <f>IF(N1368="snížená",J1368,0)</f>
        <v>0</v>
      </c>
      <c r="BG1368" s="214">
        <f>IF(N1368="zákl. přenesená",J1368,0)</f>
        <v>0</v>
      </c>
      <c r="BH1368" s="214">
        <f>IF(N1368="sníž. přenesená",J1368,0)</f>
        <v>0</v>
      </c>
      <c r="BI1368" s="214">
        <f>IF(N1368="nulová",J1368,0)</f>
        <v>0</v>
      </c>
      <c r="BJ1368" s="16" t="s">
        <v>21</v>
      </c>
      <c r="BK1368" s="214">
        <f>ROUND(I1368*H1368,2)</f>
        <v>0</v>
      </c>
      <c r="BL1368" s="16" t="s">
        <v>154</v>
      </c>
      <c r="BM1368" s="213" t="s">
        <v>2303</v>
      </c>
    </row>
    <row r="1369" spans="1:65" s="2" customFormat="1" ht="19.5">
      <c r="A1369" s="33"/>
      <c r="B1369" s="34"/>
      <c r="C1369" s="35"/>
      <c r="D1369" s="215" t="s">
        <v>156</v>
      </c>
      <c r="E1369" s="35"/>
      <c r="F1369" s="216" t="s">
        <v>2304</v>
      </c>
      <c r="G1369" s="35"/>
      <c r="H1369" s="35"/>
      <c r="I1369" s="114"/>
      <c r="J1369" s="35"/>
      <c r="K1369" s="35"/>
      <c r="L1369" s="38"/>
      <c r="M1369" s="217"/>
      <c r="N1369" s="218"/>
      <c r="O1369" s="70"/>
      <c r="P1369" s="70"/>
      <c r="Q1369" s="70"/>
      <c r="R1369" s="70"/>
      <c r="S1369" s="70"/>
      <c r="T1369" s="71"/>
      <c r="U1369" s="33"/>
      <c r="V1369" s="33"/>
      <c r="W1369" s="33"/>
      <c r="X1369" s="33"/>
      <c r="Y1369" s="33"/>
      <c r="Z1369" s="33"/>
      <c r="AA1369" s="33"/>
      <c r="AB1369" s="33"/>
      <c r="AC1369" s="33"/>
      <c r="AD1369" s="33"/>
      <c r="AE1369" s="33"/>
      <c r="AT1369" s="16" t="s">
        <v>156</v>
      </c>
      <c r="AU1369" s="16" t="s">
        <v>86</v>
      </c>
    </row>
    <row r="1370" spans="1:65" s="2" customFormat="1" ht="39">
      <c r="A1370" s="33"/>
      <c r="B1370" s="34"/>
      <c r="C1370" s="35"/>
      <c r="D1370" s="215" t="s">
        <v>158</v>
      </c>
      <c r="E1370" s="35"/>
      <c r="F1370" s="219" t="s">
        <v>2248</v>
      </c>
      <c r="G1370" s="35"/>
      <c r="H1370" s="35"/>
      <c r="I1370" s="114"/>
      <c r="J1370" s="35"/>
      <c r="K1370" s="35"/>
      <c r="L1370" s="38"/>
      <c r="M1370" s="217"/>
      <c r="N1370" s="218"/>
      <c r="O1370" s="70"/>
      <c r="P1370" s="70"/>
      <c r="Q1370" s="70"/>
      <c r="R1370" s="70"/>
      <c r="S1370" s="70"/>
      <c r="T1370" s="71"/>
      <c r="U1370" s="33"/>
      <c r="V1370" s="33"/>
      <c r="W1370" s="33"/>
      <c r="X1370" s="33"/>
      <c r="Y1370" s="33"/>
      <c r="Z1370" s="33"/>
      <c r="AA1370" s="33"/>
      <c r="AB1370" s="33"/>
      <c r="AC1370" s="33"/>
      <c r="AD1370" s="33"/>
      <c r="AE1370" s="33"/>
      <c r="AT1370" s="16" t="s">
        <v>158</v>
      </c>
      <c r="AU1370" s="16" t="s">
        <v>86</v>
      </c>
    </row>
    <row r="1371" spans="1:65" s="2" customFormat="1" ht="16.5" customHeight="1">
      <c r="A1371" s="33"/>
      <c r="B1371" s="34"/>
      <c r="C1371" s="220" t="s">
        <v>2305</v>
      </c>
      <c r="D1371" s="220" t="s">
        <v>290</v>
      </c>
      <c r="E1371" s="221" t="s">
        <v>2306</v>
      </c>
      <c r="F1371" s="222" t="s">
        <v>2307</v>
      </c>
      <c r="G1371" s="223" t="s">
        <v>210</v>
      </c>
      <c r="H1371" s="224">
        <v>1</v>
      </c>
      <c r="I1371" s="225"/>
      <c r="J1371" s="226">
        <f>ROUND(I1371*H1371,2)</f>
        <v>0</v>
      </c>
      <c r="K1371" s="222" t="s">
        <v>1</v>
      </c>
      <c r="L1371" s="227"/>
      <c r="M1371" s="228" t="s">
        <v>1</v>
      </c>
      <c r="N1371" s="229" t="s">
        <v>42</v>
      </c>
      <c r="O1371" s="70"/>
      <c r="P1371" s="211">
        <f>O1371*H1371</f>
        <v>0</v>
      </c>
      <c r="Q1371" s="211">
        <v>2.3769999999999998</v>
      </c>
      <c r="R1371" s="211">
        <f>Q1371*H1371</f>
        <v>2.3769999999999998</v>
      </c>
      <c r="S1371" s="211">
        <v>0</v>
      </c>
      <c r="T1371" s="212">
        <f>S1371*H1371</f>
        <v>0</v>
      </c>
      <c r="U1371" s="33"/>
      <c r="V1371" s="33"/>
      <c r="W1371" s="33"/>
      <c r="X1371" s="33"/>
      <c r="Y1371" s="33"/>
      <c r="Z1371" s="33"/>
      <c r="AA1371" s="33"/>
      <c r="AB1371" s="33"/>
      <c r="AC1371" s="33"/>
      <c r="AD1371" s="33"/>
      <c r="AE1371" s="33"/>
      <c r="AR1371" s="213" t="s">
        <v>193</v>
      </c>
      <c r="AT1371" s="213" t="s">
        <v>290</v>
      </c>
      <c r="AU1371" s="213" t="s">
        <v>86</v>
      </c>
      <c r="AY1371" s="16" t="s">
        <v>147</v>
      </c>
      <c r="BE1371" s="214">
        <f>IF(N1371="základní",J1371,0)</f>
        <v>0</v>
      </c>
      <c r="BF1371" s="214">
        <f>IF(N1371="snížená",J1371,0)</f>
        <v>0</v>
      </c>
      <c r="BG1371" s="214">
        <f>IF(N1371="zákl. přenesená",J1371,0)</f>
        <v>0</v>
      </c>
      <c r="BH1371" s="214">
        <f>IF(N1371="sníž. přenesená",J1371,0)</f>
        <v>0</v>
      </c>
      <c r="BI1371" s="214">
        <f>IF(N1371="nulová",J1371,0)</f>
        <v>0</v>
      </c>
      <c r="BJ1371" s="16" t="s">
        <v>21</v>
      </c>
      <c r="BK1371" s="214">
        <f>ROUND(I1371*H1371,2)</f>
        <v>0</v>
      </c>
      <c r="BL1371" s="16" t="s">
        <v>154</v>
      </c>
      <c r="BM1371" s="213" t="s">
        <v>2308</v>
      </c>
    </row>
    <row r="1372" spans="1:65" s="2" customFormat="1" ht="19.5">
      <c r="A1372" s="33"/>
      <c r="B1372" s="34"/>
      <c r="C1372" s="35"/>
      <c r="D1372" s="215" t="s">
        <v>156</v>
      </c>
      <c r="E1372" s="35"/>
      <c r="F1372" s="216" t="s">
        <v>2309</v>
      </c>
      <c r="G1372" s="35"/>
      <c r="H1372" s="35"/>
      <c r="I1372" s="114"/>
      <c r="J1372" s="35"/>
      <c r="K1372" s="35"/>
      <c r="L1372" s="38"/>
      <c r="M1372" s="217"/>
      <c r="N1372" s="218"/>
      <c r="O1372" s="70"/>
      <c r="P1372" s="70"/>
      <c r="Q1372" s="70"/>
      <c r="R1372" s="70"/>
      <c r="S1372" s="70"/>
      <c r="T1372" s="71"/>
      <c r="U1372" s="33"/>
      <c r="V1372" s="33"/>
      <c r="W1372" s="33"/>
      <c r="X1372" s="33"/>
      <c r="Y1372" s="33"/>
      <c r="Z1372" s="33"/>
      <c r="AA1372" s="33"/>
      <c r="AB1372" s="33"/>
      <c r="AC1372" s="33"/>
      <c r="AD1372" s="33"/>
      <c r="AE1372" s="33"/>
      <c r="AT1372" s="16" t="s">
        <v>156</v>
      </c>
      <c r="AU1372" s="16" t="s">
        <v>86</v>
      </c>
    </row>
    <row r="1373" spans="1:65" s="2" customFormat="1" ht="39">
      <c r="A1373" s="33"/>
      <c r="B1373" s="34"/>
      <c r="C1373" s="35"/>
      <c r="D1373" s="215" t="s">
        <v>191</v>
      </c>
      <c r="E1373" s="35"/>
      <c r="F1373" s="219" t="s">
        <v>2283</v>
      </c>
      <c r="G1373" s="35"/>
      <c r="H1373" s="35"/>
      <c r="I1373" s="114"/>
      <c r="J1373" s="35"/>
      <c r="K1373" s="35"/>
      <c r="L1373" s="38"/>
      <c r="M1373" s="217"/>
      <c r="N1373" s="218"/>
      <c r="O1373" s="70"/>
      <c r="P1373" s="70"/>
      <c r="Q1373" s="70"/>
      <c r="R1373" s="70"/>
      <c r="S1373" s="70"/>
      <c r="T1373" s="71"/>
      <c r="U1373" s="33"/>
      <c r="V1373" s="33"/>
      <c r="W1373" s="33"/>
      <c r="X1373" s="33"/>
      <c r="Y1373" s="33"/>
      <c r="Z1373" s="33"/>
      <c r="AA1373" s="33"/>
      <c r="AB1373" s="33"/>
      <c r="AC1373" s="33"/>
      <c r="AD1373" s="33"/>
      <c r="AE1373" s="33"/>
      <c r="AT1373" s="16" t="s">
        <v>191</v>
      </c>
      <c r="AU1373" s="16" t="s">
        <v>86</v>
      </c>
    </row>
    <row r="1374" spans="1:65" s="2" customFormat="1" ht="16.5" customHeight="1">
      <c r="A1374" s="33"/>
      <c r="B1374" s="34"/>
      <c r="C1374" s="220" t="s">
        <v>2310</v>
      </c>
      <c r="D1374" s="220" t="s">
        <v>290</v>
      </c>
      <c r="E1374" s="221" t="s">
        <v>2311</v>
      </c>
      <c r="F1374" s="222" t="s">
        <v>2312</v>
      </c>
      <c r="G1374" s="223" t="s">
        <v>210</v>
      </c>
      <c r="H1374" s="224">
        <v>1</v>
      </c>
      <c r="I1374" s="225"/>
      <c r="J1374" s="226">
        <f>ROUND(I1374*H1374,2)</f>
        <v>0</v>
      </c>
      <c r="K1374" s="222" t="s">
        <v>1</v>
      </c>
      <c r="L1374" s="227"/>
      <c r="M1374" s="228" t="s">
        <v>1</v>
      </c>
      <c r="N1374" s="229" t="s">
        <v>42</v>
      </c>
      <c r="O1374" s="70"/>
      <c r="P1374" s="211">
        <f>O1374*H1374</f>
        <v>0</v>
      </c>
      <c r="Q1374" s="211">
        <v>2.23</v>
      </c>
      <c r="R1374" s="211">
        <f>Q1374*H1374</f>
        <v>2.23</v>
      </c>
      <c r="S1374" s="211">
        <v>0</v>
      </c>
      <c r="T1374" s="212">
        <f>S1374*H1374</f>
        <v>0</v>
      </c>
      <c r="U1374" s="33"/>
      <c r="V1374" s="33"/>
      <c r="W1374" s="33"/>
      <c r="X1374" s="33"/>
      <c r="Y1374" s="33"/>
      <c r="Z1374" s="33"/>
      <c r="AA1374" s="33"/>
      <c r="AB1374" s="33"/>
      <c r="AC1374" s="33"/>
      <c r="AD1374" s="33"/>
      <c r="AE1374" s="33"/>
      <c r="AR1374" s="213" t="s">
        <v>193</v>
      </c>
      <c r="AT1374" s="213" t="s">
        <v>290</v>
      </c>
      <c r="AU1374" s="213" t="s">
        <v>86</v>
      </c>
      <c r="AY1374" s="16" t="s">
        <v>147</v>
      </c>
      <c r="BE1374" s="214">
        <f>IF(N1374="základní",J1374,0)</f>
        <v>0</v>
      </c>
      <c r="BF1374" s="214">
        <f>IF(N1374="snížená",J1374,0)</f>
        <v>0</v>
      </c>
      <c r="BG1374" s="214">
        <f>IF(N1374="zákl. přenesená",J1374,0)</f>
        <v>0</v>
      </c>
      <c r="BH1374" s="214">
        <f>IF(N1374="sníž. přenesená",J1374,0)</f>
        <v>0</v>
      </c>
      <c r="BI1374" s="214">
        <f>IF(N1374="nulová",J1374,0)</f>
        <v>0</v>
      </c>
      <c r="BJ1374" s="16" t="s">
        <v>21</v>
      </c>
      <c r="BK1374" s="214">
        <f>ROUND(I1374*H1374,2)</f>
        <v>0</v>
      </c>
      <c r="BL1374" s="16" t="s">
        <v>154</v>
      </c>
      <c r="BM1374" s="213" t="s">
        <v>2313</v>
      </c>
    </row>
    <row r="1375" spans="1:65" s="2" customFormat="1" ht="11.25">
      <c r="A1375" s="33"/>
      <c r="B1375" s="34"/>
      <c r="C1375" s="35"/>
      <c r="D1375" s="215" t="s">
        <v>156</v>
      </c>
      <c r="E1375" s="35"/>
      <c r="F1375" s="216" t="s">
        <v>2260</v>
      </c>
      <c r="G1375" s="35"/>
      <c r="H1375" s="35"/>
      <c r="I1375" s="114"/>
      <c r="J1375" s="35"/>
      <c r="K1375" s="35"/>
      <c r="L1375" s="38"/>
      <c r="M1375" s="217"/>
      <c r="N1375" s="218"/>
      <c r="O1375" s="70"/>
      <c r="P1375" s="70"/>
      <c r="Q1375" s="70"/>
      <c r="R1375" s="70"/>
      <c r="S1375" s="70"/>
      <c r="T1375" s="71"/>
      <c r="U1375" s="33"/>
      <c r="V1375" s="33"/>
      <c r="W1375" s="33"/>
      <c r="X1375" s="33"/>
      <c r="Y1375" s="33"/>
      <c r="Z1375" s="33"/>
      <c r="AA1375" s="33"/>
      <c r="AB1375" s="33"/>
      <c r="AC1375" s="33"/>
      <c r="AD1375" s="33"/>
      <c r="AE1375" s="33"/>
      <c r="AT1375" s="16" t="s">
        <v>156</v>
      </c>
      <c r="AU1375" s="16" t="s">
        <v>86</v>
      </c>
    </row>
    <row r="1376" spans="1:65" s="2" customFormat="1" ht="39">
      <c r="A1376" s="33"/>
      <c r="B1376" s="34"/>
      <c r="C1376" s="35"/>
      <c r="D1376" s="215" t="s">
        <v>191</v>
      </c>
      <c r="E1376" s="35"/>
      <c r="F1376" s="219" t="s">
        <v>2261</v>
      </c>
      <c r="G1376" s="35"/>
      <c r="H1376" s="35"/>
      <c r="I1376" s="114"/>
      <c r="J1376" s="35"/>
      <c r="K1376" s="35"/>
      <c r="L1376" s="38"/>
      <c r="M1376" s="217"/>
      <c r="N1376" s="218"/>
      <c r="O1376" s="70"/>
      <c r="P1376" s="70"/>
      <c r="Q1376" s="70"/>
      <c r="R1376" s="70"/>
      <c r="S1376" s="70"/>
      <c r="T1376" s="71"/>
      <c r="U1376" s="33"/>
      <c r="V1376" s="33"/>
      <c r="W1376" s="33"/>
      <c r="X1376" s="33"/>
      <c r="Y1376" s="33"/>
      <c r="Z1376" s="33"/>
      <c r="AA1376" s="33"/>
      <c r="AB1376" s="33"/>
      <c r="AC1376" s="33"/>
      <c r="AD1376" s="33"/>
      <c r="AE1376" s="33"/>
      <c r="AT1376" s="16" t="s">
        <v>191</v>
      </c>
      <c r="AU1376" s="16" t="s">
        <v>86</v>
      </c>
    </row>
    <row r="1377" spans="1:65" s="2" customFormat="1" ht="16.5" customHeight="1">
      <c r="A1377" s="33"/>
      <c r="B1377" s="34"/>
      <c r="C1377" s="220" t="s">
        <v>2314</v>
      </c>
      <c r="D1377" s="220" t="s">
        <v>290</v>
      </c>
      <c r="E1377" s="221" t="s">
        <v>2315</v>
      </c>
      <c r="F1377" s="222" t="s">
        <v>2316</v>
      </c>
      <c r="G1377" s="223" t="s">
        <v>210</v>
      </c>
      <c r="H1377" s="224">
        <v>1</v>
      </c>
      <c r="I1377" s="225"/>
      <c r="J1377" s="226">
        <f>ROUND(I1377*H1377,2)</f>
        <v>0</v>
      </c>
      <c r="K1377" s="222" t="s">
        <v>1</v>
      </c>
      <c r="L1377" s="227"/>
      <c r="M1377" s="228" t="s">
        <v>1</v>
      </c>
      <c r="N1377" s="229" t="s">
        <v>42</v>
      </c>
      <c r="O1377" s="70"/>
      <c r="P1377" s="211">
        <f>O1377*H1377</f>
        <v>0</v>
      </c>
      <c r="Q1377" s="211">
        <v>3.5190000000000001</v>
      </c>
      <c r="R1377" s="211">
        <f>Q1377*H1377</f>
        <v>3.5190000000000001</v>
      </c>
      <c r="S1377" s="211">
        <v>0</v>
      </c>
      <c r="T1377" s="212">
        <f>S1377*H1377</f>
        <v>0</v>
      </c>
      <c r="U1377" s="33"/>
      <c r="V1377" s="33"/>
      <c r="W1377" s="33"/>
      <c r="X1377" s="33"/>
      <c r="Y1377" s="33"/>
      <c r="Z1377" s="33"/>
      <c r="AA1377" s="33"/>
      <c r="AB1377" s="33"/>
      <c r="AC1377" s="33"/>
      <c r="AD1377" s="33"/>
      <c r="AE1377" s="33"/>
      <c r="AR1377" s="213" t="s">
        <v>193</v>
      </c>
      <c r="AT1377" s="213" t="s">
        <v>290</v>
      </c>
      <c r="AU1377" s="213" t="s">
        <v>86</v>
      </c>
      <c r="AY1377" s="16" t="s">
        <v>147</v>
      </c>
      <c r="BE1377" s="214">
        <f>IF(N1377="základní",J1377,0)</f>
        <v>0</v>
      </c>
      <c r="BF1377" s="214">
        <f>IF(N1377="snížená",J1377,0)</f>
        <v>0</v>
      </c>
      <c r="BG1377" s="214">
        <f>IF(N1377="zákl. přenesená",J1377,0)</f>
        <v>0</v>
      </c>
      <c r="BH1377" s="214">
        <f>IF(N1377="sníž. přenesená",J1377,0)</f>
        <v>0</v>
      </c>
      <c r="BI1377" s="214">
        <f>IF(N1377="nulová",J1377,0)</f>
        <v>0</v>
      </c>
      <c r="BJ1377" s="16" t="s">
        <v>21</v>
      </c>
      <c r="BK1377" s="214">
        <f>ROUND(I1377*H1377,2)</f>
        <v>0</v>
      </c>
      <c r="BL1377" s="16" t="s">
        <v>154</v>
      </c>
      <c r="BM1377" s="213" t="s">
        <v>2317</v>
      </c>
    </row>
    <row r="1378" spans="1:65" s="2" customFormat="1" ht="11.25">
      <c r="A1378" s="33"/>
      <c r="B1378" s="34"/>
      <c r="C1378" s="35"/>
      <c r="D1378" s="215" t="s">
        <v>156</v>
      </c>
      <c r="E1378" s="35"/>
      <c r="F1378" s="216" t="s">
        <v>2318</v>
      </c>
      <c r="G1378" s="35"/>
      <c r="H1378" s="35"/>
      <c r="I1378" s="114"/>
      <c r="J1378" s="35"/>
      <c r="K1378" s="35"/>
      <c r="L1378" s="38"/>
      <c r="M1378" s="217"/>
      <c r="N1378" s="218"/>
      <c r="O1378" s="70"/>
      <c r="P1378" s="70"/>
      <c r="Q1378" s="70"/>
      <c r="R1378" s="70"/>
      <c r="S1378" s="70"/>
      <c r="T1378" s="71"/>
      <c r="U1378" s="33"/>
      <c r="V1378" s="33"/>
      <c r="W1378" s="33"/>
      <c r="X1378" s="33"/>
      <c r="Y1378" s="33"/>
      <c r="Z1378" s="33"/>
      <c r="AA1378" s="33"/>
      <c r="AB1378" s="33"/>
      <c r="AC1378" s="33"/>
      <c r="AD1378" s="33"/>
      <c r="AE1378" s="33"/>
      <c r="AT1378" s="16" t="s">
        <v>156</v>
      </c>
      <c r="AU1378" s="16" t="s">
        <v>86</v>
      </c>
    </row>
    <row r="1379" spans="1:65" s="2" customFormat="1" ht="39">
      <c r="A1379" s="33"/>
      <c r="B1379" s="34"/>
      <c r="C1379" s="35"/>
      <c r="D1379" s="215" t="s">
        <v>191</v>
      </c>
      <c r="E1379" s="35"/>
      <c r="F1379" s="219" t="s">
        <v>2293</v>
      </c>
      <c r="G1379" s="35"/>
      <c r="H1379" s="35"/>
      <c r="I1379" s="114"/>
      <c r="J1379" s="35"/>
      <c r="K1379" s="35"/>
      <c r="L1379" s="38"/>
      <c r="M1379" s="217"/>
      <c r="N1379" s="218"/>
      <c r="O1379" s="70"/>
      <c r="P1379" s="70"/>
      <c r="Q1379" s="70"/>
      <c r="R1379" s="70"/>
      <c r="S1379" s="70"/>
      <c r="T1379" s="71"/>
      <c r="U1379" s="33"/>
      <c r="V1379" s="33"/>
      <c r="W1379" s="33"/>
      <c r="X1379" s="33"/>
      <c r="Y1379" s="33"/>
      <c r="Z1379" s="33"/>
      <c r="AA1379" s="33"/>
      <c r="AB1379" s="33"/>
      <c r="AC1379" s="33"/>
      <c r="AD1379" s="33"/>
      <c r="AE1379" s="33"/>
      <c r="AT1379" s="16" t="s">
        <v>191</v>
      </c>
      <c r="AU1379" s="16" t="s">
        <v>86</v>
      </c>
    </row>
    <row r="1380" spans="1:65" s="14" customFormat="1" ht="11.25">
      <c r="B1380" s="240"/>
      <c r="C1380" s="241"/>
      <c r="D1380" s="215" t="s">
        <v>656</v>
      </c>
      <c r="E1380" s="242" t="s">
        <v>1</v>
      </c>
      <c r="F1380" s="243" t="s">
        <v>2319</v>
      </c>
      <c r="G1380" s="241"/>
      <c r="H1380" s="242" t="s">
        <v>1</v>
      </c>
      <c r="I1380" s="244"/>
      <c r="J1380" s="241"/>
      <c r="K1380" s="241"/>
      <c r="L1380" s="245"/>
      <c r="M1380" s="246"/>
      <c r="N1380" s="247"/>
      <c r="O1380" s="247"/>
      <c r="P1380" s="247"/>
      <c r="Q1380" s="247"/>
      <c r="R1380" s="247"/>
      <c r="S1380" s="247"/>
      <c r="T1380" s="248"/>
      <c r="AT1380" s="249" t="s">
        <v>656</v>
      </c>
      <c r="AU1380" s="249" t="s">
        <v>86</v>
      </c>
      <c r="AV1380" s="14" t="s">
        <v>21</v>
      </c>
      <c r="AW1380" s="14" t="s">
        <v>34</v>
      </c>
      <c r="AX1380" s="14" t="s">
        <v>77</v>
      </c>
      <c r="AY1380" s="249" t="s">
        <v>147</v>
      </c>
    </row>
    <row r="1381" spans="1:65" s="13" customFormat="1" ht="11.25">
      <c r="B1381" s="230"/>
      <c r="C1381" s="231"/>
      <c r="D1381" s="215" t="s">
        <v>656</v>
      </c>
      <c r="E1381" s="250" t="s">
        <v>1</v>
      </c>
      <c r="F1381" s="232" t="s">
        <v>21</v>
      </c>
      <c r="G1381" s="231"/>
      <c r="H1381" s="233">
        <v>1</v>
      </c>
      <c r="I1381" s="234"/>
      <c r="J1381" s="231"/>
      <c r="K1381" s="231"/>
      <c r="L1381" s="235"/>
      <c r="M1381" s="236"/>
      <c r="N1381" s="237"/>
      <c r="O1381" s="237"/>
      <c r="P1381" s="237"/>
      <c r="Q1381" s="237"/>
      <c r="R1381" s="237"/>
      <c r="S1381" s="237"/>
      <c r="T1381" s="238"/>
      <c r="AT1381" s="239" t="s">
        <v>656</v>
      </c>
      <c r="AU1381" s="239" t="s">
        <v>86</v>
      </c>
      <c r="AV1381" s="13" t="s">
        <v>86</v>
      </c>
      <c r="AW1381" s="13" t="s">
        <v>34</v>
      </c>
      <c r="AX1381" s="13" t="s">
        <v>21</v>
      </c>
      <c r="AY1381" s="239" t="s">
        <v>147</v>
      </c>
    </row>
    <row r="1382" spans="1:65" s="2" customFormat="1" ht="16.5" customHeight="1">
      <c r="A1382" s="33"/>
      <c r="B1382" s="34"/>
      <c r="C1382" s="220" t="s">
        <v>2320</v>
      </c>
      <c r="D1382" s="220" t="s">
        <v>290</v>
      </c>
      <c r="E1382" s="221" t="s">
        <v>2321</v>
      </c>
      <c r="F1382" s="222" t="s">
        <v>2322</v>
      </c>
      <c r="G1382" s="223" t="s">
        <v>210</v>
      </c>
      <c r="H1382" s="224">
        <v>1</v>
      </c>
      <c r="I1382" s="225"/>
      <c r="J1382" s="226">
        <f>ROUND(I1382*H1382,2)</f>
        <v>0</v>
      </c>
      <c r="K1382" s="222" t="s">
        <v>1</v>
      </c>
      <c r="L1382" s="227"/>
      <c r="M1382" s="228" t="s">
        <v>1</v>
      </c>
      <c r="N1382" s="229" t="s">
        <v>42</v>
      </c>
      <c r="O1382" s="70"/>
      <c r="P1382" s="211">
        <f>O1382*H1382</f>
        <v>0</v>
      </c>
      <c r="Q1382" s="211">
        <v>3.53</v>
      </c>
      <c r="R1382" s="211">
        <f>Q1382*H1382</f>
        <v>3.53</v>
      </c>
      <c r="S1382" s="211">
        <v>0</v>
      </c>
      <c r="T1382" s="212">
        <f>S1382*H1382</f>
        <v>0</v>
      </c>
      <c r="U1382" s="33"/>
      <c r="V1382" s="33"/>
      <c r="W1382" s="33"/>
      <c r="X1382" s="33"/>
      <c r="Y1382" s="33"/>
      <c r="Z1382" s="33"/>
      <c r="AA1382" s="33"/>
      <c r="AB1382" s="33"/>
      <c r="AC1382" s="33"/>
      <c r="AD1382" s="33"/>
      <c r="AE1382" s="33"/>
      <c r="AR1382" s="213" t="s">
        <v>193</v>
      </c>
      <c r="AT1382" s="213" t="s">
        <v>290</v>
      </c>
      <c r="AU1382" s="213" t="s">
        <v>86</v>
      </c>
      <c r="AY1382" s="16" t="s">
        <v>147</v>
      </c>
      <c r="BE1382" s="214">
        <f>IF(N1382="základní",J1382,0)</f>
        <v>0</v>
      </c>
      <c r="BF1382" s="214">
        <f>IF(N1382="snížená",J1382,0)</f>
        <v>0</v>
      </c>
      <c r="BG1382" s="214">
        <f>IF(N1382="zákl. přenesená",J1382,0)</f>
        <v>0</v>
      </c>
      <c r="BH1382" s="214">
        <f>IF(N1382="sníž. přenesená",J1382,0)</f>
        <v>0</v>
      </c>
      <c r="BI1382" s="214">
        <f>IF(N1382="nulová",J1382,0)</f>
        <v>0</v>
      </c>
      <c r="BJ1382" s="16" t="s">
        <v>21</v>
      </c>
      <c r="BK1382" s="214">
        <f>ROUND(I1382*H1382,2)</f>
        <v>0</v>
      </c>
      <c r="BL1382" s="16" t="s">
        <v>154</v>
      </c>
      <c r="BM1382" s="213" t="s">
        <v>2323</v>
      </c>
    </row>
    <row r="1383" spans="1:65" s="2" customFormat="1" ht="11.25">
      <c r="A1383" s="33"/>
      <c r="B1383" s="34"/>
      <c r="C1383" s="35"/>
      <c r="D1383" s="215" t="s">
        <v>156</v>
      </c>
      <c r="E1383" s="35"/>
      <c r="F1383" s="216" t="s">
        <v>2324</v>
      </c>
      <c r="G1383" s="35"/>
      <c r="H1383" s="35"/>
      <c r="I1383" s="114"/>
      <c r="J1383" s="35"/>
      <c r="K1383" s="35"/>
      <c r="L1383" s="38"/>
      <c r="M1383" s="217"/>
      <c r="N1383" s="218"/>
      <c r="O1383" s="70"/>
      <c r="P1383" s="70"/>
      <c r="Q1383" s="70"/>
      <c r="R1383" s="70"/>
      <c r="S1383" s="70"/>
      <c r="T1383" s="71"/>
      <c r="U1383" s="33"/>
      <c r="V1383" s="33"/>
      <c r="W1383" s="33"/>
      <c r="X1383" s="33"/>
      <c r="Y1383" s="33"/>
      <c r="Z1383" s="33"/>
      <c r="AA1383" s="33"/>
      <c r="AB1383" s="33"/>
      <c r="AC1383" s="33"/>
      <c r="AD1383" s="33"/>
      <c r="AE1383" s="33"/>
      <c r="AT1383" s="16" t="s">
        <v>156</v>
      </c>
      <c r="AU1383" s="16" t="s">
        <v>86</v>
      </c>
    </row>
    <row r="1384" spans="1:65" s="2" customFormat="1" ht="39">
      <c r="A1384" s="33"/>
      <c r="B1384" s="34"/>
      <c r="C1384" s="35"/>
      <c r="D1384" s="215" t="s">
        <v>191</v>
      </c>
      <c r="E1384" s="35"/>
      <c r="F1384" s="219" t="s">
        <v>2293</v>
      </c>
      <c r="G1384" s="35"/>
      <c r="H1384" s="35"/>
      <c r="I1384" s="114"/>
      <c r="J1384" s="35"/>
      <c r="K1384" s="35"/>
      <c r="L1384" s="38"/>
      <c r="M1384" s="217"/>
      <c r="N1384" s="218"/>
      <c r="O1384" s="70"/>
      <c r="P1384" s="70"/>
      <c r="Q1384" s="70"/>
      <c r="R1384" s="70"/>
      <c r="S1384" s="70"/>
      <c r="T1384" s="71"/>
      <c r="U1384" s="33"/>
      <c r="V1384" s="33"/>
      <c r="W1384" s="33"/>
      <c r="X1384" s="33"/>
      <c r="Y1384" s="33"/>
      <c r="Z1384" s="33"/>
      <c r="AA1384" s="33"/>
      <c r="AB1384" s="33"/>
      <c r="AC1384" s="33"/>
      <c r="AD1384" s="33"/>
      <c r="AE1384" s="33"/>
      <c r="AT1384" s="16" t="s">
        <v>191</v>
      </c>
      <c r="AU1384" s="16" t="s">
        <v>86</v>
      </c>
    </row>
    <row r="1385" spans="1:65" s="14" customFormat="1" ht="11.25">
      <c r="B1385" s="240"/>
      <c r="C1385" s="241"/>
      <c r="D1385" s="215" t="s">
        <v>656</v>
      </c>
      <c r="E1385" s="242" t="s">
        <v>1</v>
      </c>
      <c r="F1385" s="243" t="s">
        <v>2325</v>
      </c>
      <c r="G1385" s="241"/>
      <c r="H1385" s="242" t="s">
        <v>1</v>
      </c>
      <c r="I1385" s="244"/>
      <c r="J1385" s="241"/>
      <c r="K1385" s="241"/>
      <c r="L1385" s="245"/>
      <c r="M1385" s="246"/>
      <c r="N1385" s="247"/>
      <c r="O1385" s="247"/>
      <c r="P1385" s="247"/>
      <c r="Q1385" s="247"/>
      <c r="R1385" s="247"/>
      <c r="S1385" s="247"/>
      <c r="T1385" s="248"/>
      <c r="AT1385" s="249" t="s">
        <v>656</v>
      </c>
      <c r="AU1385" s="249" t="s">
        <v>86</v>
      </c>
      <c r="AV1385" s="14" t="s">
        <v>21</v>
      </c>
      <c r="AW1385" s="14" t="s">
        <v>34</v>
      </c>
      <c r="AX1385" s="14" t="s">
        <v>77</v>
      </c>
      <c r="AY1385" s="249" t="s">
        <v>147</v>
      </c>
    </row>
    <row r="1386" spans="1:65" s="13" customFormat="1" ht="11.25">
      <c r="B1386" s="230"/>
      <c r="C1386" s="231"/>
      <c r="D1386" s="215" t="s">
        <v>656</v>
      </c>
      <c r="E1386" s="250" t="s">
        <v>1</v>
      </c>
      <c r="F1386" s="232" t="s">
        <v>21</v>
      </c>
      <c r="G1386" s="231"/>
      <c r="H1386" s="233">
        <v>1</v>
      </c>
      <c r="I1386" s="234"/>
      <c r="J1386" s="231"/>
      <c r="K1386" s="231"/>
      <c r="L1386" s="235"/>
      <c r="M1386" s="236"/>
      <c r="N1386" s="237"/>
      <c r="O1386" s="237"/>
      <c r="P1386" s="237"/>
      <c r="Q1386" s="237"/>
      <c r="R1386" s="237"/>
      <c r="S1386" s="237"/>
      <c r="T1386" s="238"/>
      <c r="AT1386" s="239" t="s">
        <v>656</v>
      </c>
      <c r="AU1386" s="239" t="s">
        <v>86</v>
      </c>
      <c r="AV1386" s="13" t="s">
        <v>86</v>
      </c>
      <c r="AW1386" s="13" t="s">
        <v>34</v>
      </c>
      <c r="AX1386" s="13" t="s">
        <v>21</v>
      </c>
      <c r="AY1386" s="239" t="s">
        <v>147</v>
      </c>
    </row>
    <row r="1387" spans="1:65" s="2" customFormat="1" ht="21.75" customHeight="1">
      <c r="A1387" s="33"/>
      <c r="B1387" s="34"/>
      <c r="C1387" s="202" t="s">
        <v>2326</v>
      </c>
      <c r="D1387" s="202" t="s">
        <v>149</v>
      </c>
      <c r="E1387" s="203" t="s">
        <v>2327</v>
      </c>
      <c r="F1387" s="204" t="s">
        <v>2328</v>
      </c>
      <c r="G1387" s="205" t="s">
        <v>285</v>
      </c>
      <c r="H1387" s="206">
        <v>1</v>
      </c>
      <c r="I1387" s="207"/>
      <c r="J1387" s="208">
        <f>ROUND(I1387*H1387,2)</f>
        <v>0</v>
      </c>
      <c r="K1387" s="204" t="s">
        <v>153</v>
      </c>
      <c r="L1387" s="38"/>
      <c r="M1387" s="209" t="s">
        <v>1</v>
      </c>
      <c r="N1387" s="210" t="s">
        <v>42</v>
      </c>
      <c r="O1387" s="70"/>
      <c r="P1387" s="211">
        <f>O1387*H1387</f>
        <v>0</v>
      </c>
      <c r="Q1387" s="211">
        <v>1.2350399999999999E-2</v>
      </c>
      <c r="R1387" s="211">
        <f>Q1387*H1387</f>
        <v>1.2350399999999999E-2</v>
      </c>
      <c r="S1387" s="211">
        <v>0</v>
      </c>
      <c r="T1387" s="212">
        <f>S1387*H1387</f>
        <v>0</v>
      </c>
      <c r="U1387" s="33"/>
      <c r="V1387" s="33"/>
      <c r="W1387" s="33"/>
      <c r="X1387" s="33"/>
      <c r="Y1387" s="33"/>
      <c r="Z1387" s="33"/>
      <c r="AA1387" s="33"/>
      <c r="AB1387" s="33"/>
      <c r="AC1387" s="33"/>
      <c r="AD1387" s="33"/>
      <c r="AE1387" s="33"/>
      <c r="AR1387" s="213" t="s">
        <v>154</v>
      </c>
      <c r="AT1387" s="213" t="s">
        <v>149</v>
      </c>
      <c r="AU1387" s="213" t="s">
        <v>86</v>
      </c>
      <c r="AY1387" s="16" t="s">
        <v>147</v>
      </c>
      <c r="BE1387" s="214">
        <f>IF(N1387="základní",J1387,0)</f>
        <v>0</v>
      </c>
      <c r="BF1387" s="214">
        <f>IF(N1387="snížená",J1387,0)</f>
        <v>0</v>
      </c>
      <c r="BG1387" s="214">
        <f>IF(N1387="zákl. přenesená",J1387,0)</f>
        <v>0</v>
      </c>
      <c r="BH1387" s="214">
        <f>IF(N1387="sníž. přenesená",J1387,0)</f>
        <v>0</v>
      </c>
      <c r="BI1387" s="214">
        <f>IF(N1387="nulová",J1387,0)</f>
        <v>0</v>
      </c>
      <c r="BJ1387" s="16" t="s">
        <v>21</v>
      </c>
      <c r="BK1387" s="214">
        <f>ROUND(I1387*H1387,2)</f>
        <v>0</v>
      </c>
      <c r="BL1387" s="16" t="s">
        <v>154</v>
      </c>
      <c r="BM1387" s="213" t="s">
        <v>2329</v>
      </c>
    </row>
    <row r="1388" spans="1:65" s="2" customFormat="1" ht="29.25">
      <c r="A1388" s="33"/>
      <c r="B1388" s="34"/>
      <c r="C1388" s="35"/>
      <c r="D1388" s="215" t="s">
        <v>156</v>
      </c>
      <c r="E1388" s="35"/>
      <c r="F1388" s="216" t="s">
        <v>2330</v>
      </c>
      <c r="G1388" s="35"/>
      <c r="H1388" s="35"/>
      <c r="I1388" s="114"/>
      <c r="J1388" s="35"/>
      <c r="K1388" s="35"/>
      <c r="L1388" s="38"/>
      <c r="M1388" s="217"/>
      <c r="N1388" s="218"/>
      <c r="O1388" s="70"/>
      <c r="P1388" s="70"/>
      <c r="Q1388" s="70"/>
      <c r="R1388" s="70"/>
      <c r="S1388" s="70"/>
      <c r="T1388" s="71"/>
      <c r="U1388" s="33"/>
      <c r="V1388" s="33"/>
      <c r="W1388" s="33"/>
      <c r="X1388" s="33"/>
      <c r="Y1388" s="33"/>
      <c r="Z1388" s="33"/>
      <c r="AA1388" s="33"/>
      <c r="AB1388" s="33"/>
      <c r="AC1388" s="33"/>
      <c r="AD1388" s="33"/>
      <c r="AE1388" s="33"/>
      <c r="AT1388" s="16" t="s">
        <v>156</v>
      </c>
      <c r="AU1388" s="16" t="s">
        <v>86</v>
      </c>
    </row>
    <row r="1389" spans="1:65" s="2" customFormat="1" ht="107.25">
      <c r="A1389" s="33"/>
      <c r="B1389" s="34"/>
      <c r="C1389" s="35"/>
      <c r="D1389" s="215" t="s">
        <v>158</v>
      </c>
      <c r="E1389" s="35"/>
      <c r="F1389" s="219" t="s">
        <v>2331</v>
      </c>
      <c r="G1389" s="35"/>
      <c r="H1389" s="35"/>
      <c r="I1389" s="114"/>
      <c r="J1389" s="35"/>
      <c r="K1389" s="35"/>
      <c r="L1389" s="38"/>
      <c r="M1389" s="217"/>
      <c r="N1389" s="218"/>
      <c r="O1389" s="70"/>
      <c r="P1389" s="70"/>
      <c r="Q1389" s="70"/>
      <c r="R1389" s="70"/>
      <c r="S1389" s="70"/>
      <c r="T1389" s="71"/>
      <c r="U1389" s="33"/>
      <c r="V1389" s="33"/>
      <c r="W1389" s="33"/>
      <c r="X1389" s="33"/>
      <c r="Y1389" s="33"/>
      <c r="Z1389" s="33"/>
      <c r="AA1389" s="33"/>
      <c r="AB1389" s="33"/>
      <c r="AC1389" s="33"/>
      <c r="AD1389" s="33"/>
      <c r="AE1389" s="33"/>
      <c r="AT1389" s="16" t="s">
        <v>158</v>
      </c>
      <c r="AU1389" s="16" t="s">
        <v>86</v>
      </c>
    </row>
    <row r="1390" spans="1:65" s="2" customFormat="1" ht="21.75" customHeight="1">
      <c r="A1390" s="33"/>
      <c r="B1390" s="34"/>
      <c r="C1390" s="202" t="s">
        <v>2332</v>
      </c>
      <c r="D1390" s="202" t="s">
        <v>149</v>
      </c>
      <c r="E1390" s="203" t="s">
        <v>2333</v>
      </c>
      <c r="F1390" s="204" t="s">
        <v>2334</v>
      </c>
      <c r="G1390" s="205" t="s">
        <v>210</v>
      </c>
      <c r="H1390" s="206">
        <v>1</v>
      </c>
      <c r="I1390" s="207"/>
      <c r="J1390" s="208">
        <f>ROUND(I1390*H1390,2)</f>
        <v>0</v>
      </c>
      <c r="K1390" s="204" t="s">
        <v>153</v>
      </c>
      <c r="L1390" s="38"/>
      <c r="M1390" s="209" t="s">
        <v>1</v>
      </c>
      <c r="N1390" s="210" t="s">
        <v>42</v>
      </c>
      <c r="O1390" s="70"/>
      <c r="P1390" s="211">
        <f>O1390*H1390</f>
        <v>0</v>
      </c>
      <c r="Q1390" s="211">
        <v>1.2500000000000001E-6</v>
      </c>
      <c r="R1390" s="211">
        <f>Q1390*H1390</f>
        <v>1.2500000000000001E-6</v>
      </c>
      <c r="S1390" s="211">
        <v>0</v>
      </c>
      <c r="T1390" s="212">
        <f>S1390*H1390</f>
        <v>0</v>
      </c>
      <c r="U1390" s="33"/>
      <c r="V1390" s="33"/>
      <c r="W1390" s="33"/>
      <c r="X1390" s="33"/>
      <c r="Y1390" s="33"/>
      <c r="Z1390" s="33"/>
      <c r="AA1390" s="33"/>
      <c r="AB1390" s="33"/>
      <c r="AC1390" s="33"/>
      <c r="AD1390" s="33"/>
      <c r="AE1390" s="33"/>
      <c r="AR1390" s="213" t="s">
        <v>154</v>
      </c>
      <c r="AT1390" s="213" t="s">
        <v>149</v>
      </c>
      <c r="AU1390" s="213" t="s">
        <v>86</v>
      </c>
      <c r="AY1390" s="16" t="s">
        <v>147</v>
      </c>
      <c r="BE1390" s="214">
        <f>IF(N1390="základní",J1390,0)</f>
        <v>0</v>
      </c>
      <c r="BF1390" s="214">
        <f>IF(N1390="snížená",J1390,0)</f>
        <v>0</v>
      </c>
      <c r="BG1390" s="214">
        <f>IF(N1390="zákl. přenesená",J1390,0)</f>
        <v>0</v>
      </c>
      <c r="BH1390" s="214">
        <f>IF(N1390="sníž. přenesená",J1390,0)</f>
        <v>0</v>
      </c>
      <c r="BI1390" s="214">
        <f>IF(N1390="nulová",J1390,0)</f>
        <v>0</v>
      </c>
      <c r="BJ1390" s="16" t="s">
        <v>21</v>
      </c>
      <c r="BK1390" s="214">
        <f>ROUND(I1390*H1390,2)</f>
        <v>0</v>
      </c>
      <c r="BL1390" s="16" t="s">
        <v>154</v>
      </c>
      <c r="BM1390" s="213" t="s">
        <v>2335</v>
      </c>
    </row>
    <row r="1391" spans="1:65" s="2" customFormat="1" ht="19.5">
      <c r="A1391" s="33"/>
      <c r="B1391" s="34"/>
      <c r="C1391" s="35"/>
      <c r="D1391" s="215" t="s">
        <v>156</v>
      </c>
      <c r="E1391" s="35"/>
      <c r="F1391" s="216" t="s">
        <v>2336</v>
      </c>
      <c r="G1391" s="35"/>
      <c r="H1391" s="35"/>
      <c r="I1391" s="114"/>
      <c r="J1391" s="35"/>
      <c r="K1391" s="35"/>
      <c r="L1391" s="38"/>
      <c r="M1391" s="217"/>
      <c r="N1391" s="218"/>
      <c r="O1391" s="70"/>
      <c r="P1391" s="70"/>
      <c r="Q1391" s="70"/>
      <c r="R1391" s="70"/>
      <c r="S1391" s="70"/>
      <c r="T1391" s="71"/>
      <c r="U1391" s="33"/>
      <c r="V1391" s="33"/>
      <c r="W1391" s="33"/>
      <c r="X1391" s="33"/>
      <c r="Y1391" s="33"/>
      <c r="Z1391" s="33"/>
      <c r="AA1391" s="33"/>
      <c r="AB1391" s="33"/>
      <c r="AC1391" s="33"/>
      <c r="AD1391" s="33"/>
      <c r="AE1391" s="33"/>
      <c r="AT1391" s="16" t="s">
        <v>156</v>
      </c>
      <c r="AU1391" s="16" t="s">
        <v>86</v>
      </c>
    </row>
    <row r="1392" spans="1:65" s="2" customFormat="1" ht="48.75">
      <c r="A1392" s="33"/>
      <c r="B1392" s="34"/>
      <c r="C1392" s="35"/>
      <c r="D1392" s="215" t="s">
        <v>158</v>
      </c>
      <c r="E1392" s="35"/>
      <c r="F1392" s="219" t="s">
        <v>2337</v>
      </c>
      <c r="G1392" s="35"/>
      <c r="H1392" s="35"/>
      <c r="I1392" s="114"/>
      <c r="J1392" s="35"/>
      <c r="K1392" s="35"/>
      <c r="L1392" s="38"/>
      <c r="M1392" s="217"/>
      <c r="N1392" s="218"/>
      <c r="O1392" s="70"/>
      <c r="P1392" s="70"/>
      <c r="Q1392" s="70"/>
      <c r="R1392" s="70"/>
      <c r="S1392" s="70"/>
      <c r="T1392" s="71"/>
      <c r="U1392" s="33"/>
      <c r="V1392" s="33"/>
      <c r="W1392" s="33"/>
      <c r="X1392" s="33"/>
      <c r="Y1392" s="33"/>
      <c r="Z1392" s="33"/>
      <c r="AA1392" s="33"/>
      <c r="AB1392" s="33"/>
      <c r="AC1392" s="33"/>
      <c r="AD1392" s="33"/>
      <c r="AE1392" s="33"/>
      <c r="AT1392" s="16" t="s">
        <v>158</v>
      </c>
      <c r="AU1392" s="16" t="s">
        <v>86</v>
      </c>
    </row>
    <row r="1393" spans="1:65" s="2" customFormat="1" ht="16.5" customHeight="1">
      <c r="A1393" s="33"/>
      <c r="B1393" s="34"/>
      <c r="C1393" s="220" t="s">
        <v>2338</v>
      </c>
      <c r="D1393" s="220" t="s">
        <v>290</v>
      </c>
      <c r="E1393" s="221" t="s">
        <v>2339</v>
      </c>
      <c r="F1393" s="222" t="s">
        <v>2340</v>
      </c>
      <c r="G1393" s="223" t="s">
        <v>210</v>
      </c>
      <c r="H1393" s="224">
        <v>1</v>
      </c>
      <c r="I1393" s="225"/>
      <c r="J1393" s="226">
        <f>ROUND(I1393*H1393,2)</f>
        <v>0</v>
      </c>
      <c r="K1393" s="222" t="s">
        <v>153</v>
      </c>
      <c r="L1393" s="227"/>
      <c r="M1393" s="228" t="s">
        <v>1</v>
      </c>
      <c r="N1393" s="229" t="s">
        <v>42</v>
      </c>
      <c r="O1393" s="70"/>
      <c r="P1393" s="211">
        <f>O1393*H1393</f>
        <v>0</v>
      </c>
      <c r="Q1393" s="211">
        <v>6.9999999999999999E-4</v>
      </c>
      <c r="R1393" s="211">
        <f>Q1393*H1393</f>
        <v>6.9999999999999999E-4</v>
      </c>
      <c r="S1393" s="211">
        <v>0</v>
      </c>
      <c r="T1393" s="212">
        <f>S1393*H1393</f>
        <v>0</v>
      </c>
      <c r="U1393" s="33"/>
      <c r="V1393" s="33"/>
      <c r="W1393" s="33"/>
      <c r="X1393" s="33"/>
      <c r="Y1393" s="33"/>
      <c r="Z1393" s="33"/>
      <c r="AA1393" s="33"/>
      <c r="AB1393" s="33"/>
      <c r="AC1393" s="33"/>
      <c r="AD1393" s="33"/>
      <c r="AE1393" s="33"/>
      <c r="AR1393" s="213" t="s">
        <v>193</v>
      </c>
      <c r="AT1393" s="213" t="s">
        <v>290</v>
      </c>
      <c r="AU1393" s="213" t="s">
        <v>86</v>
      </c>
      <c r="AY1393" s="16" t="s">
        <v>147</v>
      </c>
      <c r="BE1393" s="214">
        <f>IF(N1393="základní",J1393,0)</f>
        <v>0</v>
      </c>
      <c r="BF1393" s="214">
        <f>IF(N1393="snížená",J1393,0)</f>
        <v>0</v>
      </c>
      <c r="BG1393" s="214">
        <f>IF(N1393="zákl. přenesená",J1393,0)</f>
        <v>0</v>
      </c>
      <c r="BH1393" s="214">
        <f>IF(N1393="sníž. přenesená",J1393,0)</f>
        <v>0</v>
      </c>
      <c r="BI1393" s="214">
        <f>IF(N1393="nulová",J1393,0)</f>
        <v>0</v>
      </c>
      <c r="BJ1393" s="16" t="s">
        <v>21</v>
      </c>
      <c r="BK1393" s="214">
        <f>ROUND(I1393*H1393,2)</f>
        <v>0</v>
      </c>
      <c r="BL1393" s="16" t="s">
        <v>154</v>
      </c>
      <c r="BM1393" s="213" t="s">
        <v>2341</v>
      </c>
    </row>
    <row r="1394" spans="1:65" s="2" customFormat="1" ht="11.25">
      <c r="A1394" s="33"/>
      <c r="B1394" s="34"/>
      <c r="C1394" s="35"/>
      <c r="D1394" s="215" t="s">
        <v>156</v>
      </c>
      <c r="E1394" s="35"/>
      <c r="F1394" s="216" t="s">
        <v>2340</v>
      </c>
      <c r="G1394" s="35"/>
      <c r="H1394" s="35"/>
      <c r="I1394" s="114"/>
      <c r="J1394" s="35"/>
      <c r="K1394" s="35"/>
      <c r="L1394" s="38"/>
      <c r="M1394" s="217"/>
      <c r="N1394" s="218"/>
      <c r="O1394" s="70"/>
      <c r="P1394" s="70"/>
      <c r="Q1394" s="70"/>
      <c r="R1394" s="70"/>
      <c r="S1394" s="70"/>
      <c r="T1394" s="71"/>
      <c r="U1394" s="33"/>
      <c r="V1394" s="33"/>
      <c r="W1394" s="33"/>
      <c r="X1394" s="33"/>
      <c r="Y1394" s="33"/>
      <c r="Z1394" s="33"/>
      <c r="AA1394" s="33"/>
      <c r="AB1394" s="33"/>
      <c r="AC1394" s="33"/>
      <c r="AD1394" s="33"/>
      <c r="AE1394" s="33"/>
      <c r="AT1394" s="16" t="s">
        <v>156</v>
      </c>
      <c r="AU1394" s="16" t="s">
        <v>86</v>
      </c>
    </row>
    <row r="1395" spans="1:65" s="2" customFormat="1" ht="16.5" customHeight="1">
      <c r="A1395" s="33"/>
      <c r="B1395" s="34"/>
      <c r="C1395" s="220" t="s">
        <v>2342</v>
      </c>
      <c r="D1395" s="220" t="s">
        <v>290</v>
      </c>
      <c r="E1395" s="221" t="s">
        <v>2343</v>
      </c>
      <c r="F1395" s="222" t="s">
        <v>2344</v>
      </c>
      <c r="G1395" s="223" t="s">
        <v>210</v>
      </c>
      <c r="H1395" s="224">
        <v>1</v>
      </c>
      <c r="I1395" s="225"/>
      <c r="J1395" s="226">
        <f>ROUND(I1395*H1395,2)</f>
        <v>0</v>
      </c>
      <c r="K1395" s="222" t="s">
        <v>153</v>
      </c>
      <c r="L1395" s="227"/>
      <c r="M1395" s="228" t="s">
        <v>1</v>
      </c>
      <c r="N1395" s="229" t="s">
        <v>42</v>
      </c>
      <c r="O1395" s="70"/>
      <c r="P1395" s="211">
        <f>O1395*H1395</f>
        <v>0</v>
      </c>
      <c r="Q1395" s="211">
        <v>6.9999999999999999E-4</v>
      </c>
      <c r="R1395" s="211">
        <f>Q1395*H1395</f>
        <v>6.9999999999999999E-4</v>
      </c>
      <c r="S1395" s="211">
        <v>0</v>
      </c>
      <c r="T1395" s="212">
        <f>S1395*H1395</f>
        <v>0</v>
      </c>
      <c r="U1395" s="33"/>
      <c r="V1395" s="33"/>
      <c r="W1395" s="33"/>
      <c r="X1395" s="33"/>
      <c r="Y1395" s="33"/>
      <c r="Z1395" s="33"/>
      <c r="AA1395" s="33"/>
      <c r="AB1395" s="33"/>
      <c r="AC1395" s="33"/>
      <c r="AD1395" s="33"/>
      <c r="AE1395" s="33"/>
      <c r="AR1395" s="213" t="s">
        <v>193</v>
      </c>
      <c r="AT1395" s="213" t="s">
        <v>290</v>
      </c>
      <c r="AU1395" s="213" t="s">
        <v>86</v>
      </c>
      <c r="AY1395" s="16" t="s">
        <v>147</v>
      </c>
      <c r="BE1395" s="214">
        <f>IF(N1395="základní",J1395,0)</f>
        <v>0</v>
      </c>
      <c r="BF1395" s="214">
        <f>IF(N1395="snížená",J1395,0)</f>
        <v>0</v>
      </c>
      <c r="BG1395" s="214">
        <f>IF(N1395="zákl. přenesená",J1395,0)</f>
        <v>0</v>
      </c>
      <c r="BH1395" s="214">
        <f>IF(N1395="sníž. přenesená",J1395,0)</f>
        <v>0</v>
      </c>
      <c r="BI1395" s="214">
        <f>IF(N1395="nulová",J1395,0)</f>
        <v>0</v>
      </c>
      <c r="BJ1395" s="16" t="s">
        <v>21</v>
      </c>
      <c r="BK1395" s="214">
        <f>ROUND(I1395*H1395,2)</f>
        <v>0</v>
      </c>
      <c r="BL1395" s="16" t="s">
        <v>154</v>
      </c>
      <c r="BM1395" s="213" t="s">
        <v>2345</v>
      </c>
    </row>
    <row r="1396" spans="1:65" s="2" customFormat="1" ht="11.25">
      <c r="A1396" s="33"/>
      <c r="B1396" s="34"/>
      <c r="C1396" s="35"/>
      <c r="D1396" s="215" t="s">
        <v>156</v>
      </c>
      <c r="E1396" s="35"/>
      <c r="F1396" s="216" t="s">
        <v>2344</v>
      </c>
      <c r="G1396" s="35"/>
      <c r="H1396" s="35"/>
      <c r="I1396" s="114"/>
      <c r="J1396" s="35"/>
      <c r="K1396" s="35"/>
      <c r="L1396" s="38"/>
      <c r="M1396" s="217"/>
      <c r="N1396" s="218"/>
      <c r="O1396" s="70"/>
      <c r="P1396" s="70"/>
      <c r="Q1396" s="70"/>
      <c r="R1396" s="70"/>
      <c r="S1396" s="70"/>
      <c r="T1396" s="71"/>
      <c r="U1396" s="33"/>
      <c r="V1396" s="33"/>
      <c r="W1396" s="33"/>
      <c r="X1396" s="33"/>
      <c r="Y1396" s="33"/>
      <c r="Z1396" s="33"/>
      <c r="AA1396" s="33"/>
      <c r="AB1396" s="33"/>
      <c r="AC1396" s="33"/>
      <c r="AD1396" s="33"/>
      <c r="AE1396" s="33"/>
      <c r="AT1396" s="16" t="s">
        <v>156</v>
      </c>
      <c r="AU1396" s="16" t="s">
        <v>86</v>
      </c>
    </row>
    <row r="1397" spans="1:65" s="2" customFormat="1" ht="16.5" customHeight="1">
      <c r="A1397" s="33"/>
      <c r="B1397" s="34"/>
      <c r="C1397" s="220" t="s">
        <v>2346</v>
      </c>
      <c r="D1397" s="220" t="s">
        <v>290</v>
      </c>
      <c r="E1397" s="221" t="s">
        <v>2347</v>
      </c>
      <c r="F1397" s="222" t="s">
        <v>2348</v>
      </c>
      <c r="G1397" s="223" t="s">
        <v>210</v>
      </c>
      <c r="H1397" s="224">
        <v>1</v>
      </c>
      <c r="I1397" s="225"/>
      <c r="J1397" s="226">
        <f>ROUND(I1397*H1397,2)</f>
        <v>0</v>
      </c>
      <c r="K1397" s="222" t="s">
        <v>153</v>
      </c>
      <c r="L1397" s="227"/>
      <c r="M1397" s="228" t="s">
        <v>1</v>
      </c>
      <c r="N1397" s="229" t="s">
        <v>42</v>
      </c>
      <c r="O1397" s="70"/>
      <c r="P1397" s="211">
        <f>O1397*H1397</f>
        <v>0</v>
      </c>
      <c r="Q1397" s="211">
        <v>8.0000000000000004E-4</v>
      </c>
      <c r="R1397" s="211">
        <f>Q1397*H1397</f>
        <v>8.0000000000000004E-4</v>
      </c>
      <c r="S1397" s="211">
        <v>0</v>
      </c>
      <c r="T1397" s="212">
        <f>S1397*H1397</f>
        <v>0</v>
      </c>
      <c r="U1397" s="33"/>
      <c r="V1397" s="33"/>
      <c r="W1397" s="33"/>
      <c r="X1397" s="33"/>
      <c r="Y1397" s="33"/>
      <c r="Z1397" s="33"/>
      <c r="AA1397" s="33"/>
      <c r="AB1397" s="33"/>
      <c r="AC1397" s="33"/>
      <c r="AD1397" s="33"/>
      <c r="AE1397" s="33"/>
      <c r="AR1397" s="213" t="s">
        <v>193</v>
      </c>
      <c r="AT1397" s="213" t="s">
        <v>290</v>
      </c>
      <c r="AU1397" s="213" t="s">
        <v>86</v>
      </c>
      <c r="AY1397" s="16" t="s">
        <v>147</v>
      </c>
      <c r="BE1397" s="214">
        <f>IF(N1397="základní",J1397,0)</f>
        <v>0</v>
      </c>
      <c r="BF1397" s="214">
        <f>IF(N1397="snížená",J1397,0)</f>
        <v>0</v>
      </c>
      <c r="BG1397" s="214">
        <f>IF(N1397="zákl. přenesená",J1397,0)</f>
        <v>0</v>
      </c>
      <c r="BH1397" s="214">
        <f>IF(N1397="sníž. přenesená",J1397,0)</f>
        <v>0</v>
      </c>
      <c r="BI1397" s="214">
        <f>IF(N1397="nulová",J1397,0)</f>
        <v>0</v>
      </c>
      <c r="BJ1397" s="16" t="s">
        <v>21</v>
      </c>
      <c r="BK1397" s="214">
        <f>ROUND(I1397*H1397,2)</f>
        <v>0</v>
      </c>
      <c r="BL1397" s="16" t="s">
        <v>154</v>
      </c>
      <c r="BM1397" s="213" t="s">
        <v>2349</v>
      </c>
    </row>
    <row r="1398" spans="1:65" s="2" customFormat="1" ht="11.25">
      <c r="A1398" s="33"/>
      <c r="B1398" s="34"/>
      <c r="C1398" s="35"/>
      <c r="D1398" s="215" t="s">
        <v>156</v>
      </c>
      <c r="E1398" s="35"/>
      <c r="F1398" s="216" t="s">
        <v>2348</v>
      </c>
      <c r="G1398" s="35"/>
      <c r="H1398" s="35"/>
      <c r="I1398" s="114"/>
      <c r="J1398" s="35"/>
      <c r="K1398" s="35"/>
      <c r="L1398" s="38"/>
      <c r="M1398" s="217"/>
      <c r="N1398" s="218"/>
      <c r="O1398" s="70"/>
      <c r="P1398" s="70"/>
      <c r="Q1398" s="70"/>
      <c r="R1398" s="70"/>
      <c r="S1398" s="70"/>
      <c r="T1398" s="71"/>
      <c r="U1398" s="33"/>
      <c r="V1398" s="33"/>
      <c r="W1398" s="33"/>
      <c r="X1398" s="33"/>
      <c r="Y1398" s="33"/>
      <c r="Z1398" s="33"/>
      <c r="AA1398" s="33"/>
      <c r="AB1398" s="33"/>
      <c r="AC1398" s="33"/>
      <c r="AD1398" s="33"/>
      <c r="AE1398" s="33"/>
      <c r="AT1398" s="16" t="s">
        <v>156</v>
      </c>
      <c r="AU1398" s="16" t="s">
        <v>86</v>
      </c>
    </row>
    <row r="1399" spans="1:65" s="2" customFormat="1" ht="16.5" customHeight="1">
      <c r="A1399" s="33"/>
      <c r="B1399" s="34"/>
      <c r="C1399" s="220" t="s">
        <v>2350</v>
      </c>
      <c r="D1399" s="220" t="s">
        <v>290</v>
      </c>
      <c r="E1399" s="221" t="s">
        <v>2351</v>
      </c>
      <c r="F1399" s="222" t="s">
        <v>2352</v>
      </c>
      <c r="G1399" s="223" t="s">
        <v>210</v>
      </c>
      <c r="H1399" s="224">
        <v>1</v>
      </c>
      <c r="I1399" s="225"/>
      <c r="J1399" s="226">
        <f>ROUND(I1399*H1399,2)</f>
        <v>0</v>
      </c>
      <c r="K1399" s="222" t="s">
        <v>153</v>
      </c>
      <c r="L1399" s="227"/>
      <c r="M1399" s="228" t="s">
        <v>1</v>
      </c>
      <c r="N1399" s="229" t="s">
        <v>42</v>
      </c>
      <c r="O1399" s="70"/>
      <c r="P1399" s="211">
        <f>O1399*H1399</f>
        <v>0</v>
      </c>
      <c r="Q1399" s="211">
        <v>1E-3</v>
      </c>
      <c r="R1399" s="211">
        <f>Q1399*H1399</f>
        <v>1E-3</v>
      </c>
      <c r="S1399" s="211">
        <v>0</v>
      </c>
      <c r="T1399" s="212">
        <f>S1399*H1399</f>
        <v>0</v>
      </c>
      <c r="U1399" s="33"/>
      <c r="V1399" s="33"/>
      <c r="W1399" s="33"/>
      <c r="X1399" s="33"/>
      <c r="Y1399" s="33"/>
      <c r="Z1399" s="33"/>
      <c r="AA1399" s="33"/>
      <c r="AB1399" s="33"/>
      <c r="AC1399" s="33"/>
      <c r="AD1399" s="33"/>
      <c r="AE1399" s="33"/>
      <c r="AR1399" s="213" t="s">
        <v>193</v>
      </c>
      <c r="AT1399" s="213" t="s">
        <v>290</v>
      </c>
      <c r="AU1399" s="213" t="s">
        <v>86</v>
      </c>
      <c r="AY1399" s="16" t="s">
        <v>147</v>
      </c>
      <c r="BE1399" s="214">
        <f>IF(N1399="základní",J1399,0)</f>
        <v>0</v>
      </c>
      <c r="BF1399" s="214">
        <f>IF(N1399="snížená",J1399,0)</f>
        <v>0</v>
      </c>
      <c r="BG1399" s="214">
        <f>IF(N1399="zákl. přenesená",J1399,0)</f>
        <v>0</v>
      </c>
      <c r="BH1399" s="214">
        <f>IF(N1399="sníž. přenesená",J1399,0)</f>
        <v>0</v>
      </c>
      <c r="BI1399" s="214">
        <f>IF(N1399="nulová",J1399,0)</f>
        <v>0</v>
      </c>
      <c r="BJ1399" s="16" t="s">
        <v>21</v>
      </c>
      <c r="BK1399" s="214">
        <f>ROUND(I1399*H1399,2)</f>
        <v>0</v>
      </c>
      <c r="BL1399" s="16" t="s">
        <v>154</v>
      </c>
      <c r="BM1399" s="213" t="s">
        <v>2353</v>
      </c>
    </row>
    <row r="1400" spans="1:65" s="2" customFormat="1" ht="11.25">
      <c r="A1400" s="33"/>
      <c r="B1400" s="34"/>
      <c r="C1400" s="35"/>
      <c r="D1400" s="215" t="s">
        <v>156</v>
      </c>
      <c r="E1400" s="35"/>
      <c r="F1400" s="216" t="s">
        <v>2352</v>
      </c>
      <c r="G1400" s="35"/>
      <c r="H1400" s="35"/>
      <c r="I1400" s="114"/>
      <c r="J1400" s="35"/>
      <c r="K1400" s="35"/>
      <c r="L1400" s="38"/>
      <c r="M1400" s="217"/>
      <c r="N1400" s="218"/>
      <c r="O1400" s="70"/>
      <c r="P1400" s="70"/>
      <c r="Q1400" s="70"/>
      <c r="R1400" s="70"/>
      <c r="S1400" s="70"/>
      <c r="T1400" s="71"/>
      <c r="U1400" s="33"/>
      <c r="V1400" s="33"/>
      <c r="W1400" s="33"/>
      <c r="X1400" s="33"/>
      <c r="Y1400" s="33"/>
      <c r="Z1400" s="33"/>
      <c r="AA1400" s="33"/>
      <c r="AB1400" s="33"/>
      <c r="AC1400" s="33"/>
      <c r="AD1400" s="33"/>
      <c r="AE1400" s="33"/>
      <c r="AT1400" s="16" t="s">
        <v>156</v>
      </c>
      <c r="AU1400" s="16" t="s">
        <v>86</v>
      </c>
    </row>
    <row r="1401" spans="1:65" s="2" customFormat="1" ht="16.5" customHeight="1">
      <c r="A1401" s="33"/>
      <c r="B1401" s="34"/>
      <c r="C1401" s="220" t="s">
        <v>2354</v>
      </c>
      <c r="D1401" s="220" t="s">
        <v>290</v>
      </c>
      <c r="E1401" s="221" t="s">
        <v>2355</v>
      </c>
      <c r="F1401" s="222" t="s">
        <v>2356</v>
      </c>
      <c r="G1401" s="223" t="s">
        <v>210</v>
      </c>
      <c r="H1401" s="224">
        <v>1</v>
      </c>
      <c r="I1401" s="225"/>
      <c r="J1401" s="226">
        <f>ROUND(I1401*H1401,2)</f>
        <v>0</v>
      </c>
      <c r="K1401" s="222" t="s">
        <v>1</v>
      </c>
      <c r="L1401" s="227"/>
      <c r="M1401" s="228" t="s">
        <v>1</v>
      </c>
      <c r="N1401" s="229" t="s">
        <v>42</v>
      </c>
      <c r="O1401" s="70"/>
      <c r="P1401" s="211">
        <f>O1401*H1401</f>
        <v>0</v>
      </c>
      <c r="Q1401" s="211">
        <v>1.25E-3</v>
      </c>
      <c r="R1401" s="211">
        <f>Q1401*H1401</f>
        <v>1.25E-3</v>
      </c>
      <c r="S1401" s="211">
        <v>0</v>
      </c>
      <c r="T1401" s="212">
        <f>S1401*H1401</f>
        <v>0</v>
      </c>
      <c r="U1401" s="33"/>
      <c r="V1401" s="33"/>
      <c r="W1401" s="33"/>
      <c r="X1401" s="33"/>
      <c r="Y1401" s="33"/>
      <c r="Z1401" s="33"/>
      <c r="AA1401" s="33"/>
      <c r="AB1401" s="33"/>
      <c r="AC1401" s="33"/>
      <c r="AD1401" s="33"/>
      <c r="AE1401" s="33"/>
      <c r="AR1401" s="213" t="s">
        <v>193</v>
      </c>
      <c r="AT1401" s="213" t="s">
        <v>290</v>
      </c>
      <c r="AU1401" s="213" t="s">
        <v>86</v>
      </c>
      <c r="AY1401" s="16" t="s">
        <v>147</v>
      </c>
      <c r="BE1401" s="214">
        <f>IF(N1401="základní",J1401,0)</f>
        <v>0</v>
      </c>
      <c r="BF1401" s="214">
        <f>IF(N1401="snížená",J1401,0)</f>
        <v>0</v>
      </c>
      <c r="BG1401" s="214">
        <f>IF(N1401="zákl. přenesená",J1401,0)</f>
        <v>0</v>
      </c>
      <c r="BH1401" s="214">
        <f>IF(N1401="sníž. přenesená",J1401,0)</f>
        <v>0</v>
      </c>
      <c r="BI1401" s="214">
        <f>IF(N1401="nulová",J1401,0)</f>
        <v>0</v>
      </c>
      <c r="BJ1401" s="16" t="s">
        <v>21</v>
      </c>
      <c r="BK1401" s="214">
        <f>ROUND(I1401*H1401,2)</f>
        <v>0</v>
      </c>
      <c r="BL1401" s="16" t="s">
        <v>154</v>
      </c>
      <c r="BM1401" s="213" t="s">
        <v>2357</v>
      </c>
    </row>
    <row r="1402" spans="1:65" s="2" customFormat="1" ht="11.25">
      <c r="A1402" s="33"/>
      <c r="B1402" s="34"/>
      <c r="C1402" s="35"/>
      <c r="D1402" s="215" t="s">
        <v>156</v>
      </c>
      <c r="E1402" s="35"/>
      <c r="F1402" s="216" t="s">
        <v>2356</v>
      </c>
      <c r="G1402" s="35"/>
      <c r="H1402" s="35"/>
      <c r="I1402" s="114"/>
      <c r="J1402" s="35"/>
      <c r="K1402" s="35"/>
      <c r="L1402" s="38"/>
      <c r="M1402" s="217"/>
      <c r="N1402" s="218"/>
      <c r="O1402" s="70"/>
      <c r="P1402" s="70"/>
      <c r="Q1402" s="70"/>
      <c r="R1402" s="70"/>
      <c r="S1402" s="70"/>
      <c r="T1402" s="71"/>
      <c r="U1402" s="33"/>
      <c r="V1402" s="33"/>
      <c r="W1402" s="33"/>
      <c r="X1402" s="33"/>
      <c r="Y1402" s="33"/>
      <c r="Z1402" s="33"/>
      <c r="AA1402" s="33"/>
      <c r="AB1402" s="33"/>
      <c r="AC1402" s="33"/>
      <c r="AD1402" s="33"/>
      <c r="AE1402" s="33"/>
      <c r="AT1402" s="16" t="s">
        <v>156</v>
      </c>
      <c r="AU1402" s="16" t="s">
        <v>86</v>
      </c>
    </row>
    <row r="1403" spans="1:65" s="2" customFormat="1" ht="29.25">
      <c r="A1403" s="33"/>
      <c r="B1403" s="34"/>
      <c r="C1403" s="35"/>
      <c r="D1403" s="215" t="s">
        <v>191</v>
      </c>
      <c r="E1403" s="35"/>
      <c r="F1403" s="219" t="s">
        <v>294</v>
      </c>
      <c r="G1403" s="35"/>
      <c r="H1403" s="35"/>
      <c r="I1403" s="114"/>
      <c r="J1403" s="35"/>
      <c r="K1403" s="35"/>
      <c r="L1403" s="38"/>
      <c r="M1403" s="217"/>
      <c r="N1403" s="218"/>
      <c r="O1403" s="70"/>
      <c r="P1403" s="70"/>
      <c r="Q1403" s="70"/>
      <c r="R1403" s="70"/>
      <c r="S1403" s="70"/>
      <c r="T1403" s="71"/>
      <c r="U1403" s="33"/>
      <c r="V1403" s="33"/>
      <c r="W1403" s="33"/>
      <c r="X1403" s="33"/>
      <c r="Y1403" s="33"/>
      <c r="Z1403" s="33"/>
      <c r="AA1403" s="33"/>
      <c r="AB1403" s="33"/>
      <c r="AC1403" s="33"/>
      <c r="AD1403" s="33"/>
      <c r="AE1403" s="33"/>
      <c r="AT1403" s="16" t="s">
        <v>191</v>
      </c>
      <c r="AU1403" s="16" t="s">
        <v>86</v>
      </c>
    </row>
    <row r="1404" spans="1:65" s="2" customFormat="1" ht="21.75" customHeight="1">
      <c r="A1404" s="33"/>
      <c r="B1404" s="34"/>
      <c r="C1404" s="202" t="s">
        <v>2358</v>
      </c>
      <c r="D1404" s="202" t="s">
        <v>149</v>
      </c>
      <c r="E1404" s="203" t="s">
        <v>2359</v>
      </c>
      <c r="F1404" s="204" t="s">
        <v>2360</v>
      </c>
      <c r="G1404" s="205" t="s">
        <v>210</v>
      </c>
      <c r="H1404" s="206">
        <v>1</v>
      </c>
      <c r="I1404" s="207"/>
      <c r="J1404" s="208">
        <f>ROUND(I1404*H1404,2)</f>
        <v>0</v>
      </c>
      <c r="K1404" s="204" t="s">
        <v>153</v>
      </c>
      <c r="L1404" s="38"/>
      <c r="M1404" s="209" t="s">
        <v>1</v>
      </c>
      <c r="N1404" s="210" t="s">
        <v>42</v>
      </c>
      <c r="O1404" s="70"/>
      <c r="P1404" s="211">
        <f>O1404*H1404</f>
        <v>0</v>
      </c>
      <c r="Q1404" s="211">
        <v>1.3600000000000001E-3</v>
      </c>
      <c r="R1404" s="211">
        <f>Q1404*H1404</f>
        <v>1.3600000000000001E-3</v>
      </c>
      <c r="S1404" s="211">
        <v>0</v>
      </c>
      <c r="T1404" s="212">
        <f>S1404*H1404</f>
        <v>0</v>
      </c>
      <c r="U1404" s="33"/>
      <c r="V1404" s="33"/>
      <c r="W1404" s="33"/>
      <c r="X1404" s="33"/>
      <c r="Y1404" s="33"/>
      <c r="Z1404" s="33"/>
      <c r="AA1404" s="33"/>
      <c r="AB1404" s="33"/>
      <c r="AC1404" s="33"/>
      <c r="AD1404" s="33"/>
      <c r="AE1404" s="33"/>
      <c r="AR1404" s="213" t="s">
        <v>154</v>
      </c>
      <c r="AT1404" s="213" t="s">
        <v>149</v>
      </c>
      <c r="AU1404" s="213" t="s">
        <v>86</v>
      </c>
      <c r="AY1404" s="16" t="s">
        <v>147</v>
      </c>
      <c r="BE1404" s="214">
        <f>IF(N1404="základní",J1404,0)</f>
        <v>0</v>
      </c>
      <c r="BF1404" s="214">
        <f>IF(N1404="snížená",J1404,0)</f>
        <v>0</v>
      </c>
      <c r="BG1404" s="214">
        <f>IF(N1404="zákl. přenesená",J1404,0)</f>
        <v>0</v>
      </c>
      <c r="BH1404" s="214">
        <f>IF(N1404="sníž. přenesená",J1404,0)</f>
        <v>0</v>
      </c>
      <c r="BI1404" s="214">
        <f>IF(N1404="nulová",J1404,0)</f>
        <v>0</v>
      </c>
      <c r="BJ1404" s="16" t="s">
        <v>21</v>
      </c>
      <c r="BK1404" s="214">
        <f>ROUND(I1404*H1404,2)</f>
        <v>0</v>
      </c>
      <c r="BL1404" s="16" t="s">
        <v>154</v>
      </c>
      <c r="BM1404" s="213" t="s">
        <v>2361</v>
      </c>
    </row>
    <row r="1405" spans="1:65" s="2" customFormat="1" ht="19.5">
      <c r="A1405" s="33"/>
      <c r="B1405" s="34"/>
      <c r="C1405" s="35"/>
      <c r="D1405" s="215" t="s">
        <v>156</v>
      </c>
      <c r="E1405" s="35"/>
      <c r="F1405" s="216" t="s">
        <v>2362</v>
      </c>
      <c r="G1405" s="35"/>
      <c r="H1405" s="35"/>
      <c r="I1405" s="114"/>
      <c r="J1405" s="35"/>
      <c r="K1405" s="35"/>
      <c r="L1405" s="38"/>
      <c r="M1405" s="217"/>
      <c r="N1405" s="218"/>
      <c r="O1405" s="70"/>
      <c r="P1405" s="70"/>
      <c r="Q1405" s="70"/>
      <c r="R1405" s="70"/>
      <c r="S1405" s="70"/>
      <c r="T1405" s="71"/>
      <c r="U1405" s="33"/>
      <c r="V1405" s="33"/>
      <c r="W1405" s="33"/>
      <c r="X1405" s="33"/>
      <c r="Y1405" s="33"/>
      <c r="Z1405" s="33"/>
      <c r="AA1405" s="33"/>
      <c r="AB1405" s="33"/>
      <c r="AC1405" s="33"/>
      <c r="AD1405" s="33"/>
      <c r="AE1405" s="33"/>
      <c r="AT1405" s="16" t="s">
        <v>156</v>
      </c>
      <c r="AU1405" s="16" t="s">
        <v>86</v>
      </c>
    </row>
    <row r="1406" spans="1:65" s="2" customFormat="1" ht="29.25">
      <c r="A1406" s="33"/>
      <c r="B1406" s="34"/>
      <c r="C1406" s="35"/>
      <c r="D1406" s="215" t="s">
        <v>158</v>
      </c>
      <c r="E1406" s="35"/>
      <c r="F1406" s="219" t="s">
        <v>2363</v>
      </c>
      <c r="G1406" s="35"/>
      <c r="H1406" s="35"/>
      <c r="I1406" s="114"/>
      <c r="J1406" s="35"/>
      <c r="K1406" s="35"/>
      <c r="L1406" s="38"/>
      <c r="M1406" s="217"/>
      <c r="N1406" s="218"/>
      <c r="O1406" s="70"/>
      <c r="P1406" s="70"/>
      <c r="Q1406" s="70"/>
      <c r="R1406" s="70"/>
      <c r="S1406" s="70"/>
      <c r="T1406" s="71"/>
      <c r="U1406" s="33"/>
      <c r="V1406" s="33"/>
      <c r="W1406" s="33"/>
      <c r="X1406" s="33"/>
      <c r="Y1406" s="33"/>
      <c r="Z1406" s="33"/>
      <c r="AA1406" s="33"/>
      <c r="AB1406" s="33"/>
      <c r="AC1406" s="33"/>
      <c r="AD1406" s="33"/>
      <c r="AE1406" s="33"/>
      <c r="AT1406" s="16" t="s">
        <v>158</v>
      </c>
      <c r="AU1406" s="16" t="s">
        <v>86</v>
      </c>
    </row>
    <row r="1407" spans="1:65" s="2" customFormat="1" ht="16.5" customHeight="1">
      <c r="A1407" s="33"/>
      <c r="B1407" s="34"/>
      <c r="C1407" s="220" t="s">
        <v>2364</v>
      </c>
      <c r="D1407" s="220" t="s">
        <v>290</v>
      </c>
      <c r="E1407" s="221" t="s">
        <v>2365</v>
      </c>
      <c r="F1407" s="222" t="s">
        <v>2366</v>
      </c>
      <c r="G1407" s="223" t="s">
        <v>210</v>
      </c>
      <c r="H1407" s="224">
        <v>1</v>
      </c>
      <c r="I1407" s="225"/>
      <c r="J1407" s="226">
        <f>ROUND(I1407*H1407,2)</f>
        <v>0</v>
      </c>
      <c r="K1407" s="222" t="s">
        <v>1</v>
      </c>
      <c r="L1407" s="227"/>
      <c r="M1407" s="228" t="s">
        <v>1</v>
      </c>
      <c r="N1407" s="229" t="s">
        <v>42</v>
      </c>
      <c r="O1407" s="70"/>
      <c r="P1407" s="211">
        <f>O1407*H1407</f>
        <v>0</v>
      </c>
      <c r="Q1407" s="211">
        <v>1.51</v>
      </c>
      <c r="R1407" s="211">
        <f>Q1407*H1407</f>
        <v>1.51</v>
      </c>
      <c r="S1407" s="211">
        <v>0</v>
      </c>
      <c r="T1407" s="212">
        <f>S1407*H1407</f>
        <v>0</v>
      </c>
      <c r="U1407" s="33"/>
      <c r="V1407" s="33"/>
      <c r="W1407" s="33"/>
      <c r="X1407" s="33"/>
      <c r="Y1407" s="33"/>
      <c r="Z1407" s="33"/>
      <c r="AA1407" s="33"/>
      <c r="AB1407" s="33"/>
      <c r="AC1407" s="33"/>
      <c r="AD1407" s="33"/>
      <c r="AE1407" s="33"/>
      <c r="AR1407" s="213" t="s">
        <v>193</v>
      </c>
      <c r="AT1407" s="213" t="s">
        <v>290</v>
      </c>
      <c r="AU1407" s="213" t="s">
        <v>86</v>
      </c>
      <c r="AY1407" s="16" t="s">
        <v>147</v>
      </c>
      <c r="BE1407" s="214">
        <f>IF(N1407="základní",J1407,0)</f>
        <v>0</v>
      </c>
      <c r="BF1407" s="214">
        <f>IF(N1407="snížená",J1407,0)</f>
        <v>0</v>
      </c>
      <c r="BG1407" s="214">
        <f>IF(N1407="zákl. přenesená",J1407,0)</f>
        <v>0</v>
      </c>
      <c r="BH1407" s="214">
        <f>IF(N1407="sníž. přenesená",J1407,0)</f>
        <v>0</v>
      </c>
      <c r="BI1407" s="214">
        <f>IF(N1407="nulová",J1407,0)</f>
        <v>0</v>
      </c>
      <c r="BJ1407" s="16" t="s">
        <v>21</v>
      </c>
      <c r="BK1407" s="214">
        <f>ROUND(I1407*H1407,2)</f>
        <v>0</v>
      </c>
      <c r="BL1407" s="16" t="s">
        <v>154</v>
      </c>
      <c r="BM1407" s="213" t="s">
        <v>2367</v>
      </c>
    </row>
    <row r="1408" spans="1:65" s="2" customFormat="1" ht="11.25">
      <c r="A1408" s="33"/>
      <c r="B1408" s="34"/>
      <c r="C1408" s="35"/>
      <c r="D1408" s="215" t="s">
        <v>156</v>
      </c>
      <c r="E1408" s="35"/>
      <c r="F1408" s="216" t="s">
        <v>2366</v>
      </c>
      <c r="G1408" s="35"/>
      <c r="H1408" s="35"/>
      <c r="I1408" s="114"/>
      <c r="J1408" s="35"/>
      <c r="K1408" s="35"/>
      <c r="L1408" s="38"/>
      <c r="M1408" s="217"/>
      <c r="N1408" s="218"/>
      <c r="O1408" s="70"/>
      <c r="P1408" s="70"/>
      <c r="Q1408" s="70"/>
      <c r="R1408" s="70"/>
      <c r="S1408" s="70"/>
      <c r="T1408" s="71"/>
      <c r="U1408" s="33"/>
      <c r="V1408" s="33"/>
      <c r="W1408" s="33"/>
      <c r="X1408" s="33"/>
      <c r="Y1408" s="33"/>
      <c r="Z1408" s="33"/>
      <c r="AA1408" s="33"/>
      <c r="AB1408" s="33"/>
      <c r="AC1408" s="33"/>
      <c r="AD1408" s="33"/>
      <c r="AE1408" s="33"/>
      <c r="AT1408" s="16" t="s">
        <v>156</v>
      </c>
      <c r="AU1408" s="16" t="s">
        <v>86</v>
      </c>
    </row>
    <row r="1409" spans="1:65" s="2" customFormat="1" ht="39">
      <c r="A1409" s="33"/>
      <c r="B1409" s="34"/>
      <c r="C1409" s="35"/>
      <c r="D1409" s="215" t="s">
        <v>191</v>
      </c>
      <c r="E1409" s="35"/>
      <c r="F1409" s="219" t="s">
        <v>2368</v>
      </c>
      <c r="G1409" s="35"/>
      <c r="H1409" s="35"/>
      <c r="I1409" s="114"/>
      <c r="J1409" s="35"/>
      <c r="K1409" s="35"/>
      <c r="L1409" s="38"/>
      <c r="M1409" s="217"/>
      <c r="N1409" s="218"/>
      <c r="O1409" s="70"/>
      <c r="P1409" s="70"/>
      <c r="Q1409" s="70"/>
      <c r="R1409" s="70"/>
      <c r="S1409" s="70"/>
      <c r="T1409" s="71"/>
      <c r="U1409" s="33"/>
      <c r="V1409" s="33"/>
      <c r="W1409" s="33"/>
      <c r="X1409" s="33"/>
      <c r="Y1409" s="33"/>
      <c r="Z1409" s="33"/>
      <c r="AA1409" s="33"/>
      <c r="AB1409" s="33"/>
      <c r="AC1409" s="33"/>
      <c r="AD1409" s="33"/>
      <c r="AE1409" s="33"/>
      <c r="AT1409" s="16" t="s">
        <v>191</v>
      </c>
      <c r="AU1409" s="16" t="s">
        <v>86</v>
      </c>
    </row>
    <row r="1410" spans="1:65" s="2" customFormat="1" ht="21.75" customHeight="1">
      <c r="A1410" s="33"/>
      <c r="B1410" s="34"/>
      <c r="C1410" s="220" t="s">
        <v>2369</v>
      </c>
      <c r="D1410" s="220" t="s">
        <v>290</v>
      </c>
      <c r="E1410" s="221" t="s">
        <v>2370</v>
      </c>
      <c r="F1410" s="222" t="s">
        <v>2371</v>
      </c>
      <c r="G1410" s="223" t="s">
        <v>210</v>
      </c>
      <c r="H1410" s="224">
        <v>1</v>
      </c>
      <c r="I1410" s="225"/>
      <c r="J1410" s="226">
        <f>ROUND(I1410*H1410,2)</f>
        <v>0</v>
      </c>
      <c r="K1410" s="222" t="s">
        <v>1</v>
      </c>
      <c r="L1410" s="227"/>
      <c r="M1410" s="228" t="s">
        <v>1</v>
      </c>
      <c r="N1410" s="229" t="s">
        <v>42</v>
      </c>
      <c r="O1410" s="70"/>
      <c r="P1410" s="211">
        <f>O1410*H1410</f>
        <v>0</v>
      </c>
      <c r="Q1410" s="211">
        <v>0.83099999999999996</v>
      </c>
      <c r="R1410" s="211">
        <f>Q1410*H1410</f>
        <v>0.83099999999999996</v>
      </c>
      <c r="S1410" s="211">
        <v>0</v>
      </c>
      <c r="T1410" s="212">
        <f>S1410*H1410</f>
        <v>0</v>
      </c>
      <c r="U1410" s="33"/>
      <c r="V1410" s="33"/>
      <c r="W1410" s="33"/>
      <c r="X1410" s="33"/>
      <c r="Y1410" s="33"/>
      <c r="Z1410" s="33"/>
      <c r="AA1410" s="33"/>
      <c r="AB1410" s="33"/>
      <c r="AC1410" s="33"/>
      <c r="AD1410" s="33"/>
      <c r="AE1410" s="33"/>
      <c r="AR1410" s="213" t="s">
        <v>193</v>
      </c>
      <c r="AT1410" s="213" t="s">
        <v>290</v>
      </c>
      <c r="AU1410" s="213" t="s">
        <v>86</v>
      </c>
      <c r="AY1410" s="16" t="s">
        <v>147</v>
      </c>
      <c r="BE1410" s="214">
        <f>IF(N1410="základní",J1410,0)</f>
        <v>0</v>
      </c>
      <c r="BF1410" s="214">
        <f>IF(N1410="snížená",J1410,0)</f>
        <v>0</v>
      </c>
      <c r="BG1410" s="214">
        <f>IF(N1410="zákl. přenesená",J1410,0)</f>
        <v>0</v>
      </c>
      <c r="BH1410" s="214">
        <f>IF(N1410="sníž. přenesená",J1410,0)</f>
        <v>0</v>
      </c>
      <c r="BI1410" s="214">
        <f>IF(N1410="nulová",J1410,0)</f>
        <v>0</v>
      </c>
      <c r="BJ1410" s="16" t="s">
        <v>21</v>
      </c>
      <c r="BK1410" s="214">
        <f>ROUND(I1410*H1410,2)</f>
        <v>0</v>
      </c>
      <c r="BL1410" s="16" t="s">
        <v>154</v>
      </c>
      <c r="BM1410" s="213" t="s">
        <v>2372</v>
      </c>
    </row>
    <row r="1411" spans="1:65" s="2" customFormat="1" ht="11.25">
      <c r="A1411" s="33"/>
      <c r="B1411" s="34"/>
      <c r="C1411" s="35"/>
      <c r="D1411" s="215" t="s">
        <v>156</v>
      </c>
      <c r="E1411" s="35"/>
      <c r="F1411" s="216" t="s">
        <v>2373</v>
      </c>
      <c r="G1411" s="35"/>
      <c r="H1411" s="35"/>
      <c r="I1411" s="114"/>
      <c r="J1411" s="35"/>
      <c r="K1411" s="35"/>
      <c r="L1411" s="38"/>
      <c r="M1411" s="217"/>
      <c r="N1411" s="218"/>
      <c r="O1411" s="70"/>
      <c r="P1411" s="70"/>
      <c r="Q1411" s="70"/>
      <c r="R1411" s="70"/>
      <c r="S1411" s="70"/>
      <c r="T1411" s="71"/>
      <c r="U1411" s="33"/>
      <c r="V1411" s="33"/>
      <c r="W1411" s="33"/>
      <c r="X1411" s="33"/>
      <c r="Y1411" s="33"/>
      <c r="Z1411" s="33"/>
      <c r="AA1411" s="33"/>
      <c r="AB1411" s="33"/>
      <c r="AC1411" s="33"/>
      <c r="AD1411" s="33"/>
      <c r="AE1411" s="33"/>
      <c r="AT1411" s="16" t="s">
        <v>156</v>
      </c>
      <c r="AU1411" s="16" t="s">
        <v>86</v>
      </c>
    </row>
    <row r="1412" spans="1:65" s="2" customFormat="1" ht="39">
      <c r="A1412" s="33"/>
      <c r="B1412" s="34"/>
      <c r="C1412" s="35"/>
      <c r="D1412" s="215" t="s">
        <v>191</v>
      </c>
      <c r="E1412" s="35"/>
      <c r="F1412" s="219" t="s">
        <v>2374</v>
      </c>
      <c r="G1412" s="35"/>
      <c r="H1412" s="35"/>
      <c r="I1412" s="114"/>
      <c r="J1412" s="35"/>
      <c r="K1412" s="35"/>
      <c r="L1412" s="38"/>
      <c r="M1412" s="217"/>
      <c r="N1412" s="218"/>
      <c r="O1412" s="70"/>
      <c r="P1412" s="70"/>
      <c r="Q1412" s="70"/>
      <c r="R1412" s="70"/>
      <c r="S1412" s="70"/>
      <c r="T1412" s="71"/>
      <c r="U1412" s="33"/>
      <c r="V1412" s="33"/>
      <c r="W1412" s="33"/>
      <c r="X1412" s="33"/>
      <c r="Y1412" s="33"/>
      <c r="Z1412" s="33"/>
      <c r="AA1412" s="33"/>
      <c r="AB1412" s="33"/>
      <c r="AC1412" s="33"/>
      <c r="AD1412" s="33"/>
      <c r="AE1412" s="33"/>
      <c r="AT1412" s="16" t="s">
        <v>191</v>
      </c>
      <c r="AU1412" s="16" t="s">
        <v>86</v>
      </c>
    </row>
    <row r="1413" spans="1:65" s="2" customFormat="1" ht="16.5" customHeight="1">
      <c r="A1413" s="33"/>
      <c r="B1413" s="34"/>
      <c r="C1413" s="220" t="s">
        <v>2375</v>
      </c>
      <c r="D1413" s="220" t="s">
        <v>290</v>
      </c>
      <c r="E1413" s="221" t="s">
        <v>2376</v>
      </c>
      <c r="F1413" s="222" t="s">
        <v>2377</v>
      </c>
      <c r="G1413" s="223" t="s">
        <v>210</v>
      </c>
      <c r="H1413" s="224">
        <v>1</v>
      </c>
      <c r="I1413" s="225"/>
      <c r="J1413" s="226">
        <f>ROUND(I1413*H1413,2)</f>
        <v>0</v>
      </c>
      <c r="K1413" s="222" t="s">
        <v>1</v>
      </c>
      <c r="L1413" s="227"/>
      <c r="M1413" s="228" t="s">
        <v>1</v>
      </c>
      <c r="N1413" s="229" t="s">
        <v>42</v>
      </c>
      <c r="O1413" s="70"/>
      <c r="P1413" s="211">
        <f>O1413*H1413</f>
        <v>0</v>
      </c>
      <c r="Q1413" s="211">
        <v>0.90300000000000002</v>
      </c>
      <c r="R1413" s="211">
        <f>Q1413*H1413</f>
        <v>0.90300000000000002</v>
      </c>
      <c r="S1413" s="211">
        <v>0</v>
      </c>
      <c r="T1413" s="212">
        <f>S1413*H1413</f>
        <v>0</v>
      </c>
      <c r="U1413" s="33"/>
      <c r="V1413" s="33"/>
      <c r="W1413" s="33"/>
      <c r="X1413" s="33"/>
      <c r="Y1413" s="33"/>
      <c r="Z1413" s="33"/>
      <c r="AA1413" s="33"/>
      <c r="AB1413" s="33"/>
      <c r="AC1413" s="33"/>
      <c r="AD1413" s="33"/>
      <c r="AE1413" s="33"/>
      <c r="AR1413" s="213" t="s">
        <v>193</v>
      </c>
      <c r="AT1413" s="213" t="s">
        <v>290</v>
      </c>
      <c r="AU1413" s="213" t="s">
        <v>86</v>
      </c>
      <c r="AY1413" s="16" t="s">
        <v>147</v>
      </c>
      <c r="BE1413" s="214">
        <f>IF(N1413="základní",J1413,0)</f>
        <v>0</v>
      </c>
      <c r="BF1413" s="214">
        <f>IF(N1413="snížená",J1413,0)</f>
        <v>0</v>
      </c>
      <c r="BG1413" s="214">
        <f>IF(N1413="zákl. přenesená",J1413,0)</f>
        <v>0</v>
      </c>
      <c r="BH1413" s="214">
        <f>IF(N1413="sníž. přenesená",J1413,0)</f>
        <v>0</v>
      </c>
      <c r="BI1413" s="214">
        <f>IF(N1413="nulová",J1413,0)</f>
        <v>0</v>
      </c>
      <c r="BJ1413" s="16" t="s">
        <v>21</v>
      </c>
      <c r="BK1413" s="214">
        <f>ROUND(I1413*H1413,2)</f>
        <v>0</v>
      </c>
      <c r="BL1413" s="16" t="s">
        <v>154</v>
      </c>
      <c r="BM1413" s="213" t="s">
        <v>2378</v>
      </c>
    </row>
    <row r="1414" spans="1:65" s="2" customFormat="1" ht="11.25">
      <c r="A1414" s="33"/>
      <c r="B1414" s="34"/>
      <c r="C1414" s="35"/>
      <c r="D1414" s="215" t="s">
        <v>156</v>
      </c>
      <c r="E1414" s="35"/>
      <c r="F1414" s="216" t="s">
        <v>2373</v>
      </c>
      <c r="G1414" s="35"/>
      <c r="H1414" s="35"/>
      <c r="I1414" s="114"/>
      <c r="J1414" s="35"/>
      <c r="K1414" s="35"/>
      <c r="L1414" s="38"/>
      <c r="M1414" s="217"/>
      <c r="N1414" s="218"/>
      <c r="O1414" s="70"/>
      <c r="P1414" s="70"/>
      <c r="Q1414" s="70"/>
      <c r="R1414" s="70"/>
      <c r="S1414" s="70"/>
      <c r="T1414" s="71"/>
      <c r="U1414" s="33"/>
      <c r="V1414" s="33"/>
      <c r="W1414" s="33"/>
      <c r="X1414" s="33"/>
      <c r="Y1414" s="33"/>
      <c r="Z1414" s="33"/>
      <c r="AA1414" s="33"/>
      <c r="AB1414" s="33"/>
      <c r="AC1414" s="33"/>
      <c r="AD1414" s="33"/>
      <c r="AE1414" s="33"/>
      <c r="AT1414" s="16" t="s">
        <v>156</v>
      </c>
      <c r="AU1414" s="16" t="s">
        <v>86</v>
      </c>
    </row>
    <row r="1415" spans="1:65" s="2" customFormat="1" ht="39">
      <c r="A1415" s="33"/>
      <c r="B1415" s="34"/>
      <c r="C1415" s="35"/>
      <c r="D1415" s="215" t="s">
        <v>191</v>
      </c>
      <c r="E1415" s="35"/>
      <c r="F1415" s="219" t="s">
        <v>2374</v>
      </c>
      <c r="G1415" s="35"/>
      <c r="H1415" s="35"/>
      <c r="I1415" s="114"/>
      <c r="J1415" s="35"/>
      <c r="K1415" s="35"/>
      <c r="L1415" s="38"/>
      <c r="M1415" s="217"/>
      <c r="N1415" s="218"/>
      <c r="O1415" s="70"/>
      <c r="P1415" s="70"/>
      <c r="Q1415" s="70"/>
      <c r="R1415" s="70"/>
      <c r="S1415" s="70"/>
      <c r="T1415" s="71"/>
      <c r="U1415" s="33"/>
      <c r="V1415" s="33"/>
      <c r="W1415" s="33"/>
      <c r="X1415" s="33"/>
      <c r="Y1415" s="33"/>
      <c r="Z1415" s="33"/>
      <c r="AA1415" s="33"/>
      <c r="AB1415" s="33"/>
      <c r="AC1415" s="33"/>
      <c r="AD1415" s="33"/>
      <c r="AE1415" s="33"/>
      <c r="AT1415" s="16" t="s">
        <v>191</v>
      </c>
      <c r="AU1415" s="16" t="s">
        <v>86</v>
      </c>
    </row>
    <row r="1416" spans="1:65" s="2" customFormat="1" ht="16.5" customHeight="1">
      <c r="A1416" s="33"/>
      <c r="B1416" s="34"/>
      <c r="C1416" s="220" t="s">
        <v>2379</v>
      </c>
      <c r="D1416" s="220" t="s">
        <v>290</v>
      </c>
      <c r="E1416" s="221" t="s">
        <v>2380</v>
      </c>
      <c r="F1416" s="222" t="s">
        <v>2381</v>
      </c>
      <c r="G1416" s="223" t="s">
        <v>210</v>
      </c>
      <c r="H1416" s="224">
        <v>1</v>
      </c>
      <c r="I1416" s="225"/>
      <c r="J1416" s="226">
        <f>ROUND(I1416*H1416,2)</f>
        <v>0</v>
      </c>
      <c r="K1416" s="222" t="s">
        <v>1</v>
      </c>
      <c r="L1416" s="227"/>
      <c r="M1416" s="228" t="s">
        <v>1</v>
      </c>
      <c r="N1416" s="229" t="s">
        <v>42</v>
      </c>
      <c r="O1416" s="70"/>
      <c r="P1416" s="211">
        <f>O1416*H1416</f>
        <v>0</v>
      </c>
      <c r="Q1416" s="211">
        <v>4.4999999999999998E-2</v>
      </c>
      <c r="R1416" s="211">
        <f>Q1416*H1416</f>
        <v>4.4999999999999998E-2</v>
      </c>
      <c r="S1416" s="211">
        <v>0</v>
      </c>
      <c r="T1416" s="212">
        <f>S1416*H1416</f>
        <v>0</v>
      </c>
      <c r="U1416" s="33"/>
      <c r="V1416" s="33"/>
      <c r="W1416" s="33"/>
      <c r="X1416" s="33"/>
      <c r="Y1416" s="33"/>
      <c r="Z1416" s="33"/>
      <c r="AA1416" s="33"/>
      <c r="AB1416" s="33"/>
      <c r="AC1416" s="33"/>
      <c r="AD1416" s="33"/>
      <c r="AE1416" s="33"/>
      <c r="AR1416" s="213" t="s">
        <v>193</v>
      </c>
      <c r="AT1416" s="213" t="s">
        <v>290</v>
      </c>
      <c r="AU1416" s="213" t="s">
        <v>86</v>
      </c>
      <c r="AY1416" s="16" t="s">
        <v>147</v>
      </c>
      <c r="BE1416" s="214">
        <f>IF(N1416="základní",J1416,0)</f>
        <v>0</v>
      </c>
      <c r="BF1416" s="214">
        <f>IF(N1416="snížená",J1416,0)</f>
        <v>0</v>
      </c>
      <c r="BG1416" s="214">
        <f>IF(N1416="zákl. přenesená",J1416,0)</f>
        <v>0</v>
      </c>
      <c r="BH1416" s="214">
        <f>IF(N1416="sníž. přenesená",J1416,0)</f>
        <v>0</v>
      </c>
      <c r="BI1416" s="214">
        <f>IF(N1416="nulová",J1416,0)</f>
        <v>0</v>
      </c>
      <c r="BJ1416" s="16" t="s">
        <v>21</v>
      </c>
      <c r="BK1416" s="214">
        <f>ROUND(I1416*H1416,2)</f>
        <v>0</v>
      </c>
      <c r="BL1416" s="16" t="s">
        <v>154</v>
      </c>
      <c r="BM1416" s="213" t="s">
        <v>2382</v>
      </c>
    </row>
    <row r="1417" spans="1:65" s="2" customFormat="1" ht="19.5">
      <c r="A1417" s="33"/>
      <c r="B1417" s="34"/>
      <c r="C1417" s="35"/>
      <c r="D1417" s="215" t="s">
        <v>156</v>
      </c>
      <c r="E1417" s="35"/>
      <c r="F1417" s="216" t="s">
        <v>2383</v>
      </c>
      <c r="G1417" s="35"/>
      <c r="H1417" s="35"/>
      <c r="I1417" s="114"/>
      <c r="J1417" s="35"/>
      <c r="K1417" s="35"/>
      <c r="L1417" s="38"/>
      <c r="M1417" s="217"/>
      <c r="N1417" s="218"/>
      <c r="O1417" s="70"/>
      <c r="P1417" s="70"/>
      <c r="Q1417" s="70"/>
      <c r="R1417" s="70"/>
      <c r="S1417" s="70"/>
      <c r="T1417" s="71"/>
      <c r="U1417" s="33"/>
      <c r="V1417" s="33"/>
      <c r="W1417" s="33"/>
      <c r="X1417" s="33"/>
      <c r="Y1417" s="33"/>
      <c r="Z1417" s="33"/>
      <c r="AA1417" s="33"/>
      <c r="AB1417" s="33"/>
      <c r="AC1417" s="33"/>
      <c r="AD1417" s="33"/>
      <c r="AE1417" s="33"/>
      <c r="AT1417" s="16" t="s">
        <v>156</v>
      </c>
      <c r="AU1417" s="16" t="s">
        <v>86</v>
      </c>
    </row>
    <row r="1418" spans="1:65" s="2" customFormat="1" ht="19.5">
      <c r="A1418" s="33"/>
      <c r="B1418" s="34"/>
      <c r="C1418" s="35"/>
      <c r="D1418" s="215" t="s">
        <v>191</v>
      </c>
      <c r="E1418" s="35"/>
      <c r="F1418" s="219" t="s">
        <v>2384</v>
      </c>
      <c r="G1418" s="35"/>
      <c r="H1418" s="35"/>
      <c r="I1418" s="114"/>
      <c r="J1418" s="35"/>
      <c r="K1418" s="35"/>
      <c r="L1418" s="38"/>
      <c r="M1418" s="217"/>
      <c r="N1418" s="218"/>
      <c r="O1418" s="70"/>
      <c r="P1418" s="70"/>
      <c r="Q1418" s="70"/>
      <c r="R1418" s="70"/>
      <c r="S1418" s="70"/>
      <c r="T1418" s="71"/>
      <c r="U1418" s="33"/>
      <c r="V1418" s="33"/>
      <c r="W1418" s="33"/>
      <c r="X1418" s="33"/>
      <c r="Y1418" s="33"/>
      <c r="Z1418" s="33"/>
      <c r="AA1418" s="33"/>
      <c r="AB1418" s="33"/>
      <c r="AC1418" s="33"/>
      <c r="AD1418" s="33"/>
      <c r="AE1418" s="33"/>
      <c r="AT1418" s="16" t="s">
        <v>191</v>
      </c>
      <c r="AU1418" s="16" t="s">
        <v>86</v>
      </c>
    </row>
    <row r="1419" spans="1:65" s="2" customFormat="1" ht="21.75" customHeight="1">
      <c r="A1419" s="33"/>
      <c r="B1419" s="34"/>
      <c r="C1419" s="202" t="s">
        <v>2385</v>
      </c>
      <c r="D1419" s="202" t="s">
        <v>149</v>
      </c>
      <c r="E1419" s="203" t="s">
        <v>2386</v>
      </c>
      <c r="F1419" s="204" t="s">
        <v>2387</v>
      </c>
      <c r="G1419" s="205" t="s">
        <v>187</v>
      </c>
      <c r="H1419" s="206">
        <v>1</v>
      </c>
      <c r="I1419" s="207"/>
      <c r="J1419" s="208">
        <f>ROUND(I1419*H1419,2)</f>
        <v>0</v>
      </c>
      <c r="K1419" s="204" t="s">
        <v>153</v>
      </c>
      <c r="L1419" s="38"/>
      <c r="M1419" s="209" t="s">
        <v>1</v>
      </c>
      <c r="N1419" s="210" t="s">
        <v>42</v>
      </c>
      <c r="O1419" s="70"/>
      <c r="P1419" s="211">
        <f>O1419*H1419</f>
        <v>0</v>
      </c>
      <c r="Q1419" s="211">
        <v>0</v>
      </c>
      <c r="R1419" s="211">
        <f>Q1419*H1419</f>
        <v>0</v>
      </c>
      <c r="S1419" s="211">
        <v>0</v>
      </c>
      <c r="T1419" s="212">
        <f>S1419*H1419</f>
        <v>0</v>
      </c>
      <c r="U1419" s="33"/>
      <c r="V1419" s="33"/>
      <c r="W1419" s="33"/>
      <c r="X1419" s="33"/>
      <c r="Y1419" s="33"/>
      <c r="Z1419" s="33"/>
      <c r="AA1419" s="33"/>
      <c r="AB1419" s="33"/>
      <c r="AC1419" s="33"/>
      <c r="AD1419" s="33"/>
      <c r="AE1419" s="33"/>
      <c r="AR1419" s="213" t="s">
        <v>154</v>
      </c>
      <c r="AT1419" s="213" t="s">
        <v>149</v>
      </c>
      <c r="AU1419" s="213" t="s">
        <v>86</v>
      </c>
      <c r="AY1419" s="16" t="s">
        <v>147</v>
      </c>
      <c r="BE1419" s="214">
        <f>IF(N1419="základní",J1419,0)</f>
        <v>0</v>
      </c>
      <c r="BF1419" s="214">
        <f>IF(N1419="snížená",J1419,0)</f>
        <v>0</v>
      </c>
      <c r="BG1419" s="214">
        <f>IF(N1419="zákl. přenesená",J1419,0)</f>
        <v>0</v>
      </c>
      <c r="BH1419" s="214">
        <f>IF(N1419="sníž. přenesená",J1419,0)</f>
        <v>0</v>
      </c>
      <c r="BI1419" s="214">
        <f>IF(N1419="nulová",J1419,0)</f>
        <v>0</v>
      </c>
      <c r="BJ1419" s="16" t="s">
        <v>21</v>
      </c>
      <c r="BK1419" s="214">
        <f>ROUND(I1419*H1419,2)</f>
        <v>0</v>
      </c>
      <c r="BL1419" s="16" t="s">
        <v>154</v>
      </c>
      <c r="BM1419" s="213" t="s">
        <v>2388</v>
      </c>
    </row>
    <row r="1420" spans="1:65" s="2" customFormat="1" ht="19.5">
      <c r="A1420" s="33"/>
      <c r="B1420" s="34"/>
      <c r="C1420" s="35"/>
      <c r="D1420" s="215" t="s">
        <v>156</v>
      </c>
      <c r="E1420" s="35"/>
      <c r="F1420" s="216" t="s">
        <v>2389</v>
      </c>
      <c r="G1420" s="35"/>
      <c r="H1420" s="35"/>
      <c r="I1420" s="114"/>
      <c r="J1420" s="35"/>
      <c r="K1420" s="35"/>
      <c r="L1420" s="38"/>
      <c r="M1420" s="217"/>
      <c r="N1420" s="218"/>
      <c r="O1420" s="70"/>
      <c r="P1420" s="70"/>
      <c r="Q1420" s="70"/>
      <c r="R1420" s="70"/>
      <c r="S1420" s="70"/>
      <c r="T1420" s="71"/>
      <c r="U1420" s="33"/>
      <c r="V1420" s="33"/>
      <c r="W1420" s="33"/>
      <c r="X1420" s="33"/>
      <c r="Y1420" s="33"/>
      <c r="Z1420" s="33"/>
      <c r="AA1420" s="33"/>
      <c r="AB1420" s="33"/>
      <c r="AC1420" s="33"/>
      <c r="AD1420" s="33"/>
      <c r="AE1420" s="33"/>
      <c r="AT1420" s="16" t="s">
        <v>156</v>
      </c>
      <c r="AU1420" s="16" t="s">
        <v>86</v>
      </c>
    </row>
    <row r="1421" spans="1:65" s="2" customFormat="1" ht="39">
      <c r="A1421" s="33"/>
      <c r="B1421" s="34"/>
      <c r="C1421" s="35"/>
      <c r="D1421" s="215" t="s">
        <v>158</v>
      </c>
      <c r="E1421" s="35"/>
      <c r="F1421" s="219" t="s">
        <v>2390</v>
      </c>
      <c r="G1421" s="35"/>
      <c r="H1421" s="35"/>
      <c r="I1421" s="114"/>
      <c r="J1421" s="35"/>
      <c r="K1421" s="35"/>
      <c r="L1421" s="38"/>
      <c r="M1421" s="217"/>
      <c r="N1421" s="218"/>
      <c r="O1421" s="70"/>
      <c r="P1421" s="70"/>
      <c r="Q1421" s="70"/>
      <c r="R1421" s="70"/>
      <c r="S1421" s="70"/>
      <c r="T1421" s="71"/>
      <c r="U1421" s="33"/>
      <c r="V1421" s="33"/>
      <c r="W1421" s="33"/>
      <c r="X1421" s="33"/>
      <c r="Y1421" s="33"/>
      <c r="Z1421" s="33"/>
      <c r="AA1421" s="33"/>
      <c r="AB1421" s="33"/>
      <c r="AC1421" s="33"/>
      <c r="AD1421" s="33"/>
      <c r="AE1421" s="33"/>
      <c r="AT1421" s="16" t="s">
        <v>158</v>
      </c>
      <c r="AU1421" s="16" t="s">
        <v>86</v>
      </c>
    </row>
    <row r="1422" spans="1:65" s="12" customFormat="1" ht="22.9" customHeight="1">
      <c r="B1422" s="186"/>
      <c r="C1422" s="187"/>
      <c r="D1422" s="188" t="s">
        <v>76</v>
      </c>
      <c r="E1422" s="200" t="s">
        <v>198</v>
      </c>
      <c r="F1422" s="200" t="s">
        <v>2391</v>
      </c>
      <c r="G1422" s="187"/>
      <c r="H1422" s="187"/>
      <c r="I1422" s="190"/>
      <c r="J1422" s="201">
        <f>BK1422</f>
        <v>0</v>
      </c>
      <c r="K1422" s="187"/>
      <c r="L1422" s="192"/>
      <c r="M1422" s="193"/>
      <c r="N1422" s="194"/>
      <c r="O1422" s="194"/>
      <c r="P1422" s="195">
        <f>SUM(P1423:P2306)</f>
        <v>0</v>
      </c>
      <c r="Q1422" s="194"/>
      <c r="R1422" s="195">
        <f>SUM(R1423:R2306)</f>
        <v>44.022090850299989</v>
      </c>
      <c r="S1422" s="194"/>
      <c r="T1422" s="196">
        <f>SUM(T1423:T2306)</f>
        <v>60.656339999999993</v>
      </c>
      <c r="AR1422" s="197" t="s">
        <v>21</v>
      </c>
      <c r="AT1422" s="198" t="s">
        <v>76</v>
      </c>
      <c r="AU1422" s="198" t="s">
        <v>21</v>
      </c>
      <c r="AY1422" s="197" t="s">
        <v>147</v>
      </c>
      <c r="BK1422" s="199">
        <f>SUM(BK1423:BK2306)</f>
        <v>0</v>
      </c>
    </row>
    <row r="1423" spans="1:65" s="2" customFormat="1" ht="21.75" customHeight="1">
      <c r="A1423" s="33"/>
      <c r="B1423" s="34"/>
      <c r="C1423" s="202" t="s">
        <v>2392</v>
      </c>
      <c r="D1423" s="202" t="s">
        <v>149</v>
      </c>
      <c r="E1423" s="203" t="s">
        <v>2393</v>
      </c>
      <c r="F1423" s="204" t="s">
        <v>2394</v>
      </c>
      <c r="G1423" s="205" t="s">
        <v>152</v>
      </c>
      <c r="H1423" s="206">
        <v>1</v>
      </c>
      <c r="I1423" s="207"/>
      <c r="J1423" s="208">
        <f>ROUND(I1423*H1423,2)</f>
        <v>0</v>
      </c>
      <c r="K1423" s="204" t="s">
        <v>1</v>
      </c>
      <c r="L1423" s="38"/>
      <c r="M1423" s="209" t="s">
        <v>1</v>
      </c>
      <c r="N1423" s="210" t="s">
        <v>42</v>
      </c>
      <c r="O1423" s="70"/>
      <c r="P1423" s="211">
        <f>O1423*H1423</f>
        <v>0</v>
      </c>
      <c r="Q1423" s="211">
        <v>0</v>
      </c>
      <c r="R1423" s="211">
        <f>Q1423*H1423</f>
        <v>0</v>
      </c>
      <c r="S1423" s="211">
        <v>0</v>
      </c>
      <c r="T1423" s="212">
        <f>S1423*H1423</f>
        <v>0</v>
      </c>
      <c r="U1423" s="33"/>
      <c r="V1423" s="33"/>
      <c r="W1423" s="33"/>
      <c r="X1423" s="33"/>
      <c r="Y1423" s="33"/>
      <c r="Z1423" s="33"/>
      <c r="AA1423" s="33"/>
      <c r="AB1423" s="33"/>
      <c r="AC1423" s="33"/>
      <c r="AD1423" s="33"/>
      <c r="AE1423" s="33"/>
      <c r="AR1423" s="213" t="s">
        <v>154</v>
      </c>
      <c r="AT1423" s="213" t="s">
        <v>149</v>
      </c>
      <c r="AU1423" s="213" t="s">
        <v>86</v>
      </c>
      <c r="AY1423" s="16" t="s">
        <v>147</v>
      </c>
      <c r="BE1423" s="214">
        <f>IF(N1423="základní",J1423,0)</f>
        <v>0</v>
      </c>
      <c r="BF1423" s="214">
        <f>IF(N1423="snížená",J1423,0)</f>
        <v>0</v>
      </c>
      <c r="BG1423" s="214">
        <f>IF(N1423="zákl. přenesená",J1423,0)</f>
        <v>0</v>
      </c>
      <c r="BH1423" s="214">
        <f>IF(N1423="sníž. přenesená",J1423,0)</f>
        <v>0</v>
      </c>
      <c r="BI1423" s="214">
        <f>IF(N1423="nulová",J1423,0)</f>
        <v>0</v>
      </c>
      <c r="BJ1423" s="16" t="s">
        <v>21</v>
      </c>
      <c r="BK1423" s="214">
        <f>ROUND(I1423*H1423,2)</f>
        <v>0</v>
      </c>
      <c r="BL1423" s="16" t="s">
        <v>154</v>
      </c>
      <c r="BM1423" s="213" t="s">
        <v>2395</v>
      </c>
    </row>
    <row r="1424" spans="1:65" s="2" customFormat="1" ht="19.5">
      <c r="A1424" s="33"/>
      <c r="B1424" s="34"/>
      <c r="C1424" s="35"/>
      <c r="D1424" s="215" t="s">
        <v>156</v>
      </c>
      <c r="E1424" s="35"/>
      <c r="F1424" s="216" t="s">
        <v>2396</v>
      </c>
      <c r="G1424" s="35"/>
      <c r="H1424" s="35"/>
      <c r="I1424" s="114"/>
      <c r="J1424" s="35"/>
      <c r="K1424" s="35"/>
      <c r="L1424" s="38"/>
      <c r="M1424" s="217"/>
      <c r="N1424" s="218"/>
      <c r="O1424" s="70"/>
      <c r="P1424" s="70"/>
      <c r="Q1424" s="70"/>
      <c r="R1424" s="70"/>
      <c r="S1424" s="70"/>
      <c r="T1424" s="71"/>
      <c r="U1424" s="33"/>
      <c r="V1424" s="33"/>
      <c r="W1424" s="33"/>
      <c r="X1424" s="33"/>
      <c r="Y1424" s="33"/>
      <c r="Z1424" s="33"/>
      <c r="AA1424" s="33"/>
      <c r="AB1424" s="33"/>
      <c r="AC1424" s="33"/>
      <c r="AD1424" s="33"/>
      <c r="AE1424" s="33"/>
      <c r="AT1424" s="16" t="s">
        <v>156</v>
      </c>
      <c r="AU1424" s="16" t="s">
        <v>86</v>
      </c>
    </row>
    <row r="1425" spans="1:65" s="2" customFormat="1" ht="29.25">
      <c r="A1425" s="33"/>
      <c r="B1425" s="34"/>
      <c r="C1425" s="35"/>
      <c r="D1425" s="215" t="s">
        <v>191</v>
      </c>
      <c r="E1425" s="35"/>
      <c r="F1425" s="219" t="s">
        <v>2397</v>
      </c>
      <c r="G1425" s="35"/>
      <c r="H1425" s="35"/>
      <c r="I1425" s="114"/>
      <c r="J1425" s="35"/>
      <c r="K1425" s="35"/>
      <c r="L1425" s="38"/>
      <c r="M1425" s="217"/>
      <c r="N1425" s="218"/>
      <c r="O1425" s="70"/>
      <c r="P1425" s="70"/>
      <c r="Q1425" s="70"/>
      <c r="R1425" s="70"/>
      <c r="S1425" s="70"/>
      <c r="T1425" s="71"/>
      <c r="U1425" s="33"/>
      <c r="V1425" s="33"/>
      <c r="W1425" s="33"/>
      <c r="X1425" s="33"/>
      <c r="Y1425" s="33"/>
      <c r="Z1425" s="33"/>
      <c r="AA1425" s="33"/>
      <c r="AB1425" s="33"/>
      <c r="AC1425" s="33"/>
      <c r="AD1425" s="33"/>
      <c r="AE1425" s="33"/>
      <c r="AT1425" s="16" t="s">
        <v>191</v>
      </c>
      <c r="AU1425" s="16" t="s">
        <v>86</v>
      </c>
    </row>
    <row r="1426" spans="1:65" s="2" customFormat="1" ht="21.75" customHeight="1">
      <c r="A1426" s="33"/>
      <c r="B1426" s="34"/>
      <c r="C1426" s="220" t="s">
        <v>2398</v>
      </c>
      <c r="D1426" s="220" t="s">
        <v>290</v>
      </c>
      <c r="E1426" s="221" t="s">
        <v>2399</v>
      </c>
      <c r="F1426" s="222" t="s">
        <v>2400</v>
      </c>
      <c r="G1426" s="223" t="s">
        <v>580</v>
      </c>
      <c r="H1426" s="224">
        <v>1</v>
      </c>
      <c r="I1426" s="225"/>
      <c r="J1426" s="226">
        <f>ROUND(I1426*H1426,2)</f>
        <v>0</v>
      </c>
      <c r="K1426" s="222" t="s">
        <v>153</v>
      </c>
      <c r="L1426" s="227"/>
      <c r="M1426" s="228" t="s">
        <v>1</v>
      </c>
      <c r="N1426" s="229" t="s">
        <v>42</v>
      </c>
      <c r="O1426" s="70"/>
      <c r="P1426" s="211">
        <f>O1426*H1426</f>
        <v>0</v>
      </c>
      <c r="Q1426" s="211">
        <v>1</v>
      </c>
      <c r="R1426" s="211">
        <f>Q1426*H1426</f>
        <v>1</v>
      </c>
      <c r="S1426" s="211">
        <v>0</v>
      </c>
      <c r="T1426" s="212">
        <f>S1426*H1426</f>
        <v>0</v>
      </c>
      <c r="U1426" s="33"/>
      <c r="V1426" s="33"/>
      <c r="W1426" s="33"/>
      <c r="X1426" s="33"/>
      <c r="Y1426" s="33"/>
      <c r="Z1426" s="33"/>
      <c r="AA1426" s="33"/>
      <c r="AB1426" s="33"/>
      <c r="AC1426" s="33"/>
      <c r="AD1426" s="33"/>
      <c r="AE1426" s="33"/>
      <c r="AR1426" s="213" t="s">
        <v>193</v>
      </c>
      <c r="AT1426" s="213" t="s">
        <v>290</v>
      </c>
      <c r="AU1426" s="213" t="s">
        <v>86</v>
      </c>
      <c r="AY1426" s="16" t="s">
        <v>147</v>
      </c>
      <c r="BE1426" s="214">
        <f>IF(N1426="základní",J1426,0)</f>
        <v>0</v>
      </c>
      <c r="BF1426" s="214">
        <f>IF(N1426="snížená",J1426,0)</f>
        <v>0</v>
      </c>
      <c r="BG1426" s="214">
        <f>IF(N1426="zákl. přenesená",J1426,0)</f>
        <v>0</v>
      </c>
      <c r="BH1426" s="214">
        <f>IF(N1426="sníž. přenesená",J1426,0)</f>
        <v>0</v>
      </c>
      <c r="BI1426" s="214">
        <f>IF(N1426="nulová",J1426,0)</f>
        <v>0</v>
      </c>
      <c r="BJ1426" s="16" t="s">
        <v>21</v>
      </c>
      <c r="BK1426" s="214">
        <f>ROUND(I1426*H1426,2)</f>
        <v>0</v>
      </c>
      <c r="BL1426" s="16" t="s">
        <v>154</v>
      </c>
      <c r="BM1426" s="213" t="s">
        <v>2401</v>
      </c>
    </row>
    <row r="1427" spans="1:65" s="2" customFormat="1" ht="11.25">
      <c r="A1427" s="33"/>
      <c r="B1427" s="34"/>
      <c r="C1427" s="35"/>
      <c r="D1427" s="215" t="s">
        <v>156</v>
      </c>
      <c r="E1427" s="35"/>
      <c r="F1427" s="216" t="s">
        <v>2400</v>
      </c>
      <c r="G1427" s="35"/>
      <c r="H1427" s="35"/>
      <c r="I1427" s="114"/>
      <c r="J1427" s="35"/>
      <c r="K1427" s="35"/>
      <c r="L1427" s="38"/>
      <c r="M1427" s="217"/>
      <c r="N1427" s="218"/>
      <c r="O1427" s="70"/>
      <c r="P1427" s="70"/>
      <c r="Q1427" s="70"/>
      <c r="R1427" s="70"/>
      <c r="S1427" s="70"/>
      <c r="T1427" s="71"/>
      <c r="U1427" s="33"/>
      <c r="V1427" s="33"/>
      <c r="W1427" s="33"/>
      <c r="X1427" s="33"/>
      <c r="Y1427" s="33"/>
      <c r="Z1427" s="33"/>
      <c r="AA1427" s="33"/>
      <c r="AB1427" s="33"/>
      <c r="AC1427" s="33"/>
      <c r="AD1427" s="33"/>
      <c r="AE1427" s="33"/>
      <c r="AT1427" s="16" t="s">
        <v>156</v>
      </c>
      <c r="AU1427" s="16" t="s">
        <v>86</v>
      </c>
    </row>
    <row r="1428" spans="1:65" s="2" customFormat="1" ht="19.5">
      <c r="A1428" s="33"/>
      <c r="B1428" s="34"/>
      <c r="C1428" s="35"/>
      <c r="D1428" s="215" t="s">
        <v>191</v>
      </c>
      <c r="E1428" s="35"/>
      <c r="F1428" s="219" t="s">
        <v>2402</v>
      </c>
      <c r="G1428" s="35"/>
      <c r="H1428" s="35"/>
      <c r="I1428" s="114"/>
      <c r="J1428" s="35"/>
      <c r="K1428" s="35"/>
      <c r="L1428" s="38"/>
      <c r="M1428" s="217"/>
      <c r="N1428" s="218"/>
      <c r="O1428" s="70"/>
      <c r="P1428" s="70"/>
      <c r="Q1428" s="70"/>
      <c r="R1428" s="70"/>
      <c r="S1428" s="70"/>
      <c r="T1428" s="71"/>
      <c r="U1428" s="33"/>
      <c r="V1428" s="33"/>
      <c r="W1428" s="33"/>
      <c r="X1428" s="33"/>
      <c r="Y1428" s="33"/>
      <c r="Z1428" s="33"/>
      <c r="AA1428" s="33"/>
      <c r="AB1428" s="33"/>
      <c r="AC1428" s="33"/>
      <c r="AD1428" s="33"/>
      <c r="AE1428" s="33"/>
      <c r="AT1428" s="16" t="s">
        <v>191</v>
      </c>
      <c r="AU1428" s="16" t="s">
        <v>86</v>
      </c>
    </row>
    <row r="1429" spans="1:65" s="2" customFormat="1" ht="21.75" customHeight="1">
      <c r="A1429" s="33"/>
      <c r="B1429" s="34"/>
      <c r="C1429" s="202" t="s">
        <v>2403</v>
      </c>
      <c r="D1429" s="202" t="s">
        <v>149</v>
      </c>
      <c r="E1429" s="203" t="s">
        <v>2404</v>
      </c>
      <c r="F1429" s="204" t="s">
        <v>2405</v>
      </c>
      <c r="G1429" s="205" t="s">
        <v>285</v>
      </c>
      <c r="H1429" s="206">
        <v>1</v>
      </c>
      <c r="I1429" s="207"/>
      <c r="J1429" s="208">
        <f>ROUND(I1429*H1429,2)</f>
        <v>0</v>
      </c>
      <c r="K1429" s="204" t="s">
        <v>1</v>
      </c>
      <c r="L1429" s="38"/>
      <c r="M1429" s="209" t="s">
        <v>1</v>
      </c>
      <c r="N1429" s="210" t="s">
        <v>42</v>
      </c>
      <c r="O1429" s="70"/>
      <c r="P1429" s="211">
        <f>O1429*H1429</f>
        <v>0</v>
      </c>
      <c r="Q1429" s="211">
        <v>1.9320000000000001E-4</v>
      </c>
      <c r="R1429" s="211">
        <f>Q1429*H1429</f>
        <v>1.9320000000000001E-4</v>
      </c>
      <c r="S1429" s="211">
        <v>0</v>
      </c>
      <c r="T1429" s="212">
        <f>S1429*H1429</f>
        <v>0</v>
      </c>
      <c r="U1429" s="33"/>
      <c r="V1429" s="33"/>
      <c r="W1429" s="33"/>
      <c r="X1429" s="33"/>
      <c r="Y1429" s="33"/>
      <c r="Z1429" s="33"/>
      <c r="AA1429" s="33"/>
      <c r="AB1429" s="33"/>
      <c r="AC1429" s="33"/>
      <c r="AD1429" s="33"/>
      <c r="AE1429" s="33"/>
      <c r="AR1429" s="213" t="s">
        <v>154</v>
      </c>
      <c r="AT1429" s="213" t="s">
        <v>149</v>
      </c>
      <c r="AU1429" s="213" t="s">
        <v>86</v>
      </c>
      <c r="AY1429" s="16" t="s">
        <v>147</v>
      </c>
      <c r="BE1429" s="214">
        <f>IF(N1429="základní",J1429,0)</f>
        <v>0</v>
      </c>
      <c r="BF1429" s="214">
        <f>IF(N1429="snížená",J1429,0)</f>
        <v>0</v>
      </c>
      <c r="BG1429" s="214">
        <f>IF(N1429="zákl. přenesená",J1429,0)</f>
        <v>0</v>
      </c>
      <c r="BH1429" s="214">
        <f>IF(N1429="sníž. přenesená",J1429,0)</f>
        <v>0</v>
      </c>
      <c r="BI1429" s="214">
        <f>IF(N1429="nulová",J1429,0)</f>
        <v>0</v>
      </c>
      <c r="BJ1429" s="16" t="s">
        <v>21</v>
      </c>
      <c r="BK1429" s="214">
        <f>ROUND(I1429*H1429,2)</f>
        <v>0</v>
      </c>
      <c r="BL1429" s="16" t="s">
        <v>154</v>
      </c>
      <c r="BM1429" s="213" t="s">
        <v>2406</v>
      </c>
    </row>
    <row r="1430" spans="1:65" s="2" customFormat="1" ht="19.5">
      <c r="A1430" s="33"/>
      <c r="B1430" s="34"/>
      <c r="C1430" s="35"/>
      <c r="D1430" s="215" t="s">
        <v>156</v>
      </c>
      <c r="E1430" s="35"/>
      <c r="F1430" s="216" t="s">
        <v>2407</v>
      </c>
      <c r="G1430" s="35"/>
      <c r="H1430" s="35"/>
      <c r="I1430" s="114"/>
      <c r="J1430" s="35"/>
      <c r="K1430" s="35"/>
      <c r="L1430" s="38"/>
      <c r="M1430" s="217"/>
      <c r="N1430" s="218"/>
      <c r="O1430" s="70"/>
      <c r="P1430" s="70"/>
      <c r="Q1430" s="70"/>
      <c r="R1430" s="70"/>
      <c r="S1430" s="70"/>
      <c r="T1430" s="71"/>
      <c r="U1430" s="33"/>
      <c r="V1430" s="33"/>
      <c r="W1430" s="33"/>
      <c r="X1430" s="33"/>
      <c r="Y1430" s="33"/>
      <c r="Z1430" s="33"/>
      <c r="AA1430" s="33"/>
      <c r="AB1430" s="33"/>
      <c r="AC1430" s="33"/>
      <c r="AD1430" s="33"/>
      <c r="AE1430" s="33"/>
      <c r="AT1430" s="16" t="s">
        <v>156</v>
      </c>
      <c r="AU1430" s="16" t="s">
        <v>86</v>
      </c>
    </row>
    <row r="1431" spans="1:65" s="2" customFormat="1" ht="48.75">
      <c r="A1431" s="33"/>
      <c r="B1431" s="34"/>
      <c r="C1431" s="35"/>
      <c r="D1431" s="215" t="s">
        <v>158</v>
      </c>
      <c r="E1431" s="35"/>
      <c r="F1431" s="219" t="s">
        <v>2408</v>
      </c>
      <c r="G1431" s="35"/>
      <c r="H1431" s="35"/>
      <c r="I1431" s="114"/>
      <c r="J1431" s="35"/>
      <c r="K1431" s="35"/>
      <c r="L1431" s="38"/>
      <c r="M1431" s="217"/>
      <c r="N1431" s="218"/>
      <c r="O1431" s="70"/>
      <c r="P1431" s="70"/>
      <c r="Q1431" s="70"/>
      <c r="R1431" s="70"/>
      <c r="S1431" s="70"/>
      <c r="T1431" s="71"/>
      <c r="U1431" s="33"/>
      <c r="V1431" s="33"/>
      <c r="W1431" s="33"/>
      <c r="X1431" s="33"/>
      <c r="Y1431" s="33"/>
      <c r="Z1431" s="33"/>
      <c r="AA1431" s="33"/>
      <c r="AB1431" s="33"/>
      <c r="AC1431" s="33"/>
      <c r="AD1431" s="33"/>
      <c r="AE1431" s="33"/>
      <c r="AT1431" s="16" t="s">
        <v>158</v>
      </c>
      <c r="AU1431" s="16" t="s">
        <v>86</v>
      </c>
    </row>
    <row r="1432" spans="1:65" s="2" customFormat="1" ht="19.5">
      <c r="A1432" s="33"/>
      <c r="B1432" s="34"/>
      <c r="C1432" s="35"/>
      <c r="D1432" s="215" t="s">
        <v>191</v>
      </c>
      <c r="E1432" s="35"/>
      <c r="F1432" s="219" t="s">
        <v>887</v>
      </c>
      <c r="G1432" s="35"/>
      <c r="H1432" s="35"/>
      <c r="I1432" s="114"/>
      <c r="J1432" s="35"/>
      <c r="K1432" s="35"/>
      <c r="L1432" s="38"/>
      <c r="M1432" s="217"/>
      <c r="N1432" s="218"/>
      <c r="O1432" s="70"/>
      <c r="P1432" s="70"/>
      <c r="Q1432" s="70"/>
      <c r="R1432" s="70"/>
      <c r="S1432" s="70"/>
      <c r="T1432" s="71"/>
      <c r="U1432" s="33"/>
      <c r="V1432" s="33"/>
      <c r="W1432" s="33"/>
      <c r="X1432" s="33"/>
      <c r="Y1432" s="33"/>
      <c r="Z1432" s="33"/>
      <c r="AA1432" s="33"/>
      <c r="AB1432" s="33"/>
      <c r="AC1432" s="33"/>
      <c r="AD1432" s="33"/>
      <c r="AE1432" s="33"/>
      <c r="AT1432" s="16" t="s">
        <v>191</v>
      </c>
      <c r="AU1432" s="16" t="s">
        <v>86</v>
      </c>
    </row>
    <row r="1433" spans="1:65" s="2" customFormat="1" ht="16.5" customHeight="1">
      <c r="A1433" s="33"/>
      <c r="B1433" s="34"/>
      <c r="C1433" s="202" t="s">
        <v>2409</v>
      </c>
      <c r="D1433" s="202" t="s">
        <v>149</v>
      </c>
      <c r="E1433" s="203" t="s">
        <v>2410</v>
      </c>
      <c r="F1433" s="204" t="s">
        <v>2411</v>
      </c>
      <c r="G1433" s="205" t="s">
        <v>285</v>
      </c>
      <c r="H1433" s="206">
        <v>1</v>
      </c>
      <c r="I1433" s="207"/>
      <c r="J1433" s="208">
        <f>ROUND(I1433*H1433,2)</f>
        <v>0</v>
      </c>
      <c r="K1433" s="204" t="s">
        <v>153</v>
      </c>
      <c r="L1433" s="38"/>
      <c r="M1433" s="209" t="s">
        <v>1</v>
      </c>
      <c r="N1433" s="210" t="s">
        <v>42</v>
      </c>
      <c r="O1433" s="70"/>
      <c r="P1433" s="211">
        <f>O1433*H1433</f>
        <v>0</v>
      </c>
      <c r="Q1433" s="211">
        <v>1.17E-3</v>
      </c>
      <c r="R1433" s="211">
        <f>Q1433*H1433</f>
        <v>1.17E-3</v>
      </c>
      <c r="S1433" s="211">
        <v>0</v>
      </c>
      <c r="T1433" s="212">
        <f>S1433*H1433</f>
        <v>0</v>
      </c>
      <c r="U1433" s="33"/>
      <c r="V1433" s="33"/>
      <c r="W1433" s="33"/>
      <c r="X1433" s="33"/>
      <c r="Y1433" s="33"/>
      <c r="Z1433" s="33"/>
      <c r="AA1433" s="33"/>
      <c r="AB1433" s="33"/>
      <c r="AC1433" s="33"/>
      <c r="AD1433" s="33"/>
      <c r="AE1433" s="33"/>
      <c r="AR1433" s="213" t="s">
        <v>154</v>
      </c>
      <c r="AT1433" s="213" t="s">
        <v>149</v>
      </c>
      <c r="AU1433" s="213" t="s">
        <v>86</v>
      </c>
      <c r="AY1433" s="16" t="s">
        <v>147</v>
      </c>
      <c r="BE1433" s="214">
        <f>IF(N1433="základní",J1433,0)</f>
        <v>0</v>
      </c>
      <c r="BF1433" s="214">
        <f>IF(N1433="snížená",J1433,0)</f>
        <v>0</v>
      </c>
      <c r="BG1433" s="214">
        <f>IF(N1433="zákl. přenesená",J1433,0)</f>
        <v>0</v>
      </c>
      <c r="BH1433" s="214">
        <f>IF(N1433="sníž. přenesená",J1433,0)</f>
        <v>0</v>
      </c>
      <c r="BI1433" s="214">
        <f>IF(N1433="nulová",J1433,0)</f>
        <v>0</v>
      </c>
      <c r="BJ1433" s="16" t="s">
        <v>21</v>
      </c>
      <c r="BK1433" s="214">
        <f>ROUND(I1433*H1433,2)</f>
        <v>0</v>
      </c>
      <c r="BL1433" s="16" t="s">
        <v>154</v>
      </c>
      <c r="BM1433" s="213" t="s">
        <v>2412</v>
      </c>
    </row>
    <row r="1434" spans="1:65" s="2" customFormat="1" ht="11.25">
      <c r="A1434" s="33"/>
      <c r="B1434" s="34"/>
      <c r="C1434" s="35"/>
      <c r="D1434" s="215" t="s">
        <v>156</v>
      </c>
      <c r="E1434" s="35"/>
      <c r="F1434" s="216" t="s">
        <v>2413</v>
      </c>
      <c r="G1434" s="35"/>
      <c r="H1434" s="35"/>
      <c r="I1434" s="114"/>
      <c r="J1434" s="35"/>
      <c r="K1434" s="35"/>
      <c r="L1434" s="38"/>
      <c r="M1434" s="217"/>
      <c r="N1434" s="218"/>
      <c r="O1434" s="70"/>
      <c r="P1434" s="70"/>
      <c r="Q1434" s="70"/>
      <c r="R1434" s="70"/>
      <c r="S1434" s="70"/>
      <c r="T1434" s="71"/>
      <c r="U1434" s="33"/>
      <c r="V1434" s="33"/>
      <c r="W1434" s="33"/>
      <c r="X1434" s="33"/>
      <c r="Y1434" s="33"/>
      <c r="Z1434" s="33"/>
      <c r="AA1434" s="33"/>
      <c r="AB1434" s="33"/>
      <c r="AC1434" s="33"/>
      <c r="AD1434" s="33"/>
      <c r="AE1434" s="33"/>
      <c r="AT1434" s="16" t="s">
        <v>156</v>
      </c>
      <c r="AU1434" s="16" t="s">
        <v>86</v>
      </c>
    </row>
    <row r="1435" spans="1:65" s="2" customFormat="1" ht="117">
      <c r="A1435" s="33"/>
      <c r="B1435" s="34"/>
      <c r="C1435" s="35"/>
      <c r="D1435" s="215" t="s">
        <v>158</v>
      </c>
      <c r="E1435" s="35"/>
      <c r="F1435" s="219" t="s">
        <v>2414</v>
      </c>
      <c r="G1435" s="35"/>
      <c r="H1435" s="35"/>
      <c r="I1435" s="114"/>
      <c r="J1435" s="35"/>
      <c r="K1435" s="35"/>
      <c r="L1435" s="38"/>
      <c r="M1435" s="217"/>
      <c r="N1435" s="218"/>
      <c r="O1435" s="70"/>
      <c r="P1435" s="70"/>
      <c r="Q1435" s="70"/>
      <c r="R1435" s="70"/>
      <c r="S1435" s="70"/>
      <c r="T1435" s="71"/>
      <c r="U1435" s="33"/>
      <c r="V1435" s="33"/>
      <c r="W1435" s="33"/>
      <c r="X1435" s="33"/>
      <c r="Y1435" s="33"/>
      <c r="Z1435" s="33"/>
      <c r="AA1435" s="33"/>
      <c r="AB1435" s="33"/>
      <c r="AC1435" s="33"/>
      <c r="AD1435" s="33"/>
      <c r="AE1435" s="33"/>
      <c r="AT1435" s="16" t="s">
        <v>158</v>
      </c>
      <c r="AU1435" s="16" t="s">
        <v>86</v>
      </c>
    </row>
    <row r="1436" spans="1:65" s="2" customFormat="1" ht="19.5">
      <c r="A1436" s="33"/>
      <c r="B1436" s="34"/>
      <c r="C1436" s="35"/>
      <c r="D1436" s="215" t="s">
        <v>191</v>
      </c>
      <c r="E1436" s="35"/>
      <c r="F1436" s="219" t="s">
        <v>2415</v>
      </c>
      <c r="G1436" s="35"/>
      <c r="H1436" s="35"/>
      <c r="I1436" s="114"/>
      <c r="J1436" s="35"/>
      <c r="K1436" s="35"/>
      <c r="L1436" s="38"/>
      <c r="M1436" s="217"/>
      <c r="N1436" s="218"/>
      <c r="O1436" s="70"/>
      <c r="P1436" s="70"/>
      <c r="Q1436" s="70"/>
      <c r="R1436" s="70"/>
      <c r="S1436" s="70"/>
      <c r="T1436" s="71"/>
      <c r="U1436" s="33"/>
      <c r="V1436" s="33"/>
      <c r="W1436" s="33"/>
      <c r="X1436" s="33"/>
      <c r="Y1436" s="33"/>
      <c r="Z1436" s="33"/>
      <c r="AA1436" s="33"/>
      <c r="AB1436" s="33"/>
      <c r="AC1436" s="33"/>
      <c r="AD1436" s="33"/>
      <c r="AE1436" s="33"/>
      <c r="AT1436" s="16" t="s">
        <v>191</v>
      </c>
      <c r="AU1436" s="16" t="s">
        <v>86</v>
      </c>
    </row>
    <row r="1437" spans="1:65" s="2" customFormat="1" ht="16.5" customHeight="1">
      <c r="A1437" s="33"/>
      <c r="B1437" s="34"/>
      <c r="C1437" s="202" t="s">
        <v>2416</v>
      </c>
      <c r="D1437" s="202" t="s">
        <v>149</v>
      </c>
      <c r="E1437" s="203" t="s">
        <v>2417</v>
      </c>
      <c r="F1437" s="204" t="s">
        <v>2418</v>
      </c>
      <c r="G1437" s="205" t="s">
        <v>285</v>
      </c>
      <c r="H1437" s="206">
        <v>1</v>
      </c>
      <c r="I1437" s="207"/>
      <c r="J1437" s="208">
        <f>ROUND(I1437*H1437,2)</f>
        <v>0</v>
      </c>
      <c r="K1437" s="204" t="s">
        <v>153</v>
      </c>
      <c r="L1437" s="38"/>
      <c r="M1437" s="209" t="s">
        <v>1</v>
      </c>
      <c r="N1437" s="210" t="s">
        <v>42</v>
      </c>
      <c r="O1437" s="70"/>
      <c r="P1437" s="211">
        <f>O1437*H1437</f>
        <v>0</v>
      </c>
      <c r="Q1437" s="211">
        <v>5.8049999999999996E-4</v>
      </c>
      <c r="R1437" s="211">
        <f>Q1437*H1437</f>
        <v>5.8049999999999996E-4</v>
      </c>
      <c r="S1437" s="211">
        <v>0</v>
      </c>
      <c r="T1437" s="212">
        <f>S1437*H1437</f>
        <v>0</v>
      </c>
      <c r="U1437" s="33"/>
      <c r="V1437" s="33"/>
      <c r="W1437" s="33"/>
      <c r="X1437" s="33"/>
      <c r="Y1437" s="33"/>
      <c r="Z1437" s="33"/>
      <c r="AA1437" s="33"/>
      <c r="AB1437" s="33"/>
      <c r="AC1437" s="33"/>
      <c r="AD1437" s="33"/>
      <c r="AE1437" s="33"/>
      <c r="AR1437" s="213" t="s">
        <v>154</v>
      </c>
      <c r="AT1437" s="213" t="s">
        <v>149</v>
      </c>
      <c r="AU1437" s="213" t="s">
        <v>86</v>
      </c>
      <c r="AY1437" s="16" t="s">
        <v>147</v>
      </c>
      <c r="BE1437" s="214">
        <f>IF(N1437="základní",J1437,0)</f>
        <v>0</v>
      </c>
      <c r="BF1437" s="214">
        <f>IF(N1437="snížená",J1437,0)</f>
        <v>0</v>
      </c>
      <c r="BG1437" s="214">
        <f>IF(N1437="zákl. přenesená",J1437,0)</f>
        <v>0</v>
      </c>
      <c r="BH1437" s="214">
        <f>IF(N1437="sníž. přenesená",J1437,0)</f>
        <v>0</v>
      </c>
      <c r="BI1437" s="214">
        <f>IF(N1437="nulová",J1437,0)</f>
        <v>0</v>
      </c>
      <c r="BJ1437" s="16" t="s">
        <v>21</v>
      </c>
      <c r="BK1437" s="214">
        <f>ROUND(I1437*H1437,2)</f>
        <v>0</v>
      </c>
      <c r="BL1437" s="16" t="s">
        <v>154</v>
      </c>
      <c r="BM1437" s="213" t="s">
        <v>2419</v>
      </c>
    </row>
    <row r="1438" spans="1:65" s="2" customFormat="1" ht="11.25">
      <c r="A1438" s="33"/>
      <c r="B1438" s="34"/>
      <c r="C1438" s="35"/>
      <c r="D1438" s="215" t="s">
        <v>156</v>
      </c>
      <c r="E1438" s="35"/>
      <c r="F1438" s="216" t="s">
        <v>2420</v>
      </c>
      <c r="G1438" s="35"/>
      <c r="H1438" s="35"/>
      <c r="I1438" s="114"/>
      <c r="J1438" s="35"/>
      <c r="K1438" s="35"/>
      <c r="L1438" s="38"/>
      <c r="M1438" s="217"/>
      <c r="N1438" s="218"/>
      <c r="O1438" s="70"/>
      <c r="P1438" s="70"/>
      <c r="Q1438" s="70"/>
      <c r="R1438" s="70"/>
      <c r="S1438" s="70"/>
      <c r="T1438" s="71"/>
      <c r="U1438" s="33"/>
      <c r="V1438" s="33"/>
      <c r="W1438" s="33"/>
      <c r="X1438" s="33"/>
      <c r="Y1438" s="33"/>
      <c r="Z1438" s="33"/>
      <c r="AA1438" s="33"/>
      <c r="AB1438" s="33"/>
      <c r="AC1438" s="33"/>
      <c r="AD1438" s="33"/>
      <c r="AE1438" s="33"/>
      <c r="AT1438" s="16" t="s">
        <v>156</v>
      </c>
      <c r="AU1438" s="16" t="s">
        <v>86</v>
      </c>
    </row>
    <row r="1439" spans="1:65" s="2" customFormat="1" ht="117">
      <c r="A1439" s="33"/>
      <c r="B1439" s="34"/>
      <c r="C1439" s="35"/>
      <c r="D1439" s="215" t="s">
        <v>158</v>
      </c>
      <c r="E1439" s="35"/>
      <c r="F1439" s="219" t="s">
        <v>2414</v>
      </c>
      <c r="G1439" s="35"/>
      <c r="H1439" s="35"/>
      <c r="I1439" s="114"/>
      <c r="J1439" s="35"/>
      <c r="K1439" s="35"/>
      <c r="L1439" s="38"/>
      <c r="M1439" s="217"/>
      <c r="N1439" s="218"/>
      <c r="O1439" s="70"/>
      <c r="P1439" s="70"/>
      <c r="Q1439" s="70"/>
      <c r="R1439" s="70"/>
      <c r="S1439" s="70"/>
      <c r="T1439" s="71"/>
      <c r="U1439" s="33"/>
      <c r="V1439" s="33"/>
      <c r="W1439" s="33"/>
      <c r="X1439" s="33"/>
      <c r="Y1439" s="33"/>
      <c r="Z1439" s="33"/>
      <c r="AA1439" s="33"/>
      <c r="AB1439" s="33"/>
      <c r="AC1439" s="33"/>
      <c r="AD1439" s="33"/>
      <c r="AE1439" s="33"/>
      <c r="AT1439" s="16" t="s">
        <v>158</v>
      </c>
      <c r="AU1439" s="16" t="s">
        <v>86</v>
      </c>
    </row>
    <row r="1440" spans="1:65" s="2" customFormat="1" ht="39">
      <c r="A1440" s="33"/>
      <c r="B1440" s="34"/>
      <c r="C1440" s="35"/>
      <c r="D1440" s="215" t="s">
        <v>191</v>
      </c>
      <c r="E1440" s="35"/>
      <c r="F1440" s="219" t="s">
        <v>2421</v>
      </c>
      <c r="G1440" s="35"/>
      <c r="H1440" s="35"/>
      <c r="I1440" s="114"/>
      <c r="J1440" s="35"/>
      <c r="K1440" s="35"/>
      <c r="L1440" s="38"/>
      <c r="M1440" s="217"/>
      <c r="N1440" s="218"/>
      <c r="O1440" s="70"/>
      <c r="P1440" s="70"/>
      <c r="Q1440" s="70"/>
      <c r="R1440" s="70"/>
      <c r="S1440" s="70"/>
      <c r="T1440" s="71"/>
      <c r="U1440" s="33"/>
      <c r="V1440" s="33"/>
      <c r="W1440" s="33"/>
      <c r="X1440" s="33"/>
      <c r="Y1440" s="33"/>
      <c r="Z1440" s="33"/>
      <c r="AA1440" s="33"/>
      <c r="AB1440" s="33"/>
      <c r="AC1440" s="33"/>
      <c r="AD1440" s="33"/>
      <c r="AE1440" s="33"/>
      <c r="AT1440" s="16" t="s">
        <v>191</v>
      </c>
      <c r="AU1440" s="16" t="s">
        <v>86</v>
      </c>
    </row>
    <row r="1441" spans="1:65" s="2" customFormat="1" ht="21.75" customHeight="1">
      <c r="A1441" s="33"/>
      <c r="B1441" s="34"/>
      <c r="C1441" s="220" t="s">
        <v>2422</v>
      </c>
      <c r="D1441" s="220" t="s">
        <v>290</v>
      </c>
      <c r="E1441" s="221" t="s">
        <v>2423</v>
      </c>
      <c r="F1441" s="222" t="s">
        <v>2424</v>
      </c>
      <c r="G1441" s="223" t="s">
        <v>580</v>
      </c>
      <c r="H1441" s="224">
        <v>1</v>
      </c>
      <c r="I1441" s="225"/>
      <c r="J1441" s="226">
        <f>ROUND(I1441*H1441,2)</f>
        <v>0</v>
      </c>
      <c r="K1441" s="222" t="s">
        <v>153</v>
      </c>
      <c r="L1441" s="227"/>
      <c r="M1441" s="228" t="s">
        <v>1</v>
      </c>
      <c r="N1441" s="229" t="s">
        <v>42</v>
      </c>
      <c r="O1441" s="70"/>
      <c r="P1441" s="211">
        <f>O1441*H1441</f>
        <v>0</v>
      </c>
      <c r="Q1441" s="211">
        <v>1</v>
      </c>
      <c r="R1441" s="211">
        <f>Q1441*H1441</f>
        <v>1</v>
      </c>
      <c r="S1441" s="211">
        <v>0</v>
      </c>
      <c r="T1441" s="212">
        <f>S1441*H1441</f>
        <v>0</v>
      </c>
      <c r="U1441" s="33"/>
      <c r="V1441" s="33"/>
      <c r="W1441" s="33"/>
      <c r="X1441" s="33"/>
      <c r="Y1441" s="33"/>
      <c r="Z1441" s="33"/>
      <c r="AA1441" s="33"/>
      <c r="AB1441" s="33"/>
      <c r="AC1441" s="33"/>
      <c r="AD1441" s="33"/>
      <c r="AE1441" s="33"/>
      <c r="AR1441" s="213" t="s">
        <v>193</v>
      </c>
      <c r="AT1441" s="213" t="s">
        <v>290</v>
      </c>
      <c r="AU1441" s="213" t="s">
        <v>86</v>
      </c>
      <c r="AY1441" s="16" t="s">
        <v>147</v>
      </c>
      <c r="BE1441" s="214">
        <f>IF(N1441="základní",J1441,0)</f>
        <v>0</v>
      </c>
      <c r="BF1441" s="214">
        <f>IF(N1441="snížená",J1441,0)</f>
        <v>0</v>
      </c>
      <c r="BG1441" s="214">
        <f>IF(N1441="zákl. přenesená",J1441,0)</f>
        <v>0</v>
      </c>
      <c r="BH1441" s="214">
        <f>IF(N1441="sníž. přenesená",J1441,0)</f>
        <v>0</v>
      </c>
      <c r="BI1441" s="214">
        <f>IF(N1441="nulová",J1441,0)</f>
        <v>0</v>
      </c>
      <c r="BJ1441" s="16" t="s">
        <v>21</v>
      </c>
      <c r="BK1441" s="214">
        <f>ROUND(I1441*H1441,2)</f>
        <v>0</v>
      </c>
      <c r="BL1441" s="16" t="s">
        <v>154</v>
      </c>
      <c r="BM1441" s="213" t="s">
        <v>2425</v>
      </c>
    </row>
    <row r="1442" spans="1:65" s="2" customFormat="1" ht="11.25">
      <c r="A1442" s="33"/>
      <c r="B1442" s="34"/>
      <c r="C1442" s="35"/>
      <c r="D1442" s="215" t="s">
        <v>156</v>
      </c>
      <c r="E1442" s="35"/>
      <c r="F1442" s="216" t="s">
        <v>2424</v>
      </c>
      <c r="G1442" s="35"/>
      <c r="H1442" s="35"/>
      <c r="I1442" s="114"/>
      <c r="J1442" s="35"/>
      <c r="K1442" s="35"/>
      <c r="L1442" s="38"/>
      <c r="M1442" s="217"/>
      <c r="N1442" s="218"/>
      <c r="O1442" s="70"/>
      <c r="P1442" s="70"/>
      <c r="Q1442" s="70"/>
      <c r="R1442" s="70"/>
      <c r="S1442" s="70"/>
      <c r="T1442" s="71"/>
      <c r="U1442" s="33"/>
      <c r="V1442" s="33"/>
      <c r="W1442" s="33"/>
      <c r="X1442" s="33"/>
      <c r="Y1442" s="33"/>
      <c r="Z1442" s="33"/>
      <c r="AA1442" s="33"/>
      <c r="AB1442" s="33"/>
      <c r="AC1442" s="33"/>
      <c r="AD1442" s="33"/>
      <c r="AE1442" s="33"/>
      <c r="AT1442" s="16" t="s">
        <v>156</v>
      </c>
      <c r="AU1442" s="16" t="s">
        <v>86</v>
      </c>
    </row>
    <row r="1443" spans="1:65" s="2" customFormat="1" ht="19.5">
      <c r="A1443" s="33"/>
      <c r="B1443" s="34"/>
      <c r="C1443" s="35"/>
      <c r="D1443" s="215" t="s">
        <v>191</v>
      </c>
      <c r="E1443" s="35"/>
      <c r="F1443" s="219" t="s">
        <v>2426</v>
      </c>
      <c r="G1443" s="35"/>
      <c r="H1443" s="35"/>
      <c r="I1443" s="114"/>
      <c r="J1443" s="35"/>
      <c r="K1443" s="35"/>
      <c r="L1443" s="38"/>
      <c r="M1443" s="217"/>
      <c r="N1443" s="218"/>
      <c r="O1443" s="70"/>
      <c r="P1443" s="70"/>
      <c r="Q1443" s="70"/>
      <c r="R1443" s="70"/>
      <c r="S1443" s="70"/>
      <c r="T1443" s="71"/>
      <c r="U1443" s="33"/>
      <c r="V1443" s="33"/>
      <c r="W1443" s="33"/>
      <c r="X1443" s="33"/>
      <c r="Y1443" s="33"/>
      <c r="Z1443" s="33"/>
      <c r="AA1443" s="33"/>
      <c r="AB1443" s="33"/>
      <c r="AC1443" s="33"/>
      <c r="AD1443" s="33"/>
      <c r="AE1443" s="33"/>
      <c r="AT1443" s="16" t="s">
        <v>191</v>
      </c>
      <c r="AU1443" s="16" t="s">
        <v>86</v>
      </c>
    </row>
    <row r="1444" spans="1:65" s="2" customFormat="1" ht="21.75" customHeight="1">
      <c r="A1444" s="33"/>
      <c r="B1444" s="34"/>
      <c r="C1444" s="220" t="s">
        <v>2427</v>
      </c>
      <c r="D1444" s="220" t="s">
        <v>290</v>
      </c>
      <c r="E1444" s="221" t="s">
        <v>2428</v>
      </c>
      <c r="F1444" s="222" t="s">
        <v>2429</v>
      </c>
      <c r="G1444" s="223" t="s">
        <v>580</v>
      </c>
      <c r="H1444" s="224">
        <v>1</v>
      </c>
      <c r="I1444" s="225"/>
      <c r="J1444" s="226">
        <f>ROUND(I1444*H1444,2)</f>
        <v>0</v>
      </c>
      <c r="K1444" s="222" t="s">
        <v>153</v>
      </c>
      <c r="L1444" s="227"/>
      <c r="M1444" s="228" t="s">
        <v>1</v>
      </c>
      <c r="N1444" s="229" t="s">
        <v>42</v>
      </c>
      <c r="O1444" s="70"/>
      <c r="P1444" s="211">
        <f>O1444*H1444</f>
        <v>0</v>
      </c>
      <c r="Q1444" s="211">
        <v>1</v>
      </c>
      <c r="R1444" s="211">
        <f>Q1444*H1444</f>
        <v>1</v>
      </c>
      <c r="S1444" s="211">
        <v>0</v>
      </c>
      <c r="T1444" s="212">
        <f>S1444*H1444</f>
        <v>0</v>
      </c>
      <c r="U1444" s="33"/>
      <c r="V1444" s="33"/>
      <c r="W1444" s="33"/>
      <c r="X1444" s="33"/>
      <c r="Y1444" s="33"/>
      <c r="Z1444" s="33"/>
      <c r="AA1444" s="33"/>
      <c r="AB1444" s="33"/>
      <c r="AC1444" s="33"/>
      <c r="AD1444" s="33"/>
      <c r="AE1444" s="33"/>
      <c r="AR1444" s="213" t="s">
        <v>193</v>
      </c>
      <c r="AT1444" s="213" t="s">
        <v>290</v>
      </c>
      <c r="AU1444" s="213" t="s">
        <v>86</v>
      </c>
      <c r="AY1444" s="16" t="s">
        <v>147</v>
      </c>
      <c r="BE1444" s="214">
        <f>IF(N1444="základní",J1444,0)</f>
        <v>0</v>
      </c>
      <c r="BF1444" s="214">
        <f>IF(N1444="snížená",J1444,0)</f>
        <v>0</v>
      </c>
      <c r="BG1444" s="214">
        <f>IF(N1444="zákl. přenesená",J1444,0)</f>
        <v>0</v>
      </c>
      <c r="BH1444" s="214">
        <f>IF(N1444="sníž. přenesená",J1444,0)</f>
        <v>0</v>
      </c>
      <c r="BI1444" s="214">
        <f>IF(N1444="nulová",J1444,0)</f>
        <v>0</v>
      </c>
      <c r="BJ1444" s="16" t="s">
        <v>21</v>
      </c>
      <c r="BK1444" s="214">
        <f>ROUND(I1444*H1444,2)</f>
        <v>0</v>
      </c>
      <c r="BL1444" s="16" t="s">
        <v>154</v>
      </c>
      <c r="BM1444" s="213" t="s">
        <v>2430</v>
      </c>
    </row>
    <row r="1445" spans="1:65" s="2" customFormat="1" ht="11.25">
      <c r="A1445" s="33"/>
      <c r="B1445" s="34"/>
      <c r="C1445" s="35"/>
      <c r="D1445" s="215" t="s">
        <v>156</v>
      </c>
      <c r="E1445" s="35"/>
      <c r="F1445" s="216" t="s">
        <v>2429</v>
      </c>
      <c r="G1445" s="35"/>
      <c r="H1445" s="35"/>
      <c r="I1445" s="114"/>
      <c r="J1445" s="35"/>
      <c r="K1445" s="35"/>
      <c r="L1445" s="38"/>
      <c r="M1445" s="217"/>
      <c r="N1445" s="218"/>
      <c r="O1445" s="70"/>
      <c r="P1445" s="70"/>
      <c r="Q1445" s="70"/>
      <c r="R1445" s="70"/>
      <c r="S1445" s="70"/>
      <c r="T1445" s="71"/>
      <c r="U1445" s="33"/>
      <c r="V1445" s="33"/>
      <c r="W1445" s="33"/>
      <c r="X1445" s="33"/>
      <c r="Y1445" s="33"/>
      <c r="Z1445" s="33"/>
      <c r="AA1445" s="33"/>
      <c r="AB1445" s="33"/>
      <c r="AC1445" s="33"/>
      <c r="AD1445" s="33"/>
      <c r="AE1445" s="33"/>
      <c r="AT1445" s="16" t="s">
        <v>156</v>
      </c>
      <c r="AU1445" s="16" t="s">
        <v>86</v>
      </c>
    </row>
    <row r="1446" spans="1:65" s="2" customFormat="1" ht="29.25">
      <c r="A1446" s="33"/>
      <c r="B1446" s="34"/>
      <c r="C1446" s="35"/>
      <c r="D1446" s="215" t="s">
        <v>191</v>
      </c>
      <c r="E1446" s="35"/>
      <c r="F1446" s="219" t="s">
        <v>2431</v>
      </c>
      <c r="G1446" s="35"/>
      <c r="H1446" s="35"/>
      <c r="I1446" s="114"/>
      <c r="J1446" s="35"/>
      <c r="K1446" s="35"/>
      <c r="L1446" s="38"/>
      <c r="M1446" s="217"/>
      <c r="N1446" s="218"/>
      <c r="O1446" s="70"/>
      <c r="P1446" s="70"/>
      <c r="Q1446" s="70"/>
      <c r="R1446" s="70"/>
      <c r="S1446" s="70"/>
      <c r="T1446" s="71"/>
      <c r="U1446" s="33"/>
      <c r="V1446" s="33"/>
      <c r="W1446" s="33"/>
      <c r="X1446" s="33"/>
      <c r="Y1446" s="33"/>
      <c r="Z1446" s="33"/>
      <c r="AA1446" s="33"/>
      <c r="AB1446" s="33"/>
      <c r="AC1446" s="33"/>
      <c r="AD1446" s="33"/>
      <c r="AE1446" s="33"/>
      <c r="AT1446" s="16" t="s">
        <v>191</v>
      </c>
      <c r="AU1446" s="16" t="s">
        <v>86</v>
      </c>
    </row>
    <row r="1447" spans="1:65" s="2" customFormat="1" ht="21.75" customHeight="1">
      <c r="A1447" s="33"/>
      <c r="B1447" s="34"/>
      <c r="C1447" s="220" t="s">
        <v>2432</v>
      </c>
      <c r="D1447" s="220" t="s">
        <v>290</v>
      </c>
      <c r="E1447" s="221" t="s">
        <v>2433</v>
      </c>
      <c r="F1447" s="222" t="s">
        <v>2434</v>
      </c>
      <c r="G1447" s="223" t="s">
        <v>580</v>
      </c>
      <c r="H1447" s="224">
        <v>1</v>
      </c>
      <c r="I1447" s="225"/>
      <c r="J1447" s="226">
        <f>ROUND(I1447*H1447,2)</f>
        <v>0</v>
      </c>
      <c r="K1447" s="222" t="s">
        <v>153</v>
      </c>
      <c r="L1447" s="227"/>
      <c r="M1447" s="228" t="s">
        <v>1</v>
      </c>
      <c r="N1447" s="229" t="s">
        <v>42</v>
      </c>
      <c r="O1447" s="70"/>
      <c r="P1447" s="211">
        <f>O1447*H1447</f>
        <v>0</v>
      </c>
      <c r="Q1447" s="211">
        <v>1</v>
      </c>
      <c r="R1447" s="211">
        <f>Q1447*H1447</f>
        <v>1</v>
      </c>
      <c r="S1447" s="211">
        <v>0</v>
      </c>
      <c r="T1447" s="212">
        <f>S1447*H1447</f>
        <v>0</v>
      </c>
      <c r="U1447" s="33"/>
      <c r="V1447" s="33"/>
      <c r="W1447" s="33"/>
      <c r="X1447" s="33"/>
      <c r="Y1447" s="33"/>
      <c r="Z1447" s="33"/>
      <c r="AA1447" s="33"/>
      <c r="AB1447" s="33"/>
      <c r="AC1447" s="33"/>
      <c r="AD1447" s="33"/>
      <c r="AE1447" s="33"/>
      <c r="AR1447" s="213" t="s">
        <v>193</v>
      </c>
      <c r="AT1447" s="213" t="s">
        <v>290</v>
      </c>
      <c r="AU1447" s="213" t="s">
        <v>86</v>
      </c>
      <c r="AY1447" s="16" t="s">
        <v>147</v>
      </c>
      <c r="BE1447" s="214">
        <f>IF(N1447="základní",J1447,0)</f>
        <v>0</v>
      </c>
      <c r="BF1447" s="214">
        <f>IF(N1447="snížená",J1447,0)</f>
        <v>0</v>
      </c>
      <c r="BG1447" s="214">
        <f>IF(N1447="zákl. přenesená",J1447,0)</f>
        <v>0</v>
      </c>
      <c r="BH1447" s="214">
        <f>IF(N1447="sníž. přenesená",J1447,0)</f>
        <v>0</v>
      </c>
      <c r="BI1447" s="214">
        <f>IF(N1447="nulová",J1447,0)</f>
        <v>0</v>
      </c>
      <c r="BJ1447" s="16" t="s">
        <v>21</v>
      </c>
      <c r="BK1447" s="214">
        <f>ROUND(I1447*H1447,2)</f>
        <v>0</v>
      </c>
      <c r="BL1447" s="16" t="s">
        <v>154</v>
      </c>
      <c r="BM1447" s="213" t="s">
        <v>2435</v>
      </c>
    </row>
    <row r="1448" spans="1:65" s="2" customFormat="1" ht="11.25">
      <c r="A1448" s="33"/>
      <c r="B1448" s="34"/>
      <c r="C1448" s="35"/>
      <c r="D1448" s="215" t="s">
        <v>156</v>
      </c>
      <c r="E1448" s="35"/>
      <c r="F1448" s="216" t="s">
        <v>2434</v>
      </c>
      <c r="G1448" s="35"/>
      <c r="H1448" s="35"/>
      <c r="I1448" s="114"/>
      <c r="J1448" s="35"/>
      <c r="K1448" s="35"/>
      <c r="L1448" s="38"/>
      <c r="M1448" s="217"/>
      <c r="N1448" s="218"/>
      <c r="O1448" s="70"/>
      <c r="P1448" s="70"/>
      <c r="Q1448" s="70"/>
      <c r="R1448" s="70"/>
      <c r="S1448" s="70"/>
      <c r="T1448" s="71"/>
      <c r="U1448" s="33"/>
      <c r="V1448" s="33"/>
      <c r="W1448" s="33"/>
      <c r="X1448" s="33"/>
      <c r="Y1448" s="33"/>
      <c r="Z1448" s="33"/>
      <c r="AA1448" s="33"/>
      <c r="AB1448" s="33"/>
      <c r="AC1448" s="33"/>
      <c r="AD1448" s="33"/>
      <c r="AE1448" s="33"/>
      <c r="AT1448" s="16" t="s">
        <v>156</v>
      </c>
      <c r="AU1448" s="16" t="s">
        <v>86</v>
      </c>
    </row>
    <row r="1449" spans="1:65" s="2" customFormat="1" ht="39">
      <c r="A1449" s="33"/>
      <c r="B1449" s="34"/>
      <c r="C1449" s="35"/>
      <c r="D1449" s="215" t="s">
        <v>191</v>
      </c>
      <c r="E1449" s="35"/>
      <c r="F1449" s="219" t="s">
        <v>2436</v>
      </c>
      <c r="G1449" s="35"/>
      <c r="H1449" s="35"/>
      <c r="I1449" s="114"/>
      <c r="J1449" s="35"/>
      <c r="K1449" s="35"/>
      <c r="L1449" s="38"/>
      <c r="M1449" s="217"/>
      <c r="N1449" s="218"/>
      <c r="O1449" s="70"/>
      <c r="P1449" s="70"/>
      <c r="Q1449" s="70"/>
      <c r="R1449" s="70"/>
      <c r="S1449" s="70"/>
      <c r="T1449" s="71"/>
      <c r="U1449" s="33"/>
      <c r="V1449" s="33"/>
      <c r="W1449" s="33"/>
      <c r="X1449" s="33"/>
      <c r="Y1449" s="33"/>
      <c r="Z1449" s="33"/>
      <c r="AA1449" s="33"/>
      <c r="AB1449" s="33"/>
      <c r="AC1449" s="33"/>
      <c r="AD1449" s="33"/>
      <c r="AE1449" s="33"/>
      <c r="AT1449" s="16" t="s">
        <v>191</v>
      </c>
      <c r="AU1449" s="16" t="s">
        <v>86</v>
      </c>
    </row>
    <row r="1450" spans="1:65" s="2" customFormat="1" ht="21.75" customHeight="1">
      <c r="A1450" s="33"/>
      <c r="B1450" s="34"/>
      <c r="C1450" s="220" t="s">
        <v>2437</v>
      </c>
      <c r="D1450" s="220" t="s">
        <v>290</v>
      </c>
      <c r="E1450" s="221" t="s">
        <v>2438</v>
      </c>
      <c r="F1450" s="222" t="s">
        <v>2439</v>
      </c>
      <c r="G1450" s="223" t="s">
        <v>580</v>
      </c>
      <c r="H1450" s="224">
        <v>1</v>
      </c>
      <c r="I1450" s="225"/>
      <c r="J1450" s="226">
        <f>ROUND(I1450*H1450,2)</f>
        <v>0</v>
      </c>
      <c r="K1450" s="222" t="s">
        <v>153</v>
      </c>
      <c r="L1450" s="227"/>
      <c r="M1450" s="228" t="s">
        <v>1</v>
      </c>
      <c r="N1450" s="229" t="s">
        <v>42</v>
      </c>
      <c r="O1450" s="70"/>
      <c r="P1450" s="211">
        <f>O1450*H1450</f>
        <v>0</v>
      </c>
      <c r="Q1450" s="211">
        <v>1</v>
      </c>
      <c r="R1450" s="211">
        <f>Q1450*H1450</f>
        <v>1</v>
      </c>
      <c r="S1450" s="211">
        <v>0</v>
      </c>
      <c r="T1450" s="212">
        <f>S1450*H1450</f>
        <v>0</v>
      </c>
      <c r="U1450" s="33"/>
      <c r="V1450" s="33"/>
      <c r="W1450" s="33"/>
      <c r="X1450" s="33"/>
      <c r="Y1450" s="33"/>
      <c r="Z1450" s="33"/>
      <c r="AA1450" s="33"/>
      <c r="AB1450" s="33"/>
      <c r="AC1450" s="33"/>
      <c r="AD1450" s="33"/>
      <c r="AE1450" s="33"/>
      <c r="AR1450" s="213" t="s">
        <v>193</v>
      </c>
      <c r="AT1450" s="213" t="s">
        <v>290</v>
      </c>
      <c r="AU1450" s="213" t="s">
        <v>86</v>
      </c>
      <c r="AY1450" s="16" t="s">
        <v>147</v>
      </c>
      <c r="BE1450" s="214">
        <f>IF(N1450="základní",J1450,0)</f>
        <v>0</v>
      </c>
      <c r="BF1450" s="214">
        <f>IF(N1450="snížená",J1450,0)</f>
        <v>0</v>
      </c>
      <c r="BG1450" s="214">
        <f>IF(N1450="zákl. přenesená",J1450,0)</f>
        <v>0</v>
      </c>
      <c r="BH1450" s="214">
        <f>IF(N1450="sníž. přenesená",J1450,0)</f>
        <v>0</v>
      </c>
      <c r="BI1450" s="214">
        <f>IF(N1450="nulová",J1450,0)</f>
        <v>0</v>
      </c>
      <c r="BJ1450" s="16" t="s">
        <v>21</v>
      </c>
      <c r="BK1450" s="214">
        <f>ROUND(I1450*H1450,2)</f>
        <v>0</v>
      </c>
      <c r="BL1450" s="16" t="s">
        <v>154</v>
      </c>
      <c r="BM1450" s="213" t="s">
        <v>2440</v>
      </c>
    </row>
    <row r="1451" spans="1:65" s="2" customFormat="1" ht="11.25">
      <c r="A1451" s="33"/>
      <c r="B1451" s="34"/>
      <c r="C1451" s="35"/>
      <c r="D1451" s="215" t="s">
        <v>156</v>
      </c>
      <c r="E1451" s="35"/>
      <c r="F1451" s="216" t="s">
        <v>2439</v>
      </c>
      <c r="G1451" s="35"/>
      <c r="H1451" s="35"/>
      <c r="I1451" s="114"/>
      <c r="J1451" s="35"/>
      <c r="K1451" s="35"/>
      <c r="L1451" s="38"/>
      <c r="M1451" s="217"/>
      <c r="N1451" s="218"/>
      <c r="O1451" s="70"/>
      <c r="P1451" s="70"/>
      <c r="Q1451" s="70"/>
      <c r="R1451" s="70"/>
      <c r="S1451" s="70"/>
      <c r="T1451" s="71"/>
      <c r="U1451" s="33"/>
      <c r="V1451" s="33"/>
      <c r="W1451" s="33"/>
      <c r="X1451" s="33"/>
      <c r="Y1451" s="33"/>
      <c r="Z1451" s="33"/>
      <c r="AA1451" s="33"/>
      <c r="AB1451" s="33"/>
      <c r="AC1451" s="33"/>
      <c r="AD1451" s="33"/>
      <c r="AE1451" s="33"/>
      <c r="AT1451" s="16" t="s">
        <v>156</v>
      </c>
      <c r="AU1451" s="16" t="s">
        <v>86</v>
      </c>
    </row>
    <row r="1452" spans="1:65" s="13" customFormat="1" ht="11.25">
      <c r="B1452" s="230"/>
      <c r="C1452" s="231"/>
      <c r="D1452" s="215" t="s">
        <v>656</v>
      </c>
      <c r="E1452" s="231"/>
      <c r="F1452" s="232" t="s">
        <v>657</v>
      </c>
      <c r="G1452" s="231"/>
      <c r="H1452" s="233">
        <v>1</v>
      </c>
      <c r="I1452" s="234"/>
      <c r="J1452" s="231"/>
      <c r="K1452" s="231"/>
      <c r="L1452" s="235"/>
      <c r="M1452" s="236"/>
      <c r="N1452" s="237"/>
      <c r="O1452" s="237"/>
      <c r="P1452" s="237"/>
      <c r="Q1452" s="237"/>
      <c r="R1452" s="237"/>
      <c r="S1452" s="237"/>
      <c r="T1452" s="238"/>
      <c r="AT1452" s="239" t="s">
        <v>656</v>
      </c>
      <c r="AU1452" s="239" t="s">
        <v>86</v>
      </c>
      <c r="AV1452" s="13" t="s">
        <v>86</v>
      </c>
      <c r="AW1452" s="13" t="s">
        <v>4</v>
      </c>
      <c r="AX1452" s="13" t="s">
        <v>21</v>
      </c>
      <c r="AY1452" s="239" t="s">
        <v>147</v>
      </c>
    </row>
    <row r="1453" spans="1:65" s="2" customFormat="1" ht="21.75" customHeight="1">
      <c r="A1453" s="33"/>
      <c r="B1453" s="34"/>
      <c r="C1453" s="220" t="s">
        <v>2441</v>
      </c>
      <c r="D1453" s="220" t="s">
        <v>290</v>
      </c>
      <c r="E1453" s="221" t="s">
        <v>2442</v>
      </c>
      <c r="F1453" s="222" t="s">
        <v>2443</v>
      </c>
      <c r="G1453" s="223" t="s">
        <v>580</v>
      </c>
      <c r="H1453" s="224">
        <v>1</v>
      </c>
      <c r="I1453" s="225"/>
      <c r="J1453" s="226">
        <f>ROUND(I1453*H1453,2)</f>
        <v>0</v>
      </c>
      <c r="K1453" s="222" t="s">
        <v>1</v>
      </c>
      <c r="L1453" s="227"/>
      <c r="M1453" s="228" t="s">
        <v>1</v>
      </c>
      <c r="N1453" s="229" t="s">
        <v>42</v>
      </c>
      <c r="O1453" s="70"/>
      <c r="P1453" s="211">
        <f>O1453*H1453</f>
        <v>0</v>
      </c>
      <c r="Q1453" s="211">
        <v>1</v>
      </c>
      <c r="R1453" s="211">
        <f>Q1453*H1453</f>
        <v>1</v>
      </c>
      <c r="S1453" s="211">
        <v>0</v>
      </c>
      <c r="T1453" s="212">
        <f>S1453*H1453</f>
        <v>0</v>
      </c>
      <c r="U1453" s="33"/>
      <c r="V1453" s="33"/>
      <c r="W1453" s="33"/>
      <c r="X1453" s="33"/>
      <c r="Y1453" s="33"/>
      <c r="Z1453" s="33"/>
      <c r="AA1453" s="33"/>
      <c r="AB1453" s="33"/>
      <c r="AC1453" s="33"/>
      <c r="AD1453" s="33"/>
      <c r="AE1453" s="33"/>
      <c r="AR1453" s="213" t="s">
        <v>193</v>
      </c>
      <c r="AT1453" s="213" t="s">
        <v>290</v>
      </c>
      <c r="AU1453" s="213" t="s">
        <v>86</v>
      </c>
      <c r="AY1453" s="16" t="s">
        <v>147</v>
      </c>
      <c r="BE1453" s="214">
        <f>IF(N1453="základní",J1453,0)</f>
        <v>0</v>
      </c>
      <c r="BF1453" s="214">
        <f>IF(N1453="snížená",J1453,0)</f>
        <v>0</v>
      </c>
      <c r="BG1453" s="214">
        <f>IF(N1453="zákl. přenesená",J1453,0)</f>
        <v>0</v>
      </c>
      <c r="BH1453" s="214">
        <f>IF(N1453="sníž. přenesená",J1453,0)</f>
        <v>0</v>
      </c>
      <c r="BI1453" s="214">
        <f>IF(N1453="nulová",J1453,0)</f>
        <v>0</v>
      </c>
      <c r="BJ1453" s="16" t="s">
        <v>21</v>
      </c>
      <c r="BK1453" s="214">
        <f>ROUND(I1453*H1453,2)</f>
        <v>0</v>
      </c>
      <c r="BL1453" s="16" t="s">
        <v>154</v>
      </c>
      <c r="BM1453" s="213" t="s">
        <v>2444</v>
      </c>
    </row>
    <row r="1454" spans="1:65" s="2" customFormat="1" ht="11.25">
      <c r="A1454" s="33"/>
      <c r="B1454" s="34"/>
      <c r="C1454" s="35"/>
      <c r="D1454" s="215" t="s">
        <v>156</v>
      </c>
      <c r="E1454" s="35"/>
      <c r="F1454" s="216" t="s">
        <v>2443</v>
      </c>
      <c r="G1454" s="35"/>
      <c r="H1454" s="35"/>
      <c r="I1454" s="114"/>
      <c r="J1454" s="35"/>
      <c r="K1454" s="35"/>
      <c r="L1454" s="38"/>
      <c r="M1454" s="217"/>
      <c r="N1454" s="218"/>
      <c r="O1454" s="70"/>
      <c r="P1454" s="70"/>
      <c r="Q1454" s="70"/>
      <c r="R1454" s="70"/>
      <c r="S1454" s="70"/>
      <c r="T1454" s="71"/>
      <c r="U1454" s="33"/>
      <c r="V1454" s="33"/>
      <c r="W1454" s="33"/>
      <c r="X1454" s="33"/>
      <c r="Y1454" s="33"/>
      <c r="Z1454" s="33"/>
      <c r="AA1454" s="33"/>
      <c r="AB1454" s="33"/>
      <c r="AC1454" s="33"/>
      <c r="AD1454" s="33"/>
      <c r="AE1454" s="33"/>
      <c r="AT1454" s="16" t="s">
        <v>156</v>
      </c>
      <c r="AU1454" s="16" t="s">
        <v>86</v>
      </c>
    </row>
    <row r="1455" spans="1:65" s="2" customFormat="1" ht="29.25">
      <c r="A1455" s="33"/>
      <c r="B1455" s="34"/>
      <c r="C1455" s="35"/>
      <c r="D1455" s="215" t="s">
        <v>191</v>
      </c>
      <c r="E1455" s="35"/>
      <c r="F1455" s="219" t="s">
        <v>2445</v>
      </c>
      <c r="G1455" s="35"/>
      <c r="H1455" s="35"/>
      <c r="I1455" s="114"/>
      <c r="J1455" s="35"/>
      <c r="K1455" s="35"/>
      <c r="L1455" s="38"/>
      <c r="M1455" s="217"/>
      <c r="N1455" s="218"/>
      <c r="O1455" s="70"/>
      <c r="P1455" s="70"/>
      <c r="Q1455" s="70"/>
      <c r="R1455" s="70"/>
      <c r="S1455" s="70"/>
      <c r="T1455" s="71"/>
      <c r="U1455" s="33"/>
      <c r="V1455" s="33"/>
      <c r="W1455" s="33"/>
      <c r="X1455" s="33"/>
      <c r="Y1455" s="33"/>
      <c r="Z1455" s="33"/>
      <c r="AA1455" s="33"/>
      <c r="AB1455" s="33"/>
      <c r="AC1455" s="33"/>
      <c r="AD1455" s="33"/>
      <c r="AE1455" s="33"/>
      <c r="AT1455" s="16" t="s">
        <v>191</v>
      </c>
      <c r="AU1455" s="16" t="s">
        <v>86</v>
      </c>
    </row>
    <row r="1456" spans="1:65" s="2" customFormat="1" ht="21.75" customHeight="1">
      <c r="A1456" s="33"/>
      <c r="B1456" s="34"/>
      <c r="C1456" s="220" t="s">
        <v>2446</v>
      </c>
      <c r="D1456" s="220" t="s">
        <v>290</v>
      </c>
      <c r="E1456" s="221" t="s">
        <v>2447</v>
      </c>
      <c r="F1456" s="222" t="s">
        <v>2448</v>
      </c>
      <c r="G1456" s="223" t="s">
        <v>580</v>
      </c>
      <c r="H1456" s="224">
        <v>1</v>
      </c>
      <c r="I1456" s="225"/>
      <c r="J1456" s="226">
        <f>ROUND(I1456*H1456,2)</f>
        <v>0</v>
      </c>
      <c r="K1456" s="222" t="s">
        <v>153</v>
      </c>
      <c r="L1456" s="227"/>
      <c r="M1456" s="228" t="s">
        <v>1</v>
      </c>
      <c r="N1456" s="229" t="s">
        <v>42</v>
      </c>
      <c r="O1456" s="70"/>
      <c r="P1456" s="211">
        <f>O1456*H1456</f>
        <v>0</v>
      </c>
      <c r="Q1456" s="211">
        <v>1</v>
      </c>
      <c r="R1456" s="211">
        <f>Q1456*H1456</f>
        <v>1</v>
      </c>
      <c r="S1456" s="211">
        <v>0</v>
      </c>
      <c r="T1456" s="212">
        <f>S1456*H1456</f>
        <v>0</v>
      </c>
      <c r="U1456" s="33"/>
      <c r="V1456" s="33"/>
      <c r="W1456" s="33"/>
      <c r="X1456" s="33"/>
      <c r="Y1456" s="33"/>
      <c r="Z1456" s="33"/>
      <c r="AA1456" s="33"/>
      <c r="AB1456" s="33"/>
      <c r="AC1456" s="33"/>
      <c r="AD1456" s="33"/>
      <c r="AE1456" s="33"/>
      <c r="AR1456" s="213" t="s">
        <v>193</v>
      </c>
      <c r="AT1456" s="213" t="s">
        <v>290</v>
      </c>
      <c r="AU1456" s="213" t="s">
        <v>86</v>
      </c>
      <c r="AY1456" s="16" t="s">
        <v>147</v>
      </c>
      <c r="BE1456" s="214">
        <f>IF(N1456="základní",J1456,0)</f>
        <v>0</v>
      </c>
      <c r="BF1456" s="214">
        <f>IF(N1456="snížená",J1456,0)</f>
        <v>0</v>
      </c>
      <c r="BG1456" s="214">
        <f>IF(N1456="zákl. přenesená",J1456,0)</f>
        <v>0</v>
      </c>
      <c r="BH1456" s="214">
        <f>IF(N1456="sníž. přenesená",J1456,0)</f>
        <v>0</v>
      </c>
      <c r="BI1456" s="214">
        <f>IF(N1456="nulová",J1456,0)</f>
        <v>0</v>
      </c>
      <c r="BJ1456" s="16" t="s">
        <v>21</v>
      </c>
      <c r="BK1456" s="214">
        <f>ROUND(I1456*H1456,2)</f>
        <v>0</v>
      </c>
      <c r="BL1456" s="16" t="s">
        <v>154</v>
      </c>
      <c r="BM1456" s="213" t="s">
        <v>2449</v>
      </c>
    </row>
    <row r="1457" spans="1:65" s="2" customFormat="1" ht="11.25">
      <c r="A1457" s="33"/>
      <c r="B1457" s="34"/>
      <c r="C1457" s="35"/>
      <c r="D1457" s="215" t="s">
        <v>156</v>
      </c>
      <c r="E1457" s="35"/>
      <c r="F1457" s="216" t="s">
        <v>2448</v>
      </c>
      <c r="G1457" s="35"/>
      <c r="H1457" s="35"/>
      <c r="I1457" s="114"/>
      <c r="J1457" s="35"/>
      <c r="K1457" s="35"/>
      <c r="L1457" s="38"/>
      <c r="M1457" s="217"/>
      <c r="N1457" s="218"/>
      <c r="O1457" s="70"/>
      <c r="P1457" s="70"/>
      <c r="Q1457" s="70"/>
      <c r="R1457" s="70"/>
      <c r="S1457" s="70"/>
      <c r="T1457" s="71"/>
      <c r="U1457" s="33"/>
      <c r="V1457" s="33"/>
      <c r="W1457" s="33"/>
      <c r="X1457" s="33"/>
      <c r="Y1457" s="33"/>
      <c r="Z1457" s="33"/>
      <c r="AA1457" s="33"/>
      <c r="AB1457" s="33"/>
      <c r="AC1457" s="33"/>
      <c r="AD1457" s="33"/>
      <c r="AE1457" s="33"/>
      <c r="AT1457" s="16" t="s">
        <v>156</v>
      </c>
      <c r="AU1457" s="16" t="s">
        <v>86</v>
      </c>
    </row>
    <row r="1458" spans="1:65" s="2" customFormat="1" ht="19.5">
      <c r="A1458" s="33"/>
      <c r="B1458" s="34"/>
      <c r="C1458" s="35"/>
      <c r="D1458" s="215" t="s">
        <v>191</v>
      </c>
      <c r="E1458" s="35"/>
      <c r="F1458" s="219" t="s">
        <v>2450</v>
      </c>
      <c r="G1458" s="35"/>
      <c r="H1458" s="35"/>
      <c r="I1458" s="114"/>
      <c r="J1458" s="35"/>
      <c r="K1458" s="35"/>
      <c r="L1458" s="38"/>
      <c r="M1458" s="217"/>
      <c r="N1458" s="218"/>
      <c r="O1458" s="70"/>
      <c r="P1458" s="70"/>
      <c r="Q1458" s="70"/>
      <c r="R1458" s="70"/>
      <c r="S1458" s="70"/>
      <c r="T1458" s="71"/>
      <c r="U1458" s="33"/>
      <c r="V1458" s="33"/>
      <c r="W1458" s="33"/>
      <c r="X1458" s="33"/>
      <c r="Y1458" s="33"/>
      <c r="Z1458" s="33"/>
      <c r="AA1458" s="33"/>
      <c r="AB1458" s="33"/>
      <c r="AC1458" s="33"/>
      <c r="AD1458" s="33"/>
      <c r="AE1458" s="33"/>
      <c r="AT1458" s="16" t="s">
        <v>191</v>
      </c>
      <c r="AU1458" s="16" t="s">
        <v>86</v>
      </c>
    </row>
    <row r="1459" spans="1:65" s="2" customFormat="1" ht="21.75" customHeight="1">
      <c r="A1459" s="33"/>
      <c r="B1459" s="34"/>
      <c r="C1459" s="220" t="s">
        <v>2451</v>
      </c>
      <c r="D1459" s="220" t="s">
        <v>290</v>
      </c>
      <c r="E1459" s="221" t="s">
        <v>2452</v>
      </c>
      <c r="F1459" s="222" t="s">
        <v>2453</v>
      </c>
      <c r="G1459" s="223" t="s">
        <v>580</v>
      </c>
      <c r="H1459" s="224">
        <v>1</v>
      </c>
      <c r="I1459" s="225"/>
      <c r="J1459" s="226">
        <f>ROUND(I1459*H1459,2)</f>
        <v>0</v>
      </c>
      <c r="K1459" s="222" t="s">
        <v>1</v>
      </c>
      <c r="L1459" s="227"/>
      <c r="M1459" s="228" t="s">
        <v>1</v>
      </c>
      <c r="N1459" s="229" t="s">
        <v>42</v>
      </c>
      <c r="O1459" s="70"/>
      <c r="P1459" s="211">
        <f>O1459*H1459</f>
        <v>0</v>
      </c>
      <c r="Q1459" s="211">
        <v>1</v>
      </c>
      <c r="R1459" s="211">
        <f>Q1459*H1459</f>
        <v>1</v>
      </c>
      <c r="S1459" s="211">
        <v>0</v>
      </c>
      <c r="T1459" s="212">
        <f>S1459*H1459</f>
        <v>0</v>
      </c>
      <c r="U1459" s="33"/>
      <c r="V1459" s="33"/>
      <c r="W1459" s="33"/>
      <c r="X1459" s="33"/>
      <c r="Y1459" s="33"/>
      <c r="Z1459" s="33"/>
      <c r="AA1459" s="33"/>
      <c r="AB1459" s="33"/>
      <c r="AC1459" s="33"/>
      <c r="AD1459" s="33"/>
      <c r="AE1459" s="33"/>
      <c r="AR1459" s="213" t="s">
        <v>193</v>
      </c>
      <c r="AT1459" s="213" t="s">
        <v>290</v>
      </c>
      <c r="AU1459" s="213" t="s">
        <v>86</v>
      </c>
      <c r="AY1459" s="16" t="s">
        <v>147</v>
      </c>
      <c r="BE1459" s="214">
        <f>IF(N1459="základní",J1459,0)</f>
        <v>0</v>
      </c>
      <c r="BF1459" s="214">
        <f>IF(N1459="snížená",J1459,0)</f>
        <v>0</v>
      </c>
      <c r="BG1459" s="214">
        <f>IF(N1459="zákl. přenesená",J1459,0)</f>
        <v>0</v>
      </c>
      <c r="BH1459" s="214">
        <f>IF(N1459="sníž. přenesená",J1459,0)</f>
        <v>0</v>
      </c>
      <c r="BI1459" s="214">
        <f>IF(N1459="nulová",J1459,0)</f>
        <v>0</v>
      </c>
      <c r="BJ1459" s="16" t="s">
        <v>21</v>
      </c>
      <c r="BK1459" s="214">
        <f>ROUND(I1459*H1459,2)</f>
        <v>0</v>
      </c>
      <c r="BL1459" s="16" t="s">
        <v>154</v>
      </c>
      <c r="BM1459" s="213" t="s">
        <v>2454</v>
      </c>
    </row>
    <row r="1460" spans="1:65" s="2" customFormat="1" ht="11.25">
      <c r="A1460" s="33"/>
      <c r="B1460" s="34"/>
      <c r="C1460" s="35"/>
      <c r="D1460" s="215" t="s">
        <v>156</v>
      </c>
      <c r="E1460" s="35"/>
      <c r="F1460" s="216" t="s">
        <v>2453</v>
      </c>
      <c r="G1460" s="35"/>
      <c r="H1460" s="35"/>
      <c r="I1460" s="114"/>
      <c r="J1460" s="35"/>
      <c r="K1460" s="35"/>
      <c r="L1460" s="38"/>
      <c r="M1460" s="217"/>
      <c r="N1460" s="218"/>
      <c r="O1460" s="70"/>
      <c r="P1460" s="70"/>
      <c r="Q1460" s="70"/>
      <c r="R1460" s="70"/>
      <c r="S1460" s="70"/>
      <c r="T1460" s="71"/>
      <c r="U1460" s="33"/>
      <c r="V1460" s="33"/>
      <c r="W1460" s="33"/>
      <c r="X1460" s="33"/>
      <c r="Y1460" s="33"/>
      <c r="Z1460" s="33"/>
      <c r="AA1460" s="33"/>
      <c r="AB1460" s="33"/>
      <c r="AC1460" s="33"/>
      <c r="AD1460" s="33"/>
      <c r="AE1460" s="33"/>
      <c r="AT1460" s="16" t="s">
        <v>156</v>
      </c>
      <c r="AU1460" s="16" t="s">
        <v>86</v>
      </c>
    </row>
    <row r="1461" spans="1:65" s="2" customFormat="1" ht="29.25">
      <c r="A1461" s="33"/>
      <c r="B1461" s="34"/>
      <c r="C1461" s="35"/>
      <c r="D1461" s="215" t="s">
        <v>191</v>
      </c>
      <c r="E1461" s="35"/>
      <c r="F1461" s="219" t="s">
        <v>2455</v>
      </c>
      <c r="G1461" s="35"/>
      <c r="H1461" s="35"/>
      <c r="I1461" s="114"/>
      <c r="J1461" s="35"/>
      <c r="K1461" s="35"/>
      <c r="L1461" s="38"/>
      <c r="M1461" s="217"/>
      <c r="N1461" s="218"/>
      <c r="O1461" s="70"/>
      <c r="P1461" s="70"/>
      <c r="Q1461" s="70"/>
      <c r="R1461" s="70"/>
      <c r="S1461" s="70"/>
      <c r="T1461" s="71"/>
      <c r="U1461" s="33"/>
      <c r="V1461" s="33"/>
      <c r="W1461" s="33"/>
      <c r="X1461" s="33"/>
      <c r="Y1461" s="33"/>
      <c r="Z1461" s="33"/>
      <c r="AA1461" s="33"/>
      <c r="AB1461" s="33"/>
      <c r="AC1461" s="33"/>
      <c r="AD1461" s="33"/>
      <c r="AE1461" s="33"/>
      <c r="AT1461" s="16" t="s">
        <v>191</v>
      </c>
      <c r="AU1461" s="16" t="s">
        <v>86</v>
      </c>
    </row>
    <row r="1462" spans="1:65" s="2" customFormat="1" ht="16.5" customHeight="1">
      <c r="A1462" s="33"/>
      <c r="B1462" s="34"/>
      <c r="C1462" s="220" t="s">
        <v>2456</v>
      </c>
      <c r="D1462" s="220" t="s">
        <v>290</v>
      </c>
      <c r="E1462" s="221" t="s">
        <v>2457</v>
      </c>
      <c r="F1462" s="222" t="s">
        <v>2458</v>
      </c>
      <c r="G1462" s="223" t="s">
        <v>580</v>
      </c>
      <c r="H1462" s="224">
        <v>1</v>
      </c>
      <c r="I1462" s="225"/>
      <c r="J1462" s="226">
        <f>ROUND(I1462*H1462,2)</f>
        <v>0</v>
      </c>
      <c r="K1462" s="222" t="s">
        <v>153</v>
      </c>
      <c r="L1462" s="227"/>
      <c r="M1462" s="228" t="s">
        <v>1</v>
      </c>
      <c r="N1462" s="229" t="s">
        <v>42</v>
      </c>
      <c r="O1462" s="70"/>
      <c r="P1462" s="211">
        <f>O1462*H1462</f>
        <v>0</v>
      </c>
      <c r="Q1462" s="211">
        <v>1</v>
      </c>
      <c r="R1462" s="211">
        <f>Q1462*H1462</f>
        <v>1</v>
      </c>
      <c r="S1462" s="211">
        <v>0</v>
      </c>
      <c r="T1462" s="212">
        <f>S1462*H1462</f>
        <v>0</v>
      </c>
      <c r="U1462" s="33"/>
      <c r="V1462" s="33"/>
      <c r="W1462" s="33"/>
      <c r="X1462" s="33"/>
      <c r="Y1462" s="33"/>
      <c r="Z1462" s="33"/>
      <c r="AA1462" s="33"/>
      <c r="AB1462" s="33"/>
      <c r="AC1462" s="33"/>
      <c r="AD1462" s="33"/>
      <c r="AE1462" s="33"/>
      <c r="AR1462" s="213" t="s">
        <v>193</v>
      </c>
      <c r="AT1462" s="213" t="s">
        <v>290</v>
      </c>
      <c r="AU1462" s="213" t="s">
        <v>86</v>
      </c>
      <c r="AY1462" s="16" t="s">
        <v>147</v>
      </c>
      <c r="BE1462" s="214">
        <f>IF(N1462="základní",J1462,0)</f>
        <v>0</v>
      </c>
      <c r="BF1462" s="214">
        <f>IF(N1462="snížená",J1462,0)</f>
        <v>0</v>
      </c>
      <c r="BG1462" s="214">
        <f>IF(N1462="zákl. přenesená",J1462,0)</f>
        <v>0</v>
      </c>
      <c r="BH1462" s="214">
        <f>IF(N1462="sníž. přenesená",J1462,0)</f>
        <v>0</v>
      </c>
      <c r="BI1462" s="214">
        <f>IF(N1462="nulová",J1462,0)</f>
        <v>0</v>
      </c>
      <c r="BJ1462" s="16" t="s">
        <v>21</v>
      </c>
      <c r="BK1462" s="214">
        <f>ROUND(I1462*H1462,2)</f>
        <v>0</v>
      </c>
      <c r="BL1462" s="16" t="s">
        <v>154</v>
      </c>
      <c r="BM1462" s="213" t="s">
        <v>2459</v>
      </c>
    </row>
    <row r="1463" spans="1:65" s="2" customFormat="1" ht="11.25">
      <c r="A1463" s="33"/>
      <c r="B1463" s="34"/>
      <c r="C1463" s="35"/>
      <c r="D1463" s="215" t="s">
        <v>156</v>
      </c>
      <c r="E1463" s="35"/>
      <c r="F1463" s="216" t="s">
        <v>2458</v>
      </c>
      <c r="G1463" s="35"/>
      <c r="H1463" s="35"/>
      <c r="I1463" s="114"/>
      <c r="J1463" s="35"/>
      <c r="K1463" s="35"/>
      <c r="L1463" s="38"/>
      <c r="M1463" s="217"/>
      <c r="N1463" s="218"/>
      <c r="O1463" s="70"/>
      <c r="P1463" s="70"/>
      <c r="Q1463" s="70"/>
      <c r="R1463" s="70"/>
      <c r="S1463" s="70"/>
      <c r="T1463" s="71"/>
      <c r="U1463" s="33"/>
      <c r="V1463" s="33"/>
      <c r="W1463" s="33"/>
      <c r="X1463" s="33"/>
      <c r="Y1463" s="33"/>
      <c r="Z1463" s="33"/>
      <c r="AA1463" s="33"/>
      <c r="AB1463" s="33"/>
      <c r="AC1463" s="33"/>
      <c r="AD1463" s="33"/>
      <c r="AE1463" s="33"/>
      <c r="AT1463" s="16" t="s">
        <v>156</v>
      </c>
      <c r="AU1463" s="16" t="s">
        <v>86</v>
      </c>
    </row>
    <row r="1464" spans="1:65" s="2" customFormat="1" ht="21.75" customHeight="1">
      <c r="A1464" s="33"/>
      <c r="B1464" s="34"/>
      <c r="C1464" s="220" t="s">
        <v>2460</v>
      </c>
      <c r="D1464" s="220" t="s">
        <v>290</v>
      </c>
      <c r="E1464" s="221" t="s">
        <v>2461</v>
      </c>
      <c r="F1464" s="222" t="s">
        <v>2462</v>
      </c>
      <c r="G1464" s="223" t="s">
        <v>580</v>
      </c>
      <c r="H1464" s="224">
        <v>1</v>
      </c>
      <c r="I1464" s="225"/>
      <c r="J1464" s="226">
        <f>ROUND(I1464*H1464,2)</f>
        <v>0</v>
      </c>
      <c r="K1464" s="222" t="s">
        <v>153</v>
      </c>
      <c r="L1464" s="227"/>
      <c r="M1464" s="228" t="s">
        <v>1</v>
      </c>
      <c r="N1464" s="229" t="s">
        <v>42</v>
      </c>
      <c r="O1464" s="70"/>
      <c r="P1464" s="211">
        <f>O1464*H1464</f>
        <v>0</v>
      </c>
      <c r="Q1464" s="211">
        <v>1</v>
      </c>
      <c r="R1464" s="211">
        <f>Q1464*H1464</f>
        <v>1</v>
      </c>
      <c r="S1464" s="211">
        <v>0</v>
      </c>
      <c r="T1464" s="212">
        <f>S1464*H1464</f>
        <v>0</v>
      </c>
      <c r="U1464" s="33"/>
      <c r="V1464" s="33"/>
      <c r="W1464" s="33"/>
      <c r="X1464" s="33"/>
      <c r="Y1464" s="33"/>
      <c r="Z1464" s="33"/>
      <c r="AA1464" s="33"/>
      <c r="AB1464" s="33"/>
      <c r="AC1464" s="33"/>
      <c r="AD1464" s="33"/>
      <c r="AE1464" s="33"/>
      <c r="AR1464" s="213" t="s">
        <v>193</v>
      </c>
      <c r="AT1464" s="213" t="s">
        <v>290</v>
      </c>
      <c r="AU1464" s="213" t="s">
        <v>86</v>
      </c>
      <c r="AY1464" s="16" t="s">
        <v>147</v>
      </c>
      <c r="BE1464" s="214">
        <f>IF(N1464="základní",J1464,0)</f>
        <v>0</v>
      </c>
      <c r="BF1464" s="214">
        <f>IF(N1464="snížená",J1464,0)</f>
        <v>0</v>
      </c>
      <c r="BG1464" s="214">
        <f>IF(N1464="zákl. přenesená",J1464,0)</f>
        <v>0</v>
      </c>
      <c r="BH1464" s="214">
        <f>IF(N1464="sníž. přenesená",J1464,0)</f>
        <v>0</v>
      </c>
      <c r="BI1464" s="214">
        <f>IF(N1464="nulová",J1464,0)</f>
        <v>0</v>
      </c>
      <c r="BJ1464" s="16" t="s">
        <v>21</v>
      </c>
      <c r="BK1464" s="214">
        <f>ROUND(I1464*H1464,2)</f>
        <v>0</v>
      </c>
      <c r="BL1464" s="16" t="s">
        <v>154</v>
      </c>
      <c r="BM1464" s="213" t="s">
        <v>2463</v>
      </c>
    </row>
    <row r="1465" spans="1:65" s="2" customFormat="1" ht="11.25">
      <c r="A1465" s="33"/>
      <c r="B1465" s="34"/>
      <c r="C1465" s="35"/>
      <c r="D1465" s="215" t="s">
        <v>156</v>
      </c>
      <c r="E1465" s="35"/>
      <c r="F1465" s="216" t="s">
        <v>2462</v>
      </c>
      <c r="G1465" s="35"/>
      <c r="H1465" s="35"/>
      <c r="I1465" s="114"/>
      <c r="J1465" s="35"/>
      <c r="K1465" s="35"/>
      <c r="L1465" s="38"/>
      <c r="M1465" s="217"/>
      <c r="N1465" s="218"/>
      <c r="O1465" s="70"/>
      <c r="P1465" s="70"/>
      <c r="Q1465" s="70"/>
      <c r="R1465" s="70"/>
      <c r="S1465" s="70"/>
      <c r="T1465" s="71"/>
      <c r="U1465" s="33"/>
      <c r="V1465" s="33"/>
      <c r="W1465" s="33"/>
      <c r="X1465" s="33"/>
      <c r="Y1465" s="33"/>
      <c r="Z1465" s="33"/>
      <c r="AA1465" s="33"/>
      <c r="AB1465" s="33"/>
      <c r="AC1465" s="33"/>
      <c r="AD1465" s="33"/>
      <c r="AE1465" s="33"/>
      <c r="AT1465" s="16" t="s">
        <v>156</v>
      </c>
      <c r="AU1465" s="16" t="s">
        <v>86</v>
      </c>
    </row>
    <row r="1466" spans="1:65" s="2" customFormat="1" ht="21.75" customHeight="1">
      <c r="A1466" s="33"/>
      <c r="B1466" s="34"/>
      <c r="C1466" s="220" t="s">
        <v>2464</v>
      </c>
      <c r="D1466" s="220" t="s">
        <v>290</v>
      </c>
      <c r="E1466" s="221" t="s">
        <v>2465</v>
      </c>
      <c r="F1466" s="222" t="s">
        <v>2466</v>
      </c>
      <c r="G1466" s="223" t="s">
        <v>580</v>
      </c>
      <c r="H1466" s="224">
        <v>1</v>
      </c>
      <c r="I1466" s="225"/>
      <c r="J1466" s="226">
        <f>ROUND(I1466*H1466,2)</f>
        <v>0</v>
      </c>
      <c r="K1466" s="222" t="s">
        <v>153</v>
      </c>
      <c r="L1466" s="227"/>
      <c r="M1466" s="228" t="s">
        <v>1</v>
      </c>
      <c r="N1466" s="229" t="s">
        <v>42</v>
      </c>
      <c r="O1466" s="70"/>
      <c r="P1466" s="211">
        <f>O1466*H1466</f>
        <v>0</v>
      </c>
      <c r="Q1466" s="211">
        <v>1</v>
      </c>
      <c r="R1466" s="211">
        <f>Q1466*H1466</f>
        <v>1</v>
      </c>
      <c r="S1466" s="211">
        <v>0</v>
      </c>
      <c r="T1466" s="212">
        <f>S1466*H1466</f>
        <v>0</v>
      </c>
      <c r="U1466" s="33"/>
      <c r="V1466" s="33"/>
      <c r="W1466" s="33"/>
      <c r="X1466" s="33"/>
      <c r="Y1466" s="33"/>
      <c r="Z1466" s="33"/>
      <c r="AA1466" s="33"/>
      <c r="AB1466" s="33"/>
      <c r="AC1466" s="33"/>
      <c r="AD1466" s="33"/>
      <c r="AE1466" s="33"/>
      <c r="AR1466" s="213" t="s">
        <v>193</v>
      </c>
      <c r="AT1466" s="213" t="s">
        <v>290</v>
      </c>
      <c r="AU1466" s="213" t="s">
        <v>86</v>
      </c>
      <c r="AY1466" s="16" t="s">
        <v>147</v>
      </c>
      <c r="BE1466" s="214">
        <f>IF(N1466="základní",J1466,0)</f>
        <v>0</v>
      </c>
      <c r="BF1466" s="214">
        <f>IF(N1466="snížená",J1466,0)</f>
        <v>0</v>
      </c>
      <c r="BG1466" s="214">
        <f>IF(N1466="zákl. přenesená",J1466,0)</f>
        <v>0</v>
      </c>
      <c r="BH1466" s="214">
        <f>IF(N1466="sníž. přenesená",J1466,0)</f>
        <v>0</v>
      </c>
      <c r="BI1466" s="214">
        <f>IF(N1466="nulová",J1466,0)</f>
        <v>0</v>
      </c>
      <c r="BJ1466" s="16" t="s">
        <v>21</v>
      </c>
      <c r="BK1466" s="214">
        <f>ROUND(I1466*H1466,2)</f>
        <v>0</v>
      </c>
      <c r="BL1466" s="16" t="s">
        <v>154</v>
      </c>
      <c r="BM1466" s="213" t="s">
        <v>2467</v>
      </c>
    </row>
    <row r="1467" spans="1:65" s="2" customFormat="1" ht="11.25">
      <c r="A1467" s="33"/>
      <c r="B1467" s="34"/>
      <c r="C1467" s="35"/>
      <c r="D1467" s="215" t="s">
        <v>156</v>
      </c>
      <c r="E1467" s="35"/>
      <c r="F1467" s="216" t="s">
        <v>2466</v>
      </c>
      <c r="G1467" s="35"/>
      <c r="H1467" s="35"/>
      <c r="I1467" s="114"/>
      <c r="J1467" s="35"/>
      <c r="K1467" s="35"/>
      <c r="L1467" s="38"/>
      <c r="M1467" s="217"/>
      <c r="N1467" s="218"/>
      <c r="O1467" s="70"/>
      <c r="P1467" s="70"/>
      <c r="Q1467" s="70"/>
      <c r="R1467" s="70"/>
      <c r="S1467" s="70"/>
      <c r="T1467" s="71"/>
      <c r="U1467" s="33"/>
      <c r="V1467" s="33"/>
      <c r="W1467" s="33"/>
      <c r="X1467" s="33"/>
      <c r="Y1467" s="33"/>
      <c r="Z1467" s="33"/>
      <c r="AA1467" s="33"/>
      <c r="AB1467" s="33"/>
      <c r="AC1467" s="33"/>
      <c r="AD1467" s="33"/>
      <c r="AE1467" s="33"/>
      <c r="AT1467" s="16" t="s">
        <v>156</v>
      </c>
      <c r="AU1467" s="16" t="s">
        <v>86</v>
      </c>
    </row>
    <row r="1468" spans="1:65" s="2" customFormat="1" ht="16.5" customHeight="1">
      <c r="A1468" s="33"/>
      <c r="B1468" s="34"/>
      <c r="C1468" s="220" t="s">
        <v>2468</v>
      </c>
      <c r="D1468" s="220" t="s">
        <v>290</v>
      </c>
      <c r="E1468" s="221" t="s">
        <v>2469</v>
      </c>
      <c r="F1468" s="222" t="s">
        <v>2470</v>
      </c>
      <c r="G1468" s="223" t="s">
        <v>580</v>
      </c>
      <c r="H1468" s="224">
        <v>1</v>
      </c>
      <c r="I1468" s="225"/>
      <c r="J1468" s="226">
        <f>ROUND(I1468*H1468,2)</f>
        <v>0</v>
      </c>
      <c r="K1468" s="222" t="s">
        <v>153</v>
      </c>
      <c r="L1468" s="227"/>
      <c r="M1468" s="228" t="s">
        <v>1</v>
      </c>
      <c r="N1468" s="229" t="s">
        <v>42</v>
      </c>
      <c r="O1468" s="70"/>
      <c r="P1468" s="211">
        <f>O1468*H1468</f>
        <v>0</v>
      </c>
      <c r="Q1468" s="211">
        <v>1</v>
      </c>
      <c r="R1468" s="211">
        <f>Q1468*H1468</f>
        <v>1</v>
      </c>
      <c r="S1468" s="211">
        <v>0</v>
      </c>
      <c r="T1468" s="212">
        <f>S1468*H1468</f>
        <v>0</v>
      </c>
      <c r="U1468" s="33"/>
      <c r="V1468" s="33"/>
      <c r="W1468" s="33"/>
      <c r="X1468" s="33"/>
      <c r="Y1468" s="33"/>
      <c r="Z1468" s="33"/>
      <c r="AA1468" s="33"/>
      <c r="AB1468" s="33"/>
      <c r="AC1468" s="33"/>
      <c r="AD1468" s="33"/>
      <c r="AE1468" s="33"/>
      <c r="AR1468" s="213" t="s">
        <v>193</v>
      </c>
      <c r="AT1468" s="213" t="s">
        <v>290</v>
      </c>
      <c r="AU1468" s="213" t="s">
        <v>86</v>
      </c>
      <c r="AY1468" s="16" t="s">
        <v>147</v>
      </c>
      <c r="BE1468" s="214">
        <f>IF(N1468="základní",J1468,0)</f>
        <v>0</v>
      </c>
      <c r="BF1468" s="214">
        <f>IF(N1468="snížená",J1468,0)</f>
        <v>0</v>
      </c>
      <c r="BG1468" s="214">
        <f>IF(N1468="zákl. přenesená",J1468,0)</f>
        <v>0</v>
      </c>
      <c r="BH1468" s="214">
        <f>IF(N1468="sníž. přenesená",J1468,0)</f>
        <v>0</v>
      </c>
      <c r="BI1468" s="214">
        <f>IF(N1468="nulová",J1468,0)</f>
        <v>0</v>
      </c>
      <c r="BJ1468" s="16" t="s">
        <v>21</v>
      </c>
      <c r="BK1468" s="214">
        <f>ROUND(I1468*H1468,2)</f>
        <v>0</v>
      </c>
      <c r="BL1468" s="16" t="s">
        <v>154</v>
      </c>
      <c r="BM1468" s="213" t="s">
        <v>2471</v>
      </c>
    </row>
    <row r="1469" spans="1:65" s="2" customFormat="1" ht="11.25">
      <c r="A1469" s="33"/>
      <c r="B1469" s="34"/>
      <c r="C1469" s="35"/>
      <c r="D1469" s="215" t="s">
        <v>156</v>
      </c>
      <c r="E1469" s="35"/>
      <c r="F1469" s="216" t="s">
        <v>2470</v>
      </c>
      <c r="G1469" s="35"/>
      <c r="H1469" s="35"/>
      <c r="I1469" s="114"/>
      <c r="J1469" s="35"/>
      <c r="K1469" s="35"/>
      <c r="L1469" s="38"/>
      <c r="M1469" s="217"/>
      <c r="N1469" s="218"/>
      <c r="O1469" s="70"/>
      <c r="P1469" s="70"/>
      <c r="Q1469" s="70"/>
      <c r="R1469" s="70"/>
      <c r="S1469" s="70"/>
      <c r="T1469" s="71"/>
      <c r="U1469" s="33"/>
      <c r="V1469" s="33"/>
      <c r="W1469" s="33"/>
      <c r="X1469" s="33"/>
      <c r="Y1469" s="33"/>
      <c r="Z1469" s="33"/>
      <c r="AA1469" s="33"/>
      <c r="AB1469" s="33"/>
      <c r="AC1469" s="33"/>
      <c r="AD1469" s="33"/>
      <c r="AE1469" s="33"/>
      <c r="AT1469" s="16" t="s">
        <v>156</v>
      </c>
      <c r="AU1469" s="16" t="s">
        <v>86</v>
      </c>
    </row>
    <row r="1470" spans="1:65" s="2" customFormat="1" ht="39">
      <c r="A1470" s="33"/>
      <c r="B1470" s="34"/>
      <c r="C1470" s="35"/>
      <c r="D1470" s="215" t="s">
        <v>191</v>
      </c>
      <c r="E1470" s="35"/>
      <c r="F1470" s="219" t="s">
        <v>2472</v>
      </c>
      <c r="G1470" s="35"/>
      <c r="H1470" s="35"/>
      <c r="I1470" s="114"/>
      <c r="J1470" s="35"/>
      <c r="K1470" s="35"/>
      <c r="L1470" s="38"/>
      <c r="M1470" s="217"/>
      <c r="N1470" s="218"/>
      <c r="O1470" s="70"/>
      <c r="P1470" s="70"/>
      <c r="Q1470" s="70"/>
      <c r="R1470" s="70"/>
      <c r="S1470" s="70"/>
      <c r="T1470" s="71"/>
      <c r="U1470" s="33"/>
      <c r="V1470" s="33"/>
      <c r="W1470" s="33"/>
      <c r="X1470" s="33"/>
      <c r="Y1470" s="33"/>
      <c r="Z1470" s="33"/>
      <c r="AA1470" s="33"/>
      <c r="AB1470" s="33"/>
      <c r="AC1470" s="33"/>
      <c r="AD1470" s="33"/>
      <c r="AE1470" s="33"/>
      <c r="AT1470" s="16" t="s">
        <v>191</v>
      </c>
      <c r="AU1470" s="16" t="s">
        <v>86</v>
      </c>
    </row>
    <row r="1471" spans="1:65" s="2" customFormat="1" ht="16.5" customHeight="1">
      <c r="A1471" s="33"/>
      <c r="B1471" s="34"/>
      <c r="C1471" s="220" t="s">
        <v>2473</v>
      </c>
      <c r="D1471" s="220" t="s">
        <v>290</v>
      </c>
      <c r="E1471" s="221" t="s">
        <v>2474</v>
      </c>
      <c r="F1471" s="222" t="s">
        <v>2475</v>
      </c>
      <c r="G1471" s="223" t="s">
        <v>580</v>
      </c>
      <c r="H1471" s="224">
        <v>1</v>
      </c>
      <c r="I1471" s="225"/>
      <c r="J1471" s="226">
        <f>ROUND(I1471*H1471,2)</f>
        <v>0</v>
      </c>
      <c r="K1471" s="222" t="s">
        <v>153</v>
      </c>
      <c r="L1471" s="227"/>
      <c r="M1471" s="228" t="s">
        <v>1</v>
      </c>
      <c r="N1471" s="229" t="s">
        <v>42</v>
      </c>
      <c r="O1471" s="70"/>
      <c r="P1471" s="211">
        <f>O1471*H1471</f>
        <v>0</v>
      </c>
      <c r="Q1471" s="211">
        <v>1</v>
      </c>
      <c r="R1471" s="211">
        <f>Q1471*H1471</f>
        <v>1</v>
      </c>
      <c r="S1471" s="211">
        <v>0</v>
      </c>
      <c r="T1471" s="212">
        <f>S1471*H1471</f>
        <v>0</v>
      </c>
      <c r="U1471" s="33"/>
      <c r="V1471" s="33"/>
      <c r="W1471" s="33"/>
      <c r="X1471" s="33"/>
      <c r="Y1471" s="33"/>
      <c r="Z1471" s="33"/>
      <c r="AA1471" s="33"/>
      <c r="AB1471" s="33"/>
      <c r="AC1471" s="33"/>
      <c r="AD1471" s="33"/>
      <c r="AE1471" s="33"/>
      <c r="AR1471" s="213" t="s">
        <v>193</v>
      </c>
      <c r="AT1471" s="213" t="s">
        <v>290</v>
      </c>
      <c r="AU1471" s="213" t="s">
        <v>86</v>
      </c>
      <c r="AY1471" s="16" t="s">
        <v>147</v>
      </c>
      <c r="BE1471" s="214">
        <f>IF(N1471="základní",J1471,0)</f>
        <v>0</v>
      </c>
      <c r="BF1471" s="214">
        <f>IF(N1471="snížená",J1471,0)</f>
        <v>0</v>
      </c>
      <c r="BG1471" s="214">
        <f>IF(N1471="zákl. přenesená",J1471,0)</f>
        <v>0</v>
      </c>
      <c r="BH1471" s="214">
        <f>IF(N1471="sníž. přenesená",J1471,0)</f>
        <v>0</v>
      </c>
      <c r="BI1471" s="214">
        <f>IF(N1471="nulová",J1471,0)</f>
        <v>0</v>
      </c>
      <c r="BJ1471" s="16" t="s">
        <v>21</v>
      </c>
      <c r="BK1471" s="214">
        <f>ROUND(I1471*H1471,2)</f>
        <v>0</v>
      </c>
      <c r="BL1471" s="16" t="s">
        <v>154</v>
      </c>
      <c r="BM1471" s="213" t="s">
        <v>2476</v>
      </c>
    </row>
    <row r="1472" spans="1:65" s="2" customFormat="1" ht="11.25">
      <c r="A1472" s="33"/>
      <c r="B1472" s="34"/>
      <c r="C1472" s="35"/>
      <c r="D1472" s="215" t="s">
        <v>156</v>
      </c>
      <c r="E1472" s="35"/>
      <c r="F1472" s="216" t="s">
        <v>2475</v>
      </c>
      <c r="G1472" s="35"/>
      <c r="H1472" s="35"/>
      <c r="I1472" s="114"/>
      <c r="J1472" s="35"/>
      <c r="K1472" s="35"/>
      <c r="L1472" s="38"/>
      <c r="M1472" s="217"/>
      <c r="N1472" s="218"/>
      <c r="O1472" s="70"/>
      <c r="P1472" s="70"/>
      <c r="Q1472" s="70"/>
      <c r="R1472" s="70"/>
      <c r="S1472" s="70"/>
      <c r="T1472" s="71"/>
      <c r="U1472" s="33"/>
      <c r="V1472" s="33"/>
      <c r="W1472" s="33"/>
      <c r="X1472" s="33"/>
      <c r="Y1472" s="33"/>
      <c r="Z1472" s="33"/>
      <c r="AA1472" s="33"/>
      <c r="AB1472" s="33"/>
      <c r="AC1472" s="33"/>
      <c r="AD1472" s="33"/>
      <c r="AE1472" s="33"/>
      <c r="AT1472" s="16" t="s">
        <v>156</v>
      </c>
      <c r="AU1472" s="16" t="s">
        <v>86</v>
      </c>
    </row>
    <row r="1473" spans="1:65" s="2" customFormat="1" ht="19.5">
      <c r="A1473" s="33"/>
      <c r="B1473" s="34"/>
      <c r="C1473" s="35"/>
      <c r="D1473" s="215" t="s">
        <v>191</v>
      </c>
      <c r="E1473" s="35"/>
      <c r="F1473" s="219" t="s">
        <v>2477</v>
      </c>
      <c r="G1473" s="35"/>
      <c r="H1473" s="35"/>
      <c r="I1473" s="114"/>
      <c r="J1473" s="35"/>
      <c r="K1473" s="35"/>
      <c r="L1473" s="38"/>
      <c r="M1473" s="217"/>
      <c r="N1473" s="218"/>
      <c r="O1473" s="70"/>
      <c r="P1473" s="70"/>
      <c r="Q1473" s="70"/>
      <c r="R1473" s="70"/>
      <c r="S1473" s="70"/>
      <c r="T1473" s="71"/>
      <c r="U1473" s="33"/>
      <c r="V1473" s="33"/>
      <c r="W1473" s="33"/>
      <c r="X1473" s="33"/>
      <c r="Y1473" s="33"/>
      <c r="Z1473" s="33"/>
      <c r="AA1473" s="33"/>
      <c r="AB1473" s="33"/>
      <c r="AC1473" s="33"/>
      <c r="AD1473" s="33"/>
      <c r="AE1473" s="33"/>
      <c r="AT1473" s="16" t="s">
        <v>191</v>
      </c>
      <c r="AU1473" s="16" t="s">
        <v>86</v>
      </c>
    </row>
    <row r="1474" spans="1:65" s="2" customFormat="1" ht="16.5" customHeight="1">
      <c r="A1474" s="33"/>
      <c r="B1474" s="34"/>
      <c r="C1474" s="220" t="s">
        <v>2478</v>
      </c>
      <c r="D1474" s="220" t="s">
        <v>290</v>
      </c>
      <c r="E1474" s="221" t="s">
        <v>2479</v>
      </c>
      <c r="F1474" s="222" t="s">
        <v>2480</v>
      </c>
      <c r="G1474" s="223" t="s">
        <v>580</v>
      </c>
      <c r="H1474" s="224">
        <v>1</v>
      </c>
      <c r="I1474" s="225"/>
      <c r="J1474" s="226">
        <f>ROUND(I1474*H1474,2)</f>
        <v>0</v>
      </c>
      <c r="K1474" s="222" t="s">
        <v>153</v>
      </c>
      <c r="L1474" s="227"/>
      <c r="M1474" s="228" t="s">
        <v>1</v>
      </c>
      <c r="N1474" s="229" t="s">
        <v>42</v>
      </c>
      <c r="O1474" s="70"/>
      <c r="P1474" s="211">
        <f>O1474*H1474</f>
        <v>0</v>
      </c>
      <c r="Q1474" s="211">
        <v>1</v>
      </c>
      <c r="R1474" s="211">
        <f>Q1474*H1474</f>
        <v>1</v>
      </c>
      <c r="S1474" s="211">
        <v>0</v>
      </c>
      <c r="T1474" s="212">
        <f>S1474*H1474</f>
        <v>0</v>
      </c>
      <c r="U1474" s="33"/>
      <c r="V1474" s="33"/>
      <c r="W1474" s="33"/>
      <c r="X1474" s="33"/>
      <c r="Y1474" s="33"/>
      <c r="Z1474" s="33"/>
      <c r="AA1474" s="33"/>
      <c r="AB1474" s="33"/>
      <c r="AC1474" s="33"/>
      <c r="AD1474" s="33"/>
      <c r="AE1474" s="33"/>
      <c r="AR1474" s="213" t="s">
        <v>193</v>
      </c>
      <c r="AT1474" s="213" t="s">
        <v>290</v>
      </c>
      <c r="AU1474" s="213" t="s">
        <v>86</v>
      </c>
      <c r="AY1474" s="16" t="s">
        <v>147</v>
      </c>
      <c r="BE1474" s="214">
        <f>IF(N1474="základní",J1474,0)</f>
        <v>0</v>
      </c>
      <c r="BF1474" s="214">
        <f>IF(N1474="snížená",J1474,0)</f>
        <v>0</v>
      </c>
      <c r="BG1474" s="214">
        <f>IF(N1474="zákl. přenesená",J1474,0)</f>
        <v>0</v>
      </c>
      <c r="BH1474" s="214">
        <f>IF(N1474="sníž. přenesená",J1474,0)</f>
        <v>0</v>
      </c>
      <c r="BI1474" s="214">
        <f>IF(N1474="nulová",J1474,0)</f>
        <v>0</v>
      </c>
      <c r="BJ1474" s="16" t="s">
        <v>21</v>
      </c>
      <c r="BK1474" s="214">
        <f>ROUND(I1474*H1474,2)</f>
        <v>0</v>
      </c>
      <c r="BL1474" s="16" t="s">
        <v>154</v>
      </c>
      <c r="BM1474" s="213" t="s">
        <v>2481</v>
      </c>
    </row>
    <row r="1475" spans="1:65" s="2" customFormat="1" ht="11.25">
      <c r="A1475" s="33"/>
      <c r="B1475" s="34"/>
      <c r="C1475" s="35"/>
      <c r="D1475" s="215" t="s">
        <v>156</v>
      </c>
      <c r="E1475" s="35"/>
      <c r="F1475" s="216" t="s">
        <v>2480</v>
      </c>
      <c r="G1475" s="35"/>
      <c r="H1475" s="35"/>
      <c r="I1475" s="114"/>
      <c r="J1475" s="35"/>
      <c r="K1475" s="35"/>
      <c r="L1475" s="38"/>
      <c r="M1475" s="217"/>
      <c r="N1475" s="218"/>
      <c r="O1475" s="70"/>
      <c r="P1475" s="70"/>
      <c r="Q1475" s="70"/>
      <c r="R1475" s="70"/>
      <c r="S1475" s="70"/>
      <c r="T1475" s="71"/>
      <c r="U1475" s="33"/>
      <c r="V1475" s="33"/>
      <c r="W1475" s="33"/>
      <c r="X1475" s="33"/>
      <c r="Y1475" s="33"/>
      <c r="Z1475" s="33"/>
      <c r="AA1475" s="33"/>
      <c r="AB1475" s="33"/>
      <c r="AC1475" s="33"/>
      <c r="AD1475" s="33"/>
      <c r="AE1475" s="33"/>
      <c r="AT1475" s="16" t="s">
        <v>156</v>
      </c>
      <c r="AU1475" s="16" t="s">
        <v>86</v>
      </c>
    </row>
    <row r="1476" spans="1:65" s="2" customFormat="1" ht="29.25">
      <c r="A1476" s="33"/>
      <c r="B1476" s="34"/>
      <c r="C1476" s="35"/>
      <c r="D1476" s="215" t="s">
        <v>191</v>
      </c>
      <c r="E1476" s="35"/>
      <c r="F1476" s="219" t="s">
        <v>2482</v>
      </c>
      <c r="G1476" s="35"/>
      <c r="H1476" s="35"/>
      <c r="I1476" s="114"/>
      <c r="J1476" s="35"/>
      <c r="K1476" s="35"/>
      <c r="L1476" s="38"/>
      <c r="M1476" s="217"/>
      <c r="N1476" s="218"/>
      <c r="O1476" s="70"/>
      <c r="P1476" s="70"/>
      <c r="Q1476" s="70"/>
      <c r="R1476" s="70"/>
      <c r="S1476" s="70"/>
      <c r="T1476" s="71"/>
      <c r="U1476" s="33"/>
      <c r="V1476" s="33"/>
      <c r="W1476" s="33"/>
      <c r="X1476" s="33"/>
      <c r="Y1476" s="33"/>
      <c r="Z1476" s="33"/>
      <c r="AA1476" s="33"/>
      <c r="AB1476" s="33"/>
      <c r="AC1476" s="33"/>
      <c r="AD1476" s="33"/>
      <c r="AE1476" s="33"/>
      <c r="AT1476" s="16" t="s">
        <v>191</v>
      </c>
      <c r="AU1476" s="16" t="s">
        <v>86</v>
      </c>
    </row>
    <row r="1477" spans="1:65" s="2" customFormat="1" ht="16.5" customHeight="1">
      <c r="A1477" s="33"/>
      <c r="B1477" s="34"/>
      <c r="C1477" s="220" t="s">
        <v>2483</v>
      </c>
      <c r="D1477" s="220" t="s">
        <v>290</v>
      </c>
      <c r="E1477" s="221" t="s">
        <v>2484</v>
      </c>
      <c r="F1477" s="222" t="s">
        <v>2485</v>
      </c>
      <c r="G1477" s="223" t="s">
        <v>580</v>
      </c>
      <c r="H1477" s="224">
        <v>1</v>
      </c>
      <c r="I1477" s="225"/>
      <c r="J1477" s="226">
        <f>ROUND(I1477*H1477,2)</f>
        <v>0</v>
      </c>
      <c r="K1477" s="222" t="s">
        <v>153</v>
      </c>
      <c r="L1477" s="227"/>
      <c r="M1477" s="228" t="s">
        <v>1</v>
      </c>
      <c r="N1477" s="229" t="s">
        <v>42</v>
      </c>
      <c r="O1477" s="70"/>
      <c r="P1477" s="211">
        <f>O1477*H1477</f>
        <v>0</v>
      </c>
      <c r="Q1477" s="211">
        <v>1</v>
      </c>
      <c r="R1477" s="211">
        <f>Q1477*H1477</f>
        <v>1</v>
      </c>
      <c r="S1477" s="211">
        <v>0</v>
      </c>
      <c r="T1477" s="212">
        <f>S1477*H1477</f>
        <v>0</v>
      </c>
      <c r="U1477" s="33"/>
      <c r="V1477" s="33"/>
      <c r="W1477" s="33"/>
      <c r="X1477" s="33"/>
      <c r="Y1477" s="33"/>
      <c r="Z1477" s="33"/>
      <c r="AA1477" s="33"/>
      <c r="AB1477" s="33"/>
      <c r="AC1477" s="33"/>
      <c r="AD1477" s="33"/>
      <c r="AE1477" s="33"/>
      <c r="AR1477" s="213" t="s">
        <v>193</v>
      </c>
      <c r="AT1477" s="213" t="s">
        <v>290</v>
      </c>
      <c r="AU1477" s="213" t="s">
        <v>86</v>
      </c>
      <c r="AY1477" s="16" t="s">
        <v>147</v>
      </c>
      <c r="BE1477" s="214">
        <f>IF(N1477="základní",J1477,0)</f>
        <v>0</v>
      </c>
      <c r="BF1477" s="214">
        <f>IF(N1477="snížená",J1477,0)</f>
        <v>0</v>
      </c>
      <c r="BG1477" s="214">
        <f>IF(N1477="zákl. přenesená",J1477,0)</f>
        <v>0</v>
      </c>
      <c r="BH1477" s="214">
        <f>IF(N1477="sníž. přenesená",J1477,0)</f>
        <v>0</v>
      </c>
      <c r="BI1477" s="214">
        <f>IF(N1477="nulová",J1477,0)</f>
        <v>0</v>
      </c>
      <c r="BJ1477" s="16" t="s">
        <v>21</v>
      </c>
      <c r="BK1477" s="214">
        <f>ROUND(I1477*H1477,2)</f>
        <v>0</v>
      </c>
      <c r="BL1477" s="16" t="s">
        <v>154</v>
      </c>
      <c r="BM1477" s="213" t="s">
        <v>2486</v>
      </c>
    </row>
    <row r="1478" spans="1:65" s="2" customFormat="1" ht="11.25">
      <c r="A1478" s="33"/>
      <c r="B1478" s="34"/>
      <c r="C1478" s="35"/>
      <c r="D1478" s="215" t="s">
        <v>156</v>
      </c>
      <c r="E1478" s="35"/>
      <c r="F1478" s="216" t="s">
        <v>2485</v>
      </c>
      <c r="G1478" s="35"/>
      <c r="H1478" s="35"/>
      <c r="I1478" s="114"/>
      <c r="J1478" s="35"/>
      <c r="K1478" s="35"/>
      <c r="L1478" s="38"/>
      <c r="M1478" s="217"/>
      <c r="N1478" s="218"/>
      <c r="O1478" s="70"/>
      <c r="P1478" s="70"/>
      <c r="Q1478" s="70"/>
      <c r="R1478" s="70"/>
      <c r="S1478" s="70"/>
      <c r="T1478" s="71"/>
      <c r="U1478" s="33"/>
      <c r="V1478" s="33"/>
      <c r="W1478" s="33"/>
      <c r="X1478" s="33"/>
      <c r="Y1478" s="33"/>
      <c r="Z1478" s="33"/>
      <c r="AA1478" s="33"/>
      <c r="AB1478" s="33"/>
      <c r="AC1478" s="33"/>
      <c r="AD1478" s="33"/>
      <c r="AE1478" s="33"/>
      <c r="AT1478" s="16" t="s">
        <v>156</v>
      </c>
      <c r="AU1478" s="16" t="s">
        <v>86</v>
      </c>
    </row>
    <row r="1479" spans="1:65" s="2" customFormat="1" ht="16.5" customHeight="1">
      <c r="A1479" s="33"/>
      <c r="B1479" s="34"/>
      <c r="C1479" s="220" t="s">
        <v>2487</v>
      </c>
      <c r="D1479" s="220" t="s">
        <v>290</v>
      </c>
      <c r="E1479" s="221" t="s">
        <v>2488</v>
      </c>
      <c r="F1479" s="222" t="s">
        <v>2489</v>
      </c>
      <c r="G1479" s="223" t="s">
        <v>580</v>
      </c>
      <c r="H1479" s="224">
        <v>1</v>
      </c>
      <c r="I1479" s="225"/>
      <c r="J1479" s="226">
        <f>ROUND(I1479*H1479,2)</f>
        <v>0</v>
      </c>
      <c r="K1479" s="222" t="s">
        <v>153</v>
      </c>
      <c r="L1479" s="227"/>
      <c r="M1479" s="228" t="s">
        <v>1</v>
      </c>
      <c r="N1479" s="229" t="s">
        <v>42</v>
      </c>
      <c r="O1479" s="70"/>
      <c r="P1479" s="211">
        <f>O1479*H1479</f>
        <v>0</v>
      </c>
      <c r="Q1479" s="211">
        <v>1</v>
      </c>
      <c r="R1479" s="211">
        <f>Q1479*H1479</f>
        <v>1</v>
      </c>
      <c r="S1479" s="211">
        <v>0</v>
      </c>
      <c r="T1479" s="212">
        <f>S1479*H1479</f>
        <v>0</v>
      </c>
      <c r="U1479" s="33"/>
      <c r="V1479" s="33"/>
      <c r="W1479" s="33"/>
      <c r="X1479" s="33"/>
      <c r="Y1479" s="33"/>
      <c r="Z1479" s="33"/>
      <c r="AA1479" s="33"/>
      <c r="AB1479" s="33"/>
      <c r="AC1479" s="33"/>
      <c r="AD1479" s="33"/>
      <c r="AE1479" s="33"/>
      <c r="AR1479" s="213" t="s">
        <v>193</v>
      </c>
      <c r="AT1479" s="213" t="s">
        <v>290</v>
      </c>
      <c r="AU1479" s="213" t="s">
        <v>86</v>
      </c>
      <c r="AY1479" s="16" t="s">
        <v>147</v>
      </c>
      <c r="BE1479" s="214">
        <f>IF(N1479="základní",J1479,0)</f>
        <v>0</v>
      </c>
      <c r="BF1479" s="214">
        <f>IF(N1479="snížená",J1479,0)</f>
        <v>0</v>
      </c>
      <c r="BG1479" s="214">
        <f>IF(N1479="zákl. přenesená",J1479,0)</f>
        <v>0</v>
      </c>
      <c r="BH1479" s="214">
        <f>IF(N1479="sníž. přenesená",J1479,0)</f>
        <v>0</v>
      </c>
      <c r="BI1479" s="214">
        <f>IF(N1479="nulová",J1479,0)</f>
        <v>0</v>
      </c>
      <c r="BJ1479" s="16" t="s">
        <v>21</v>
      </c>
      <c r="BK1479" s="214">
        <f>ROUND(I1479*H1479,2)</f>
        <v>0</v>
      </c>
      <c r="BL1479" s="16" t="s">
        <v>154</v>
      </c>
      <c r="BM1479" s="213" t="s">
        <v>2490</v>
      </c>
    </row>
    <row r="1480" spans="1:65" s="2" customFormat="1" ht="11.25">
      <c r="A1480" s="33"/>
      <c r="B1480" s="34"/>
      <c r="C1480" s="35"/>
      <c r="D1480" s="215" t="s">
        <v>156</v>
      </c>
      <c r="E1480" s="35"/>
      <c r="F1480" s="216" t="s">
        <v>2489</v>
      </c>
      <c r="G1480" s="35"/>
      <c r="H1480" s="35"/>
      <c r="I1480" s="114"/>
      <c r="J1480" s="35"/>
      <c r="K1480" s="35"/>
      <c r="L1480" s="38"/>
      <c r="M1480" s="217"/>
      <c r="N1480" s="218"/>
      <c r="O1480" s="70"/>
      <c r="P1480" s="70"/>
      <c r="Q1480" s="70"/>
      <c r="R1480" s="70"/>
      <c r="S1480" s="70"/>
      <c r="T1480" s="71"/>
      <c r="U1480" s="33"/>
      <c r="V1480" s="33"/>
      <c r="W1480" s="33"/>
      <c r="X1480" s="33"/>
      <c r="Y1480" s="33"/>
      <c r="Z1480" s="33"/>
      <c r="AA1480" s="33"/>
      <c r="AB1480" s="33"/>
      <c r="AC1480" s="33"/>
      <c r="AD1480" s="33"/>
      <c r="AE1480" s="33"/>
      <c r="AT1480" s="16" t="s">
        <v>156</v>
      </c>
      <c r="AU1480" s="16" t="s">
        <v>86</v>
      </c>
    </row>
    <row r="1481" spans="1:65" s="2" customFormat="1" ht="39">
      <c r="A1481" s="33"/>
      <c r="B1481" s="34"/>
      <c r="C1481" s="35"/>
      <c r="D1481" s="215" t="s">
        <v>191</v>
      </c>
      <c r="E1481" s="35"/>
      <c r="F1481" s="219" t="s">
        <v>2491</v>
      </c>
      <c r="G1481" s="35"/>
      <c r="H1481" s="35"/>
      <c r="I1481" s="114"/>
      <c r="J1481" s="35"/>
      <c r="K1481" s="35"/>
      <c r="L1481" s="38"/>
      <c r="M1481" s="217"/>
      <c r="N1481" s="218"/>
      <c r="O1481" s="70"/>
      <c r="P1481" s="70"/>
      <c r="Q1481" s="70"/>
      <c r="R1481" s="70"/>
      <c r="S1481" s="70"/>
      <c r="T1481" s="71"/>
      <c r="U1481" s="33"/>
      <c r="V1481" s="33"/>
      <c r="W1481" s="33"/>
      <c r="X1481" s="33"/>
      <c r="Y1481" s="33"/>
      <c r="Z1481" s="33"/>
      <c r="AA1481" s="33"/>
      <c r="AB1481" s="33"/>
      <c r="AC1481" s="33"/>
      <c r="AD1481" s="33"/>
      <c r="AE1481" s="33"/>
      <c r="AT1481" s="16" t="s">
        <v>191</v>
      </c>
      <c r="AU1481" s="16" t="s">
        <v>86</v>
      </c>
    </row>
    <row r="1482" spans="1:65" s="2" customFormat="1" ht="16.5" customHeight="1">
      <c r="A1482" s="33"/>
      <c r="B1482" s="34"/>
      <c r="C1482" s="220" t="s">
        <v>2492</v>
      </c>
      <c r="D1482" s="220" t="s">
        <v>290</v>
      </c>
      <c r="E1482" s="221" t="s">
        <v>2493</v>
      </c>
      <c r="F1482" s="222" t="s">
        <v>2494</v>
      </c>
      <c r="G1482" s="223" t="s">
        <v>580</v>
      </c>
      <c r="H1482" s="224">
        <v>1</v>
      </c>
      <c r="I1482" s="225"/>
      <c r="J1482" s="226">
        <f>ROUND(I1482*H1482,2)</f>
        <v>0</v>
      </c>
      <c r="K1482" s="222" t="s">
        <v>1</v>
      </c>
      <c r="L1482" s="227"/>
      <c r="M1482" s="228" t="s">
        <v>1</v>
      </c>
      <c r="N1482" s="229" t="s">
        <v>42</v>
      </c>
      <c r="O1482" s="70"/>
      <c r="P1482" s="211">
        <f>O1482*H1482</f>
        <v>0</v>
      </c>
      <c r="Q1482" s="211">
        <v>1</v>
      </c>
      <c r="R1482" s="211">
        <f>Q1482*H1482</f>
        <v>1</v>
      </c>
      <c r="S1482" s="211">
        <v>0</v>
      </c>
      <c r="T1482" s="212">
        <f>S1482*H1482</f>
        <v>0</v>
      </c>
      <c r="U1482" s="33"/>
      <c r="V1482" s="33"/>
      <c r="W1482" s="33"/>
      <c r="X1482" s="33"/>
      <c r="Y1482" s="33"/>
      <c r="Z1482" s="33"/>
      <c r="AA1482" s="33"/>
      <c r="AB1482" s="33"/>
      <c r="AC1482" s="33"/>
      <c r="AD1482" s="33"/>
      <c r="AE1482" s="33"/>
      <c r="AR1482" s="213" t="s">
        <v>193</v>
      </c>
      <c r="AT1482" s="213" t="s">
        <v>290</v>
      </c>
      <c r="AU1482" s="213" t="s">
        <v>86</v>
      </c>
      <c r="AY1482" s="16" t="s">
        <v>147</v>
      </c>
      <c r="BE1482" s="214">
        <f>IF(N1482="základní",J1482,0)</f>
        <v>0</v>
      </c>
      <c r="BF1482" s="214">
        <f>IF(N1482="snížená",J1482,0)</f>
        <v>0</v>
      </c>
      <c r="BG1482" s="214">
        <f>IF(N1482="zákl. přenesená",J1482,0)</f>
        <v>0</v>
      </c>
      <c r="BH1482" s="214">
        <f>IF(N1482="sníž. přenesená",J1482,0)</f>
        <v>0</v>
      </c>
      <c r="BI1482" s="214">
        <f>IF(N1482="nulová",J1482,0)</f>
        <v>0</v>
      </c>
      <c r="BJ1482" s="16" t="s">
        <v>21</v>
      </c>
      <c r="BK1482" s="214">
        <f>ROUND(I1482*H1482,2)</f>
        <v>0</v>
      </c>
      <c r="BL1482" s="16" t="s">
        <v>154</v>
      </c>
      <c r="BM1482" s="213" t="s">
        <v>2495</v>
      </c>
    </row>
    <row r="1483" spans="1:65" s="2" customFormat="1" ht="19.5">
      <c r="A1483" s="33"/>
      <c r="B1483" s="34"/>
      <c r="C1483" s="35"/>
      <c r="D1483" s="215" t="s">
        <v>156</v>
      </c>
      <c r="E1483" s="35"/>
      <c r="F1483" s="216" t="s">
        <v>2496</v>
      </c>
      <c r="G1483" s="35"/>
      <c r="H1483" s="35"/>
      <c r="I1483" s="114"/>
      <c r="J1483" s="35"/>
      <c r="K1483" s="35"/>
      <c r="L1483" s="38"/>
      <c r="M1483" s="217"/>
      <c r="N1483" s="218"/>
      <c r="O1483" s="70"/>
      <c r="P1483" s="70"/>
      <c r="Q1483" s="70"/>
      <c r="R1483" s="70"/>
      <c r="S1483" s="70"/>
      <c r="T1483" s="71"/>
      <c r="U1483" s="33"/>
      <c r="V1483" s="33"/>
      <c r="W1483" s="33"/>
      <c r="X1483" s="33"/>
      <c r="Y1483" s="33"/>
      <c r="Z1483" s="33"/>
      <c r="AA1483" s="33"/>
      <c r="AB1483" s="33"/>
      <c r="AC1483" s="33"/>
      <c r="AD1483" s="33"/>
      <c r="AE1483" s="33"/>
      <c r="AT1483" s="16" t="s">
        <v>156</v>
      </c>
      <c r="AU1483" s="16" t="s">
        <v>86</v>
      </c>
    </row>
    <row r="1484" spans="1:65" s="2" customFormat="1" ht="16.5" customHeight="1">
      <c r="A1484" s="33"/>
      <c r="B1484" s="34"/>
      <c r="C1484" s="220" t="s">
        <v>2497</v>
      </c>
      <c r="D1484" s="220" t="s">
        <v>290</v>
      </c>
      <c r="E1484" s="221" t="s">
        <v>2498</v>
      </c>
      <c r="F1484" s="222" t="s">
        <v>2499</v>
      </c>
      <c r="G1484" s="223" t="s">
        <v>580</v>
      </c>
      <c r="H1484" s="224">
        <v>1</v>
      </c>
      <c r="I1484" s="225"/>
      <c r="J1484" s="226">
        <f>ROUND(I1484*H1484,2)</f>
        <v>0</v>
      </c>
      <c r="K1484" s="222" t="s">
        <v>153</v>
      </c>
      <c r="L1484" s="227"/>
      <c r="M1484" s="228" t="s">
        <v>1</v>
      </c>
      <c r="N1484" s="229" t="s">
        <v>42</v>
      </c>
      <c r="O1484" s="70"/>
      <c r="P1484" s="211">
        <f>O1484*H1484</f>
        <v>0</v>
      </c>
      <c r="Q1484" s="211">
        <v>1</v>
      </c>
      <c r="R1484" s="211">
        <f>Q1484*H1484</f>
        <v>1</v>
      </c>
      <c r="S1484" s="211">
        <v>0</v>
      </c>
      <c r="T1484" s="212">
        <f>S1484*H1484</f>
        <v>0</v>
      </c>
      <c r="U1484" s="33"/>
      <c r="V1484" s="33"/>
      <c r="W1484" s="33"/>
      <c r="X1484" s="33"/>
      <c r="Y1484" s="33"/>
      <c r="Z1484" s="33"/>
      <c r="AA1484" s="33"/>
      <c r="AB1484" s="33"/>
      <c r="AC1484" s="33"/>
      <c r="AD1484" s="33"/>
      <c r="AE1484" s="33"/>
      <c r="AR1484" s="213" t="s">
        <v>193</v>
      </c>
      <c r="AT1484" s="213" t="s">
        <v>290</v>
      </c>
      <c r="AU1484" s="213" t="s">
        <v>86</v>
      </c>
      <c r="AY1484" s="16" t="s">
        <v>147</v>
      </c>
      <c r="BE1484" s="214">
        <f>IF(N1484="základní",J1484,0)</f>
        <v>0</v>
      </c>
      <c r="BF1484" s="214">
        <f>IF(N1484="snížená",J1484,0)</f>
        <v>0</v>
      </c>
      <c r="BG1484" s="214">
        <f>IF(N1484="zákl. přenesená",J1484,0)</f>
        <v>0</v>
      </c>
      <c r="BH1484" s="214">
        <f>IF(N1484="sníž. přenesená",J1484,0)</f>
        <v>0</v>
      </c>
      <c r="BI1484" s="214">
        <f>IF(N1484="nulová",J1484,0)</f>
        <v>0</v>
      </c>
      <c r="BJ1484" s="16" t="s">
        <v>21</v>
      </c>
      <c r="BK1484" s="214">
        <f>ROUND(I1484*H1484,2)</f>
        <v>0</v>
      </c>
      <c r="BL1484" s="16" t="s">
        <v>154</v>
      </c>
      <c r="BM1484" s="213" t="s">
        <v>2500</v>
      </c>
    </row>
    <row r="1485" spans="1:65" s="2" customFormat="1" ht="11.25">
      <c r="A1485" s="33"/>
      <c r="B1485" s="34"/>
      <c r="C1485" s="35"/>
      <c r="D1485" s="215" t="s">
        <v>156</v>
      </c>
      <c r="E1485" s="35"/>
      <c r="F1485" s="216" t="s">
        <v>2499</v>
      </c>
      <c r="G1485" s="35"/>
      <c r="H1485" s="35"/>
      <c r="I1485" s="114"/>
      <c r="J1485" s="35"/>
      <c r="K1485" s="35"/>
      <c r="L1485" s="38"/>
      <c r="M1485" s="217"/>
      <c r="N1485" s="218"/>
      <c r="O1485" s="70"/>
      <c r="P1485" s="70"/>
      <c r="Q1485" s="70"/>
      <c r="R1485" s="70"/>
      <c r="S1485" s="70"/>
      <c r="T1485" s="71"/>
      <c r="U1485" s="33"/>
      <c r="V1485" s="33"/>
      <c r="W1485" s="33"/>
      <c r="X1485" s="33"/>
      <c r="Y1485" s="33"/>
      <c r="Z1485" s="33"/>
      <c r="AA1485" s="33"/>
      <c r="AB1485" s="33"/>
      <c r="AC1485" s="33"/>
      <c r="AD1485" s="33"/>
      <c r="AE1485" s="33"/>
      <c r="AT1485" s="16" t="s">
        <v>156</v>
      </c>
      <c r="AU1485" s="16" t="s">
        <v>86</v>
      </c>
    </row>
    <row r="1486" spans="1:65" s="2" customFormat="1" ht="19.5">
      <c r="A1486" s="33"/>
      <c r="B1486" s="34"/>
      <c r="C1486" s="35"/>
      <c r="D1486" s="215" t="s">
        <v>191</v>
      </c>
      <c r="E1486" s="35"/>
      <c r="F1486" s="219" t="s">
        <v>2501</v>
      </c>
      <c r="G1486" s="35"/>
      <c r="H1486" s="35"/>
      <c r="I1486" s="114"/>
      <c r="J1486" s="35"/>
      <c r="K1486" s="35"/>
      <c r="L1486" s="38"/>
      <c r="M1486" s="217"/>
      <c r="N1486" s="218"/>
      <c r="O1486" s="70"/>
      <c r="P1486" s="70"/>
      <c r="Q1486" s="70"/>
      <c r="R1486" s="70"/>
      <c r="S1486" s="70"/>
      <c r="T1486" s="71"/>
      <c r="U1486" s="33"/>
      <c r="V1486" s="33"/>
      <c r="W1486" s="33"/>
      <c r="X1486" s="33"/>
      <c r="Y1486" s="33"/>
      <c r="Z1486" s="33"/>
      <c r="AA1486" s="33"/>
      <c r="AB1486" s="33"/>
      <c r="AC1486" s="33"/>
      <c r="AD1486" s="33"/>
      <c r="AE1486" s="33"/>
      <c r="AT1486" s="16" t="s">
        <v>191</v>
      </c>
      <c r="AU1486" s="16" t="s">
        <v>86</v>
      </c>
    </row>
    <row r="1487" spans="1:65" s="2" customFormat="1" ht="21.75" customHeight="1">
      <c r="A1487" s="33"/>
      <c r="B1487" s="34"/>
      <c r="C1487" s="220" t="s">
        <v>2502</v>
      </c>
      <c r="D1487" s="220" t="s">
        <v>290</v>
      </c>
      <c r="E1487" s="221" t="s">
        <v>2503</v>
      </c>
      <c r="F1487" s="222" t="s">
        <v>2504</v>
      </c>
      <c r="G1487" s="223" t="s">
        <v>580</v>
      </c>
      <c r="H1487" s="224">
        <v>1</v>
      </c>
      <c r="I1487" s="225"/>
      <c r="J1487" s="226">
        <f>ROUND(I1487*H1487,2)</f>
        <v>0</v>
      </c>
      <c r="K1487" s="222" t="s">
        <v>153</v>
      </c>
      <c r="L1487" s="227"/>
      <c r="M1487" s="228" t="s">
        <v>1</v>
      </c>
      <c r="N1487" s="229" t="s">
        <v>42</v>
      </c>
      <c r="O1487" s="70"/>
      <c r="P1487" s="211">
        <f>O1487*H1487</f>
        <v>0</v>
      </c>
      <c r="Q1487" s="211">
        <v>1</v>
      </c>
      <c r="R1487" s="211">
        <f>Q1487*H1487</f>
        <v>1</v>
      </c>
      <c r="S1487" s="211">
        <v>0</v>
      </c>
      <c r="T1487" s="212">
        <f>S1487*H1487</f>
        <v>0</v>
      </c>
      <c r="U1487" s="33"/>
      <c r="V1487" s="33"/>
      <c r="W1487" s="33"/>
      <c r="X1487" s="33"/>
      <c r="Y1487" s="33"/>
      <c r="Z1487" s="33"/>
      <c r="AA1487" s="33"/>
      <c r="AB1487" s="33"/>
      <c r="AC1487" s="33"/>
      <c r="AD1487" s="33"/>
      <c r="AE1487" s="33"/>
      <c r="AR1487" s="213" t="s">
        <v>193</v>
      </c>
      <c r="AT1487" s="213" t="s">
        <v>290</v>
      </c>
      <c r="AU1487" s="213" t="s">
        <v>86</v>
      </c>
      <c r="AY1487" s="16" t="s">
        <v>147</v>
      </c>
      <c r="BE1487" s="214">
        <f>IF(N1487="základní",J1487,0)</f>
        <v>0</v>
      </c>
      <c r="BF1487" s="214">
        <f>IF(N1487="snížená",J1487,0)</f>
        <v>0</v>
      </c>
      <c r="BG1487" s="214">
        <f>IF(N1487="zákl. přenesená",J1487,0)</f>
        <v>0</v>
      </c>
      <c r="BH1487" s="214">
        <f>IF(N1487="sníž. přenesená",J1487,0)</f>
        <v>0</v>
      </c>
      <c r="BI1487" s="214">
        <f>IF(N1487="nulová",J1487,0)</f>
        <v>0</v>
      </c>
      <c r="BJ1487" s="16" t="s">
        <v>21</v>
      </c>
      <c r="BK1487" s="214">
        <f>ROUND(I1487*H1487,2)</f>
        <v>0</v>
      </c>
      <c r="BL1487" s="16" t="s">
        <v>154</v>
      </c>
      <c r="BM1487" s="213" t="s">
        <v>2505</v>
      </c>
    </row>
    <row r="1488" spans="1:65" s="2" customFormat="1" ht="11.25">
      <c r="A1488" s="33"/>
      <c r="B1488" s="34"/>
      <c r="C1488" s="35"/>
      <c r="D1488" s="215" t="s">
        <v>156</v>
      </c>
      <c r="E1488" s="35"/>
      <c r="F1488" s="216" t="s">
        <v>2504</v>
      </c>
      <c r="G1488" s="35"/>
      <c r="H1488" s="35"/>
      <c r="I1488" s="114"/>
      <c r="J1488" s="35"/>
      <c r="K1488" s="35"/>
      <c r="L1488" s="38"/>
      <c r="M1488" s="217"/>
      <c r="N1488" s="218"/>
      <c r="O1488" s="70"/>
      <c r="P1488" s="70"/>
      <c r="Q1488" s="70"/>
      <c r="R1488" s="70"/>
      <c r="S1488" s="70"/>
      <c r="T1488" s="71"/>
      <c r="U1488" s="33"/>
      <c r="V1488" s="33"/>
      <c r="W1488" s="33"/>
      <c r="X1488" s="33"/>
      <c r="Y1488" s="33"/>
      <c r="Z1488" s="33"/>
      <c r="AA1488" s="33"/>
      <c r="AB1488" s="33"/>
      <c r="AC1488" s="33"/>
      <c r="AD1488" s="33"/>
      <c r="AE1488" s="33"/>
      <c r="AT1488" s="16" t="s">
        <v>156</v>
      </c>
      <c r="AU1488" s="16" t="s">
        <v>86</v>
      </c>
    </row>
    <row r="1489" spans="1:65" s="2" customFormat="1" ht="21.75" customHeight="1">
      <c r="A1489" s="33"/>
      <c r="B1489" s="34"/>
      <c r="C1489" s="220" t="s">
        <v>2506</v>
      </c>
      <c r="D1489" s="220" t="s">
        <v>290</v>
      </c>
      <c r="E1489" s="221" t="s">
        <v>2507</v>
      </c>
      <c r="F1489" s="222" t="s">
        <v>2508</v>
      </c>
      <c r="G1489" s="223" t="s">
        <v>580</v>
      </c>
      <c r="H1489" s="224">
        <v>1</v>
      </c>
      <c r="I1489" s="225"/>
      <c r="J1489" s="226">
        <f>ROUND(I1489*H1489,2)</f>
        <v>0</v>
      </c>
      <c r="K1489" s="222" t="s">
        <v>153</v>
      </c>
      <c r="L1489" s="227"/>
      <c r="M1489" s="228" t="s">
        <v>1</v>
      </c>
      <c r="N1489" s="229" t="s">
        <v>42</v>
      </c>
      <c r="O1489" s="70"/>
      <c r="P1489" s="211">
        <f>O1489*H1489</f>
        <v>0</v>
      </c>
      <c r="Q1489" s="211">
        <v>1</v>
      </c>
      <c r="R1489" s="211">
        <f>Q1489*H1489</f>
        <v>1</v>
      </c>
      <c r="S1489" s="211">
        <v>0</v>
      </c>
      <c r="T1489" s="212">
        <f>S1489*H1489</f>
        <v>0</v>
      </c>
      <c r="U1489" s="33"/>
      <c r="V1489" s="33"/>
      <c r="W1489" s="33"/>
      <c r="X1489" s="33"/>
      <c r="Y1489" s="33"/>
      <c r="Z1489" s="33"/>
      <c r="AA1489" s="33"/>
      <c r="AB1489" s="33"/>
      <c r="AC1489" s="33"/>
      <c r="AD1489" s="33"/>
      <c r="AE1489" s="33"/>
      <c r="AR1489" s="213" t="s">
        <v>193</v>
      </c>
      <c r="AT1489" s="213" t="s">
        <v>290</v>
      </c>
      <c r="AU1489" s="213" t="s">
        <v>86</v>
      </c>
      <c r="AY1489" s="16" t="s">
        <v>147</v>
      </c>
      <c r="BE1489" s="214">
        <f>IF(N1489="základní",J1489,0)</f>
        <v>0</v>
      </c>
      <c r="BF1489" s="214">
        <f>IF(N1489="snížená",J1489,0)</f>
        <v>0</v>
      </c>
      <c r="BG1489" s="214">
        <f>IF(N1489="zákl. přenesená",J1489,0)</f>
        <v>0</v>
      </c>
      <c r="BH1489" s="214">
        <f>IF(N1489="sníž. přenesená",J1489,0)</f>
        <v>0</v>
      </c>
      <c r="BI1489" s="214">
        <f>IF(N1489="nulová",J1489,0)</f>
        <v>0</v>
      </c>
      <c r="BJ1489" s="16" t="s">
        <v>21</v>
      </c>
      <c r="BK1489" s="214">
        <f>ROUND(I1489*H1489,2)</f>
        <v>0</v>
      </c>
      <c r="BL1489" s="16" t="s">
        <v>154</v>
      </c>
      <c r="BM1489" s="213" t="s">
        <v>2509</v>
      </c>
    </row>
    <row r="1490" spans="1:65" s="2" customFormat="1" ht="11.25">
      <c r="A1490" s="33"/>
      <c r="B1490" s="34"/>
      <c r="C1490" s="35"/>
      <c r="D1490" s="215" t="s">
        <v>156</v>
      </c>
      <c r="E1490" s="35"/>
      <c r="F1490" s="216" t="s">
        <v>2508</v>
      </c>
      <c r="G1490" s="35"/>
      <c r="H1490" s="35"/>
      <c r="I1490" s="114"/>
      <c r="J1490" s="35"/>
      <c r="K1490" s="35"/>
      <c r="L1490" s="38"/>
      <c r="M1490" s="217"/>
      <c r="N1490" s="218"/>
      <c r="O1490" s="70"/>
      <c r="P1490" s="70"/>
      <c r="Q1490" s="70"/>
      <c r="R1490" s="70"/>
      <c r="S1490" s="70"/>
      <c r="T1490" s="71"/>
      <c r="U1490" s="33"/>
      <c r="V1490" s="33"/>
      <c r="W1490" s="33"/>
      <c r="X1490" s="33"/>
      <c r="Y1490" s="33"/>
      <c r="Z1490" s="33"/>
      <c r="AA1490" s="33"/>
      <c r="AB1490" s="33"/>
      <c r="AC1490" s="33"/>
      <c r="AD1490" s="33"/>
      <c r="AE1490" s="33"/>
      <c r="AT1490" s="16" t="s">
        <v>156</v>
      </c>
      <c r="AU1490" s="16" t="s">
        <v>86</v>
      </c>
    </row>
    <row r="1491" spans="1:65" s="2" customFormat="1" ht="21.75" customHeight="1">
      <c r="A1491" s="33"/>
      <c r="B1491" s="34"/>
      <c r="C1491" s="220" t="s">
        <v>2510</v>
      </c>
      <c r="D1491" s="220" t="s">
        <v>290</v>
      </c>
      <c r="E1491" s="221" t="s">
        <v>2511</v>
      </c>
      <c r="F1491" s="222" t="s">
        <v>2512</v>
      </c>
      <c r="G1491" s="223" t="s">
        <v>580</v>
      </c>
      <c r="H1491" s="224">
        <v>1</v>
      </c>
      <c r="I1491" s="225"/>
      <c r="J1491" s="226">
        <f>ROUND(I1491*H1491,2)</f>
        <v>0</v>
      </c>
      <c r="K1491" s="222" t="s">
        <v>153</v>
      </c>
      <c r="L1491" s="227"/>
      <c r="M1491" s="228" t="s">
        <v>1</v>
      </c>
      <c r="N1491" s="229" t="s">
        <v>42</v>
      </c>
      <c r="O1491" s="70"/>
      <c r="P1491" s="211">
        <f>O1491*H1491</f>
        <v>0</v>
      </c>
      <c r="Q1491" s="211">
        <v>1</v>
      </c>
      <c r="R1491" s="211">
        <f>Q1491*H1491</f>
        <v>1</v>
      </c>
      <c r="S1491" s="211">
        <v>0</v>
      </c>
      <c r="T1491" s="212">
        <f>S1491*H1491</f>
        <v>0</v>
      </c>
      <c r="U1491" s="33"/>
      <c r="V1491" s="33"/>
      <c r="W1491" s="33"/>
      <c r="X1491" s="33"/>
      <c r="Y1491" s="33"/>
      <c r="Z1491" s="33"/>
      <c r="AA1491" s="33"/>
      <c r="AB1491" s="33"/>
      <c r="AC1491" s="33"/>
      <c r="AD1491" s="33"/>
      <c r="AE1491" s="33"/>
      <c r="AR1491" s="213" t="s">
        <v>193</v>
      </c>
      <c r="AT1491" s="213" t="s">
        <v>290</v>
      </c>
      <c r="AU1491" s="213" t="s">
        <v>86</v>
      </c>
      <c r="AY1491" s="16" t="s">
        <v>147</v>
      </c>
      <c r="BE1491" s="214">
        <f>IF(N1491="základní",J1491,0)</f>
        <v>0</v>
      </c>
      <c r="BF1491" s="214">
        <f>IF(N1491="snížená",J1491,0)</f>
        <v>0</v>
      </c>
      <c r="BG1491" s="214">
        <f>IF(N1491="zákl. přenesená",J1491,0)</f>
        <v>0</v>
      </c>
      <c r="BH1491" s="214">
        <f>IF(N1491="sníž. přenesená",J1491,0)</f>
        <v>0</v>
      </c>
      <c r="BI1491" s="214">
        <f>IF(N1491="nulová",J1491,0)</f>
        <v>0</v>
      </c>
      <c r="BJ1491" s="16" t="s">
        <v>21</v>
      </c>
      <c r="BK1491" s="214">
        <f>ROUND(I1491*H1491,2)</f>
        <v>0</v>
      </c>
      <c r="BL1491" s="16" t="s">
        <v>154</v>
      </c>
      <c r="BM1491" s="213" t="s">
        <v>2513</v>
      </c>
    </row>
    <row r="1492" spans="1:65" s="2" customFormat="1" ht="11.25">
      <c r="A1492" s="33"/>
      <c r="B1492" s="34"/>
      <c r="C1492" s="35"/>
      <c r="D1492" s="215" t="s">
        <v>156</v>
      </c>
      <c r="E1492" s="35"/>
      <c r="F1492" s="216" t="s">
        <v>2512</v>
      </c>
      <c r="G1492" s="35"/>
      <c r="H1492" s="35"/>
      <c r="I1492" s="114"/>
      <c r="J1492" s="35"/>
      <c r="K1492" s="35"/>
      <c r="L1492" s="38"/>
      <c r="M1492" s="217"/>
      <c r="N1492" s="218"/>
      <c r="O1492" s="70"/>
      <c r="P1492" s="70"/>
      <c r="Q1492" s="70"/>
      <c r="R1492" s="70"/>
      <c r="S1492" s="70"/>
      <c r="T1492" s="71"/>
      <c r="U1492" s="33"/>
      <c r="V1492" s="33"/>
      <c r="W1492" s="33"/>
      <c r="X1492" s="33"/>
      <c r="Y1492" s="33"/>
      <c r="Z1492" s="33"/>
      <c r="AA1492" s="33"/>
      <c r="AB1492" s="33"/>
      <c r="AC1492" s="33"/>
      <c r="AD1492" s="33"/>
      <c r="AE1492" s="33"/>
      <c r="AT1492" s="16" t="s">
        <v>156</v>
      </c>
      <c r="AU1492" s="16" t="s">
        <v>86</v>
      </c>
    </row>
    <row r="1493" spans="1:65" s="2" customFormat="1" ht="16.5" customHeight="1">
      <c r="A1493" s="33"/>
      <c r="B1493" s="34"/>
      <c r="C1493" s="220" t="s">
        <v>2514</v>
      </c>
      <c r="D1493" s="220" t="s">
        <v>290</v>
      </c>
      <c r="E1493" s="221" t="s">
        <v>2515</v>
      </c>
      <c r="F1493" s="222" t="s">
        <v>2516</v>
      </c>
      <c r="G1493" s="223" t="s">
        <v>580</v>
      </c>
      <c r="H1493" s="224">
        <v>1</v>
      </c>
      <c r="I1493" s="225"/>
      <c r="J1493" s="226">
        <f>ROUND(I1493*H1493,2)</f>
        <v>0</v>
      </c>
      <c r="K1493" s="222" t="s">
        <v>153</v>
      </c>
      <c r="L1493" s="227"/>
      <c r="M1493" s="228" t="s">
        <v>1</v>
      </c>
      <c r="N1493" s="229" t="s">
        <v>42</v>
      </c>
      <c r="O1493" s="70"/>
      <c r="P1493" s="211">
        <f>O1493*H1493</f>
        <v>0</v>
      </c>
      <c r="Q1493" s="211">
        <v>1</v>
      </c>
      <c r="R1493" s="211">
        <f>Q1493*H1493</f>
        <v>1</v>
      </c>
      <c r="S1493" s="211">
        <v>0</v>
      </c>
      <c r="T1493" s="212">
        <f>S1493*H1493</f>
        <v>0</v>
      </c>
      <c r="U1493" s="33"/>
      <c r="V1493" s="33"/>
      <c r="W1493" s="33"/>
      <c r="X1493" s="33"/>
      <c r="Y1493" s="33"/>
      <c r="Z1493" s="33"/>
      <c r="AA1493" s="33"/>
      <c r="AB1493" s="33"/>
      <c r="AC1493" s="33"/>
      <c r="AD1493" s="33"/>
      <c r="AE1493" s="33"/>
      <c r="AR1493" s="213" t="s">
        <v>193</v>
      </c>
      <c r="AT1493" s="213" t="s">
        <v>290</v>
      </c>
      <c r="AU1493" s="213" t="s">
        <v>86</v>
      </c>
      <c r="AY1493" s="16" t="s">
        <v>147</v>
      </c>
      <c r="BE1493" s="214">
        <f>IF(N1493="základní",J1493,0)</f>
        <v>0</v>
      </c>
      <c r="BF1493" s="214">
        <f>IF(N1493="snížená",J1493,0)</f>
        <v>0</v>
      </c>
      <c r="BG1493" s="214">
        <f>IF(N1493="zákl. přenesená",J1493,0)</f>
        <v>0</v>
      </c>
      <c r="BH1493" s="214">
        <f>IF(N1493="sníž. přenesená",J1493,0)</f>
        <v>0</v>
      </c>
      <c r="BI1493" s="214">
        <f>IF(N1493="nulová",J1493,0)</f>
        <v>0</v>
      </c>
      <c r="BJ1493" s="16" t="s">
        <v>21</v>
      </c>
      <c r="BK1493" s="214">
        <f>ROUND(I1493*H1493,2)</f>
        <v>0</v>
      </c>
      <c r="BL1493" s="16" t="s">
        <v>154</v>
      </c>
      <c r="BM1493" s="213" t="s">
        <v>2517</v>
      </c>
    </row>
    <row r="1494" spans="1:65" s="2" customFormat="1" ht="11.25">
      <c r="A1494" s="33"/>
      <c r="B1494" s="34"/>
      <c r="C1494" s="35"/>
      <c r="D1494" s="215" t="s">
        <v>156</v>
      </c>
      <c r="E1494" s="35"/>
      <c r="F1494" s="216" t="s">
        <v>2516</v>
      </c>
      <c r="G1494" s="35"/>
      <c r="H1494" s="35"/>
      <c r="I1494" s="114"/>
      <c r="J1494" s="35"/>
      <c r="K1494" s="35"/>
      <c r="L1494" s="38"/>
      <c r="M1494" s="217"/>
      <c r="N1494" s="218"/>
      <c r="O1494" s="70"/>
      <c r="P1494" s="70"/>
      <c r="Q1494" s="70"/>
      <c r="R1494" s="70"/>
      <c r="S1494" s="70"/>
      <c r="T1494" s="71"/>
      <c r="U1494" s="33"/>
      <c r="V1494" s="33"/>
      <c r="W1494" s="33"/>
      <c r="X1494" s="33"/>
      <c r="Y1494" s="33"/>
      <c r="Z1494" s="33"/>
      <c r="AA1494" s="33"/>
      <c r="AB1494" s="33"/>
      <c r="AC1494" s="33"/>
      <c r="AD1494" s="33"/>
      <c r="AE1494" s="33"/>
      <c r="AT1494" s="16" t="s">
        <v>156</v>
      </c>
      <c r="AU1494" s="16" t="s">
        <v>86</v>
      </c>
    </row>
    <row r="1495" spans="1:65" s="2" customFormat="1" ht="29.25">
      <c r="A1495" s="33"/>
      <c r="B1495" s="34"/>
      <c r="C1495" s="35"/>
      <c r="D1495" s="215" t="s">
        <v>191</v>
      </c>
      <c r="E1495" s="35"/>
      <c r="F1495" s="219" t="s">
        <v>2518</v>
      </c>
      <c r="G1495" s="35"/>
      <c r="H1495" s="35"/>
      <c r="I1495" s="114"/>
      <c r="J1495" s="35"/>
      <c r="K1495" s="35"/>
      <c r="L1495" s="38"/>
      <c r="M1495" s="217"/>
      <c r="N1495" s="218"/>
      <c r="O1495" s="70"/>
      <c r="P1495" s="70"/>
      <c r="Q1495" s="70"/>
      <c r="R1495" s="70"/>
      <c r="S1495" s="70"/>
      <c r="T1495" s="71"/>
      <c r="U1495" s="33"/>
      <c r="V1495" s="33"/>
      <c r="W1495" s="33"/>
      <c r="X1495" s="33"/>
      <c r="Y1495" s="33"/>
      <c r="Z1495" s="33"/>
      <c r="AA1495" s="33"/>
      <c r="AB1495" s="33"/>
      <c r="AC1495" s="33"/>
      <c r="AD1495" s="33"/>
      <c r="AE1495" s="33"/>
      <c r="AT1495" s="16" t="s">
        <v>191</v>
      </c>
      <c r="AU1495" s="16" t="s">
        <v>86</v>
      </c>
    </row>
    <row r="1496" spans="1:65" s="2" customFormat="1" ht="21.75" customHeight="1">
      <c r="A1496" s="33"/>
      <c r="B1496" s="34"/>
      <c r="C1496" s="220" t="s">
        <v>2519</v>
      </c>
      <c r="D1496" s="220" t="s">
        <v>290</v>
      </c>
      <c r="E1496" s="221" t="s">
        <v>2520</v>
      </c>
      <c r="F1496" s="222" t="s">
        <v>2521</v>
      </c>
      <c r="G1496" s="223" t="s">
        <v>285</v>
      </c>
      <c r="H1496" s="224">
        <v>1</v>
      </c>
      <c r="I1496" s="225"/>
      <c r="J1496" s="226">
        <f>ROUND(I1496*H1496,2)</f>
        <v>0</v>
      </c>
      <c r="K1496" s="222" t="s">
        <v>153</v>
      </c>
      <c r="L1496" s="227"/>
      <c r="M1496" s="228" t="s">
        <v>1</v>
      </c>
      <c r="N1496" s="229" t="s">
        <v>42</v>
      </c>
      <c r="O1496" s="70"/>
      <c r="P1496" s="211">
        <f>O1496*H1496</f>
        <v>0</v>
      </c>
      <c r="Q1496" s="211">
        <v>5.6699999999999997E-3</v>
      </c>
      <c r="R1496" s="211">
        <f>Q1496*H1496</f>
        <v>5.6699999999999997E-3</v>
      </c>
      <c r="S1496" s="211">
        <v>0</v>
      </c>
      <c r="T1496" s="212">
        <f>S1496*H1496</f>
        <v>0</v>
      </c>
      <c r="U1496" s="33"/>
      <c r="V1496" s="33"/>
      <c r="W1496" s="33"/>
      <c r="X1496" s="33"/>
      <c r="Y1496" s="33"/>
      <c r="Z1496" s="33"/>
      <c r="AA1496" s="33"/>
      <c r="AB1496" s="33"/>
      <c r="AC1496" s="33"/>
      <c r="AD1496" s="33"/>
      <c r="AE1496" s="33"/>
      <c r="AR1496" s="213" t="s">
        <v>846</v>
      </c>
      <c r="AT1496" s="213" t="s">
        <v>290</v>
      </c>
      <c r="AU1496" s="213" t="s">
        <v>86</v>
      </c>
      <c r="AY1496" s="16" t="s">
        <v>147</v>
      </c>
      <c r="BE1496" s="214">
        <f>IF(N1496="základní",J1496,0)</f>
        <v>0</v>
      </c>
      <c r="BF1496" s="214">
        <f>IF(N1496="snížená",J1496,0)</f>
        <v>0</v>
      </c>
      <c r="BG1496" s="214">
        <f>IF(N1496="zákl. přenesená",J1496,0)</f>
        <v>0</v>
      </c>
      <c r="BH1496" s="214">
        <f>IF(N1496="sníž. přenesená",J1496,0)</f>
        <v>0</v>
      </c>
      <c r="BI1496" s="214">
        <f>IF(N1496="nulová",J1496,0)</f>
        <v>0</v>
      </c>
      <c r="BJ1496" s="16" t="s">
        <v>21</v>
      </c>
      <c r="BK1496" s="214">
        <f>ROUND(I1496*H1496,2)</f>
        <v>0</v>
      </c>
      <c r="BL1496" s="16" t="s">
        <v>846</v>
      </c>
      <c r="BM1496" s="213" t="s">
        <v>2522</v>
      </c>
    </row>
    <row r="1497" spans="1:65" s="2" customFormat="1" ht="11.25">
      <c r="A1497" s="33"/>
      <c r="B1497" s="34"/>
      <c r="C1497" s="35"/>
      <c r="D1497" s="215" t="s">
        <v>156</v>
      </c>
      <c r="E1497" s="35"/>
      <c r="F1497" s="216" t="s">
        <v>2521</v>
      </c>
      <c r="G1497" s="35"/>
      <c r="H1497" s="35"/>
      <c r="I1497" s="114"/>
      <c r="J1497" s="35"/>
      <c r="K1497" s="35"/>
      <c r="L1497" s="38"/>
      <c r="M1497" s="217"/>
      <c r="N1497" s="218"/>
      <c r="O1497" s="70"/>
      <c r="P1497" s="70"/>
      <c r="Q1497" s="70"/>
      <c r="R1497" s="70"/>
      <c r="S1497" s="70"/>
      <c r="T1497" s="71"/>
      <c r="U1497" s="33"/>
      <c r="V1497" s="33"/>
      <c r="W1497" s="33"/>
      <c r="X1497" s="33"/>
      <c r="Y1497" s="33"/>
      <c r="Z1497" s="33"/>
      <c r="AA1497" s="33"/>
      <c r="AB1497" s="33"/>
      <c r="AC1497" s="33"/>
      <c r="AD1497" s="33"/>
      <c r="AE1497" s="33"/>
      <c r="AT1497" s="16" t="s">
        <v>156</v>
      </c>
      <c r="AU1497" s="16" t="s">
        <v>86</v>
      </c>
    </row>
    <row r="1498" spans="1:65" s="2" customFormat="1" ht="29.25">
      <c r="A1498" s="33"/>
      <c r="B1498" s="34"/>
      <c r="C1498" s="35"/>
      <c r="D1498" s="215" t="s">
        <v>191</v>
      </c>
      <c r="E1498" s="35"/>
      <c r="F1498" s="219" t="s">
        <v>2523</v>
      </c>
      <c r="G1498" s="35"/>
      <c r="H1498" s="35"/>
      <c r="I1498" s="114"/>
      <c r="J1498" s="35"/>
      <c r="K1498" s="35"/>
      <c r="L1498" s="38"/>
      <c r="M1498" s="217"/>
      <c r="N1498" s="218"/>
      <c r="O1498" s="70"/>
      <c r="P1498" s="70"/>
      <c r="Q1498" s="70"/>
      <c r="R1498" s="70"/>
      <c r="S1498" s="70"/>
      <c r="T1498" s="71"/>
      <c r="U1498" s="33"/>
      <c r="V1498" s="33"/>
      <c r="W1498" s="33"/>
      <c r="X1498" s="33"/>
      <c r="Y1498" s="33"/>
      <c r="Z1498" s="33"/>
      <c r="AA1498" s="33"/>
      <c r="AB1498" s="33"/>
      <c r="AC1498" s="33"/>
      <c r="AD1498" s="33"/>
      <c r="AE1498" s="33"/>
      <c r="AT1498" s="16" t="s">
        <v>191</v>
      </c>
      <c r="AU1498" s="16" t="s">
        <v>86</v>
      </c>
    </row>
    <row r="1499" spans="1:65" s="2" customFormat="1" ht="21.75" customHeight="1">
      <c r="A1499" s="33"/>
      <c r="B1499" s="34"/>
      <c r="C1499" s="220" t="s">
        <v>2524</v>
      </c>
      <c r="D1499" s="220" t="s">
        <v>290</v>
      </c>
      <c r="E1499" s="221" t="s">
        <v>2525</v>
      </c>
      <c r="F1499" s="222" t="s">
        <v>2526</v>
      </c>
      <c r="G1499" s="223" t="s">
        <v>285</v>
      </c>
      <c r="H1499" s="224">
        <v>1</v>
      </c>
      <c r="I1499" s="225"/>
      <c r="J1499" s="226">
        <f>ROUND(I1499*H1499,2)</f>
        <v>0</v>
      </c>
      <c r="K1499" s="222" t="s">
        <v>153</v>
      </c>
      <c r="L1499" s="227"/>
      <c r="M1499" s="228" t="s">
        <v>1</v>
      </c>
      <c r="N1499" s="229" t="s">
        <v>42</v>
      </c>
      <c r="O1499" s="70"/>
      <c r="P1499" s="211">
        <f>O1499*H1499</f>
        <v>0</v>
      </c>
      <c r="Q1499" s="211">
        <v>7.0099999999999997E-3</v>
      </c>
      <c r="R1499" s="211">
        <f>Q1499*H1499</f>
        <v>7.0099999999999997E-3</v>
      </c>
      <c r="S1499" s="211">
        <v>0</v>
      </c>
      <c r="T1499" s="212">
        <f>S1499*H1499</f>
        <v>0</v>
      </c>
      <c r="U1499" s="33"/>
      <c r="V1499" s="33"/>
      <c r="W1499" s="33"/>
      <c r="X1499" s="33"/>
      <c r="Y1499" s="33"/>
      <c r="Z1499" s="33"/>
      <c r="AA1499" s="33"/>
      <c r="AB1499" s="33"/>
      <c r="AC1499" s="33"/>
      <c r="AD1499" s="33"/>
      <c r="AE1499" s="33"/>
      <c r="AR1499" s="213" t="s">
        <v>193</v>
      </c>
      <c r="AT1499" s="213" t="s">
        <v>290</v>
      </c>
      <c r="AU1499" s="213" t="s">
        <v>86</v>
      </c>
      <c r="AY1499" s="16" t="s">
        <v>147</v>
      </c>
      <c r="BE1499" s="214">
        <f>IF(N1499="základní",J1499,0)</f>
        <v>0</v>
      </c>
      <c r="BF1499" s="214">
        <f>IF(N1499="snížená",J1499,0)</f>
        <v>0</v>
      </c>
      <c r="BG1499" s="214">
        <f>IF(N1499="zákl. přenesená",J1499,0)</f>
        <v>0</v>
      </c>
      <c r="BH1499" s="214">
        <f>IF(N1499="sníž. přenesená",J1499,0)</f>
        <v>0</v>
      </c>
      <c r="BI1499" s="214">
        <f>IF(N1499="nulová",J1499,0)</f>
        <v>0</v>
      </c>
      <c r="BJ1499" s="16" t="s">
        <v>21</v>
      </c>
      <c r="BK1499" s="214">
        <f>ROUND(I1499*H1499,2)</f>
        <v>0</v>
      </c>
      <c r="BL1499" s="16" t="s">
        <v>154</v>
      </c>
      <c r="BM1499" s="213" t="s">
        <v>2527</v>
      </c>
    </row>
    <row r="1500" spans="1:65" s="2" customFormat="1" ht="11.25">
      <c r="A1500" s="33"/>
      <c r="B1500" s="34"/>
      <c r="C1500" s="35"/>
      <c r="D1500" s="215" t="s">
        <v>156</v>
      </c>
      <c r="E1500" s="35"/>
      <c r="F1500" s="216" t="s">
        <v>2526</v>
      </c>
      <c r="G1500" s="35"/>
      <c r="H1500" s="35"/>
      <c r="I1500" s="114"/>
      <c r="J1500" s="35"/>
      <c r="K1500" s="35"/>
      <c r="L1500" s="38"/>
      <c r="M1500" s="217"/>
      <c r="N1500" s="218"/>
      <c r="O1500" s="70"/>
      <c r="P1500" s="70"/>
      <c r="Q1500" s="70"/>
      <c r="R1500" s="70"/>
      <c r="S1500" s="70"/>
      <c r="T1500" s="71"/>
      <c r="U1500" s="33"/>
      <c r="V1500" s="33"/>
      <c r="W1500" s="33"/>
      <c r="X1500" s="33"/>
      <c r="Y1500" s="33"/>
      <c r="Z1500" s="33"/>
      <c r="AA1500" s="33"/>
      <c r="AB1500" s="33"/>
      <c r="AC1500" s="33"/>
      <c r="AD1500" s="33"/>
      <c r="AE1500" s="33"/>
      <c r="AT1500" s="16" t="s">
        <v>156</v>
      </c>
      <c r="AU1500" s="16" t="s">
        <v>86</v>
      </c>
    </row>
    <row r="1501" spans="1:65" s="2" customFormat="1" ht="19.5">
      <c r="A1501" s="33"/>
      <c r="B1501" s="34"/>
      <c r="C1501" s="35"/>
      <c r="D1501" s="215" t="s">
        <v>191</v>
      </c>
      <c r="E1501" s="35"/>
      <c r="F1501" s="219" t="s">
        <v>2528</v>
      </c>
      <c r="G1501" s="35"/>
      <c r="H1501" s="35"/>
      <c r="I1501" s="114"/>
      <c r="J1501" s="35"/>
      <c r="K1501" s="35"/>
      <c r="L1501" s="38"/>
      <c r="M1501" s="217"/>
      <c r="N1501" s="218"/>
      <c r="O1501" s="70"/>
      <c r="P1501" s="70"/>
      <c r="Q1501" s="70"/>
      <c r="R1501" s="70"/>
      <c r="S1501" s="70"/>
      <c r="T1501" s="71"/>
      <c r="U1501" s="33"/>
      <c r="V1501" s="33"/>
      <c r="W1501" s="33"/>
      <c r="X1501" s="33"/>
      <c r="Y1501" s="33"/>
      <c r="Z1501" s="33"/>
      <c r="AA1501" s="33"/>
      <c r="AB1501" s="33"/>
      <c r="AC1501" s="33"/>
      <c r="AD1501" s="33"/>
      <c r="AE1501" s="33"/>
      <c r="AT1501" s="16" t="s">
        <v>191</v>
      </c>
      <c r="AU1501" s="16" t="s">
        <v>86</v>
      </c>
    </row>
    <row r="1502" spans="1:65" s="2" customFormat="1" ht="21.75" customHeight="1">
      <c r="A1502" s="33"/>
      <c r="B1502" s="34"/>
      <c r="C1502" s="202" t="s">
        <v>2529</v>
      </c>
      <c r="D1502" s="202" t="s">
        <v>149</v>
      </c>
      <c r="E1502" s="203" t="s">
        <v>2530</v>
      </c>
      <c r="F1502" s="204" t="s">
        <v>2531</v>
      </c>
      <c r="G1502" s="205" t="s">
        <v>210</v>
      </c>
      <c r="H1502" s="206">
        <v>1</v>
      </c>
      <c r="I1502" s="207"/>
      <c r="J1502" s="208">
        <f>ROUND(I1502*H1502,2)</f>
        <v>0</v>
      </c>
      <c r="K1502" s="204" t="s">
        <v>153</v>
      </c>
      <c r="L1502" s="38"/>
      <c r="M1502" s="209" t="s">
        <v>1</v>
      </c>
      <c r="N1502" s="210" t="s">
        <v>42</v>
      </c>
      <c r="O1502" s="70"/>
      <c r="P1502" s="211">
        <f>O1502*H1502</f>
        <v>0</v>
      </c>
      <c r="Q1502" s="211">
        <v>6.9999999999999999E-4</v>
      </c>
      <c r="R1502" s="211">
        <f>Q1502*H1502</f>
        <v>6.9999999999999999E-4</v>
      </c>
      <c r="S1502" s="211">
        <v>0</v>
      </c>
      <c r="T1502" s="212">
        <f>S1502*H1502</f>
        <v>0</v>
      </c>
      <c r="U1502" s="33"/>
      <c r="V1502" s="33"/>
      <c r="W1502" s="33"/>
      <c r="X1502" s="33"/>
      <c r="Y1502" s="33"/>
      <c r="Z1502" s="33"/>
      <c r="AA1502" s="33"/>
      <c r="AB1502" s="33"/>
      <c r="AC1502" s="33"/>
      <c r="AD1502" s="33"/>
      <c r="AE1502" s="33"/>
      <c r="AR1502" s="213" t="s">
        <v>154</v>
      </c>
      <c r="AT1502" s="213" t="s">
        <v>149</v>
      </c>
      <c r="AU1502" s="213" t="s">
        <v>86</v>
      </c>
      <c r="AY1502" s="16" t="s">
        <v>147</v>
      </c>
      <c r="BE1502" s="214">
        <f>IF(N1502="základní",J1502,0)</f>
        <v>0</v>
      </c>
      <c r="BF1502" s="214">
        <f>IF(N1502="snížená",J1502,0)</f>
        <v>0</v>
      </c>
      <c r="BG1502" s="214">
        <f>IF(N1502="zákl. přenesená",J1502,0)</f>
        <v>0</v>
      </c>
      <c r="BH1502" s="214">
        <f>IF(N1502="sníž. přenesená",J1502,0)</f>
        <v>0</v>
      </c>
      <c r="BI1502" s="214">
        <f>IF(N1502="nulová",J1502,0)</f>
        <v>0</v>
      </c>
      <c r="BJ1502" s="16" t="s">
        <v>21</v>
      </c>
      <c r="BK1502" s="214">
        <f>ROUND(I1502*H1502,2)</f>
        <v>0</v>
      </c>
      <c r="BL1502" s="16" t="s">
        <v>154</v>
      </c>
      <c r="BM1502" s="213" t="s">
        <v>2532</v>
      </c>
    </row>
    <row r="1503" spans="1:65" s="2" customFormat="1" ht="19.5">
      <c r="A1503" s="33"/>
      <c r="B1503" s="34"/>
      <c r="C1503" s="35"/>
      <c r="D1503" s="215" t="s">
        <v>156</v>
      </c>
      <c r="E1503" s="35"/>
      <c r="F1503" s="216" t="s">
        <v>2533</v>
      </c>
      <c r="G1503" s="35"/>
      <c r="H1503" s="35"/>
      <c r="I1503" s="114"/>
      <c r="J1503" s="35"/>
      <c r="K1503" s="35"/>
      <c r="L1503" s="38"/>
      <c r="M1503" s="217"/>
      <c r="N1503" s="218"/>
      <c r="O1503" s="70"/>
      <c r="P1503" s="70"/>
      <c r="Q1503" s="70"/>
      <c r="R1503" s="70"/>
      <c r="S1503" s="70"/>
      <c r="T1503" s="71"/>
      <c r="U1503" s="33"/>
      <c r="V1503" s="33"/>
      <c r="W1503" s="33"/>
      <c r="X1503" s="33"/>
      <c r="Y1503" s="33"/>
      <c r="Z1503" s="33"/>
      <c r="AA1503" s="33"/>
      <c r="AB1503" s="33"/>
      <c r="AC1503" s="33"/>
      <c r="AD1503" s="33"/>
      <c r="AE1503" s="33"/>
      <c r="AT1503" s="16" t="s">
        <v>156</v>
      </c>
      <c r="AU1503" s="16" t="s">
        <v>86</v>
      </c>
    </row>
    <row r="1504" spans="1:65" s="2" customFormat="1" ht="146.25">
      <c r="A1504" s="33"/>
      <c r="B1504" s="34"/>
      <c r="C1504" s="35"/>
      <c r="D1504" s="215" t="s">
        <v>158</v>
      </c>
      <c r="E1504" s="35"/>
      <c r="F1504" s="219" t="s">
        <v>2534</v>
      </c>
      <c r="G1504" s="35"/>
      <c r="H1504" s="35"/>
      <c r="I1504" s="114"/>
      <c r="J1504" s="35"/>
      <c r="K1504" s="35"/>
      <c r="L1504" s="38"/>
      <c r="M1504" s="217"/>
      <c r="N1504" s="218"/>
      <c r="O1504" s="70"/>
      <c r="P1504" s="70"/>
      <c r="Q1504" s="70"/>
      <c r="R1504" s="70"/>
      <c r="S1504" s="70"/>
      <c r="T1504" s="71"/>
      <c r="U1504" s="33"/>
      <c r="V1504" s="33"/>
      <c r="W1504" s="33"/>
      <c r="X1504" s="33"/>
      <c r="Y1504" s="33"/>
      <c r="Z1504" s="33"/>
      <c r="AA1504" s="33"/>
      <c r="AB1504" s="33"/>
      <c r="AC1504" s="33"/>
      <c r="AD1504" s="33"/>
      <c r="AE1504" s="33"/>
      <c r="AT1504" s="16" t="s">
        <v>158</v>
      </c>
      <c r="AU1504" s="16" t="s">
        <v>86</v>
      </c>
    </row>
    <row r="1505" spans="1:65" s="2" customFormat="1" ht="19.5">
      <c r="A1505" s="33"/>
      <c r="B1505" s="34"/>
      <c r="C1505" s="35"/>
      <c r="D1505" s="215" t="s">
        <v>191</v>
      </c>
      <c r="E1505" s="35"/>
      <c r="F1505" s="219" t="s">
        <v>2535</v>
      </c>
      <c r="G1505" s="35"/>
      <c r="H1505" s="35"/>
      <c r="I1505" s="114"/>
      <c r="J1505" s="35"/>
      <c r="K1505" s="35"/>
      <c r="L1505" s="38"/>
      <c r="M1505" s="217"/>
      <c r="N1505" s="218"/>
      <c r="O1505" s="70"/>
      <c r="P1505" s="70"/>
      <c r="Q1505" s="70"/>
      <c r="R1505" s="70"/>
      <c r="S1505" s="70"/>
      <c r="T1505" s="71"/>
      <c r="U1505" s="33"/>
      <c r="V1505" s="33"/>
      <c r="W1505" s="33"/>
      <c r="X1505" s="33"/>
      <c r="Y1505" s="33"/>
      <c r="Z1505" s="33"/>
      <c r="AA1505" s="33"/>
      <c r="AB1505" s="33"/>
      <c r="AC1505" s="33"/>
      <c r="AD1505" s="33"/>
      <c r="AE1505" s="33"/>
      <c r="AT1505" s="16" t="s">
        <v>191</v>
      </c>
      <c r="AU1505" s="16" t="s">
        <v>86</v>
      </c>
    </row>
    <row r="1506" spans="1:65" s="2" customFormat="1" ht="21.75" customHeight="1">
      <c r="A1506" s="33"/>
      <c r="B1506" s="34"/>
      <c r="C1506" s="202" t="s">
        <v>2536</v>
      </c>
      <c r="D1506" s="202" t="s">
        <v>149</v>
      </c>
      <c r="E1506" s="203" t="s">
        <v>2537</v>
      </c>
      <c r="F1506" s="204" t="s">
        <v>2538</v>
      </c>
      <c r="G1506" s="205" t="s">
        <v>210</v>
      </c>
      <c r="H1506" s="206">
        <v>1</v>
      </c>
      <c r="I1506" s="207"/>
      <c r="J1506" s="208">
        <f>ROUND(I1506*H1506,2)</f>
        <v>0</v>
      </c>
      <c r="K1506" s="204" t="s">
        <v>153</v>
      </c>
      <c r="L1506" s="38"/>
      <c r="M1506" s="209" t="s">
        <v>1</v>
      </c>
      <c r="N1506" s="210" t="s">
        <v>42</v>
      </c>
      <c r="O1506" s="70"/>
      <c r="P1506" s="211">
        <f>O1506*H1506</f>
        <v>0</v>
      </c>
      <c r="Q1506" s="211">
        <v>0.109405</v>
      </c>
      <c r="R1506" s="211">
        <f>Q1506*H1506</f>
        <v>0.109405</v>
      </c>
      <c r="S1506" s="211">
        <v>0</v>
      </c>
      <c r="T1506" s="212">
        <f>S1506*H1506</f>
        <v>0</v>
      </c>
      <c r="U1506" s="33"/>
      <c r="V1506" s="33"/>
      <c r="W1506" s="33"/>
      <c r="X1506" s="33"/>
      <c r="Y1506" s="33"/>
      <c r="Z1506" s="33"/>
      <c r="AA1506" s="33"/>
      <c r="AB1506" s="33"/>
      <c r="AC1506" s="33"/>
      <c r="AD1506" s="33"/>
      <c r="AE1506" s="33"/>
      <c r="AR1506" s="213" t="s">
        <v>154</v>
      </c>
      <c r="AT1506" s="213" t="s">
        <v>149</v>
      </c>
      <c r="AU1506" s="213" t="s">
        <v>86</v>
      </c>
      <c r="AY1506" s="16" t="s">
        <v>147</v>
      </c>
      <c r="BE1506" s="214">
        <f>IF(N1506="základní",J1506,0)</f>
        <v>0</v>
      </c>
      <c r="BF1506" s="214">
        <f>IF(N1506="snížená",J1506,0)</f>
        <v>0</v>
      </c>
      <c r="BG1506" s="214">
        <f>IF(N1506="zákl. přenesená",J1506,0)</f>
        <v>0</v>
      </c>
      <c r="BH1506" s="214">
        <f>IF(N1506="sníž. přenesená",J1506,0)</f>
        <v>0</v>
      </c>
      <c r="BI1506" s="214">
        <f>IF(N1506="nulová",J1506,0)</f>
        <v>0</v>
      </c>
      <c r="BJ1506" s="16" t="s">
        <v>21</v>
      </c>
      <c r="BK1506" s="214">
        <f>ROUND(I1506*H1506,2)</f>
        <v>0</v>
      </c>
      <c r="BL1506" s="16" t="s">
        <v>154</v>
      </c>
      <c r="BM1506" s="213" t="s">
        <v>2539</v>
      </c>
    </row>
    <row r="1507" spans="1:65" s="2" customFormat="1" ht="19.5">
      <c r="A1507" s="33"/>
      <c r="B1507" s="34"/>
      <c r="C1507" s="35"/>
      <c r="D1507" s="215" t="s">
        <v>156</v>
      </c>
      <c r="E1507" s="35"/>
      <c r="F1507" s="216" t="s">
        <v>2540</v>
      </c>
      <c r="G1507" s="35"/>
      <c r="H1507" s="35"/>
      <c r="I1507" s="114"/>
      <c r="J1507" s="35"/>
      <c r="K1507" s="35"/>
      <c r="L1507" s="38"/>
      <c r="M1507" s="217"/>
      <c r="N1507" s="218"/>
      <c r="O1507" s="70"/>
      <c r="P1507" s="70"/>
      <c r="Q1507" s="70"/>
      <c r="R1507" s="70"/>
      <c r="S1507" s="70"/>
      <c r="T1507" s="71"/>
      <c r="U1507" s="33"/>
      <c r="V1507" s="33"/>
      <c r="W1507" s="33"/>
      <c r="X1507" s="33"/>
      <c r="Y1507" s="33"/>
      <c r="Z1507" s="33"/>
      <c r="AA1507" s="33"/>
      <c r="AB1507" s="33"/>
      <c r="AC1507" s="33"/>
      <c r="AD1507" s="33"/>
      <c r="AE1507" s="33"/>
      <c r="AT1507" s="16" t="s">
        <v>156</v>
      </c>
      <c r="AU1507" s="16" t="s">
        <v>86</v>
      </c>
    </row>
    <row r="1508" spans="1:65" s="2" customFormat="1" ht="87.75">
      <c r="A1508" s="33"/>
      <c r="B1508" s="34"/>
      <c r="C1508" s="35"/>
      <c r="D1508" s="215" t="s">
        <v>158</v>
      </c>
      <c r="E1508" s="35"/>
      <c r="F1508" s="219" t="s">
        <v>2541</v>
      </c>
      <c r="G1508" s="35"/>
      <c r="H1508" s="35"/>
      <c r="I1508" s="114"/>
      <c r="J1508" s="35"/>
      <c r="K1508" s="35"/>
      <c r="L1508" s="38"/>
      <c r="M1508" s="217"/>
      <c r="N1508" s="218"/>
      <c r="O1508" s="70"/>
      <c r="P1508" s="70"/>
      <c r="Q1508" s="70"/>
      <c r="R1508" s="70"/>
      <c r="S1508" s="70"/>
      <c r="T1508" s="71"/>
      <c r="U1508" s="33"/>
      <c r="V1508" s="33"/>
      <c r="W1508" s="33"/>
      <c r="X1508" s="33"/>
      <c r="Y1508" s="33"/>
      <c r="Z1508" s="33"/>
      <c r="AA1508" s="33"/>
      <c r="AB1508" s="33"/>
      <c r="AC1508" s="33"/>
      <c r="AD1508" s="33"/>
      <c r="AE1508" s="33"/>
      <c r="AT1508" s="16" t="s">
        <v>158</v>
      </c>
      <c r="AU1508" s="16" t="s">
        <v>86</v>
      </c>
    </row>
    <row r="1509" spans="1:65" s="2" customFormat="1" ht="19.5">
      <c r="A1509" s="33"/>
      <c r="B1509" s="34"/>
      <c r="C1509" s="35"/>
      <c r="D1509" s="215" t="s">
        <v>191</v>
      </c>
      <c r="E1509" s="35"/>
      <c r="F1509" s="219" t="s">
        <v>2542</v>
      </c>
      <c r="G1509" s="35"/>
      <c r="H1509" s="35"/>
      <c r="I1509" s="114"/>
      <c r="J1509" s="35"/>
      <c r="K1509" s="35"/>
      <c r="L1509" s="38"/>
      <c r="M1509" s="217"/>
      <c r="N1509" s="218"/>
      <c r="O1509" s="70"/>
      <c r="P1509" s="70"/>
      <c r="Q1509" s="70"/>
      <c r="R1509" s="70"/>
      <c r="S1509" s="70"/>
      <c r="T1509" s="71"/>
      <c r="U1509" s="33"/>
      <c r="V1509" s="33"/>
      <c r="W1509" s="33"/>
      <c r="X1509" s="33"/>
      <c r="Y1509" s="33"/>
      <c r="Z1509" s="33"/>
      <c r="AA1509" s="33"/>
      <c r="AB1509" s="33"/>
      <c r="AC1509" s="33"/>
      <c r="AD1509" s="33"/>
      <c r="AE1509" s="33"/>
      <c r="AT1509" s="16" t="s">
        <v>191</v>
      </c>
      <c r="AU1509" s="16" t="s">
        <v>86</v>
      </c>
    </row>
    <row r="1510" spans="1:65" s="2" customFormat="1" ht="16.5" customHeight="1">
      <c r="A1510" s="33"/>
      <c r="B1510" s="34"/>
      <c r="C1510" s="220" t="s">
        <v>2543</v>
      </c>
      <c r="D1510" s="220" t="s">
        <v>290</v>
      </c>
      <c r="E1510" s="221" t="s">
        <v>2544</v>
      </c>
      <c r="F1510" s="222" t="s">
        <v>2545</v>
      </c>
      <c r="G1510" s="223" t="s">
        <v>210</v>
      </c>
      <c r="H1510" s="224">
        <v>1</v>
      </c>
      <c r="I1510" s="225"/>
      <c r="J1510" s="226">
        <f>ROUND(I1510*H1510,2)</f>
        <v>0</v>
      </c>
      <c r="K1510" s="222" t="s">
        <v>153</v>
      </c>
      <c r="L1510" s="227"/>
      <c r="M1510" s="228" t="s">
        <v>1</v>
      </c>
      <c r="N1510" s="229" t="s">
        <v>42</v>
      </c>
      <c r="O1510" s="70"/>
      <c r="P1510" s="211">
        <f>O1510*H1510</f>
        <v>0</v>
      </c>
      <c r="Q1510" s="211">
        <v>6.1000000000000004E-3</v>
      </c>
      <c r="R1510" s="211">
        <f>Q1510*H1510</f>
        <v>6.1000000000000004E-3</v>
      </c>
      <c r="S1510" s="211">
        <v>0</v>
      </c>
      <c r="T1510" s="212">
        <f>S1510*H1510</f>
        <v>0</v>
      </c>
      <c r="U1510" s="33"/>
      <c r="V1510" s="33"/>
      <c r="W1510" s="33"/>
      <c r="X1510" s="33"/>
      <c r="Y1510" s="33"/>
      <c r="Z1510" s="33"/>
      <c r="AA1510" s="33"/>
      <c r="AB1510" s="33"/>
      <c r="AC1510" s="33"/>
      <c r="AD1510" s="33"/>
      <c r="AE1510" s="33"/>
      <c r="AR1510" s="213" t="s">
        <v>193</v>
      </c>
      <c r="AT1510" s="213" t="s">
        <v>290</v>
      </c>
      <c r="AU1510" s="213" t="s">
        <v>86</v>
      </c>
      <c r="AY1510" s="16" t="s">
        <v>147</v>
      </c>
      <c r="BE1510" s="214">
        <f>IF(N1510="základní",J1510,0)</f>
        <v>0</v>
      </c>
      <c r="BF1510" s="214">
        <f>IF(N1510="snížená",J1510,0)</f>
        <v>0</v>
      </c>
      <c r="BG1510" s="214">
        <f>IF(N1510="zákl. přenesená",J1510,0)</f>
        <v>0</v>
      </c>
      <c r="BH1510" s="214">
        <f>IF(N1510="sníž. přenesená",J1510,0)</f>
        <v>0</v>
      </c>
      <c r="BI1510" s="214">
        <f>IF(N1510="nulová",J1510,0)</f>
        <v>0</v>
      </c>
      <c r="BJ1510" s="16" t="s">
        <v>21</v>
      </c>
      <c r="BK1510" s="214">
        <f>ROUND(I1510*H1510,2)</f>
        <v>0</v>
      </c>
      <c r="BL1510" s="16" t="s">
        <v>154</v>
      </c>
      <c r="BM1510" s="213" t="s">
        <v>2546</v>
      </c>
    </row>
    <row r="1511" spans="1:65" s="2" customFormat="1" ht="11.25">
      <c r="A1511" s="33"/>
      <c r="B1511" s="34"/>
      <c r="C1511" s="35"/>
      <c r="D1511" s="215" t="s">
        <v>156</v>
      </c>
      <c r="E1511" s="35"/>
      <c r="F1511" s="216" t="s">
        <v>2545</v>
      </c>
      <c r="G1511" s="35"/>
      <c r="H1511" s="35"/>
      <c r="I1511" s="114"/>
      <c r="J1511" s="35"/>
      <c r="K1511" s="35"/>
      <c r="L1511" s="38"/>
      <c r="M1511" s="217"/>
      <c r="N1511" s="218"/>
      <c r="O1511" s="70"/>
      <c r="P1511" s="70"/>
      <c r="Q1511" s="70"/>
      <c r="R1511" s="70"/>
      <c r="S1511" s="70"/>
      <c r="T1511" s="71"/>
      <c r="U1511" s="33"/>
      <c r="V1511" s="33"/>
      <c r="W1511" s="33"/>
      <c r="X1511" s="33"/>
      <c r="Y1511" s="33"/>
      <c r="Z1511" s="33"/>
      <c r="AA1511" s="33"/>
      <c r="AB1511" s="33"/>
      <c r="AC1511" s="33"/>
      <c r="AD1511" s="33"/>
      <c r="AE1511" s="33"/>
      <c r="AT1511" s="16" t="s">
        <v>156</v>
      </c>
      <c r="AU1511" s="16" t="s">
        <v>86</v>
      </c>
    </row>
    <row r="1512" spans="1:65" s="2" customFormat="1" ht="16.5" customHeight="1">
      <c r="A1512" s="33"/>
      <c r="B1512" s="34"/>
      <c r="C1512" s="220" t="s">
        <v>2547</v>
      </c>
      <c r="D1512" s="220" t="s">
        <v>290</v>
      </c>
      <c r="E1512" s="221" t="s">
        <v>2548</v>
      </c>
      <c r="F1512" s="222" t="s">
        <v>2549</v>
      </c>
      <c r="G1512" s="223" t="s">
        <v>210</v>
      </c>
      <c r="H1512" s="224">
        <v>1</v>
      </c>
      <c r="I1512" s="225"/>
      <c r="J1512" s="226">
        <f>ROUND(I1512*H1512,2)</f>
        <v>0</v>
      </c>
      <c r="K1512" s="222" t="s">
        <v>1839</v>
      </c>
      <c r="L1512" s="227"/>
      <c r="M1512" s="228" t="s">
        <v>1</v>
      </c>
      <c r="N1512" s="229" t="s">
        <v>42</v>
      </c>
      <c r="O1512" s="70"/>
      <c r="P1512" s="211">
        <f>O1512*H1512</f>
        <v>0</v>
      </c>
      <c r="Q1512" s="211">
        <v>6.0000000000000001E-3</v>
      </c>
      <c r="R1512" s="211">
        <f>Q1512*H1512</f>
        <v>6.0000000000000001E-3</v>
      </c>
      <c r="S1512" s="211">
        <v>0</v>
      </c>
      <c r="T1512" s="212">
        <f>S1512*H1512</f>
        <v>0</v>
      </c>
      <c r="U1512" s="33"/>
      <c r="V1512" s="33"/>
      <c r="W1512" s="33"/>
      <c r="X1512" s="33"/>
      <c r="Y1512" s="33"/>
      <c r="Z1512" s="33"/>
      <c r="AA1512" s="33"/>
      <c r="AB1512" s="33"/>
      <c r="AC1512" s="33"/>
      <c r="AD1512" s="33"/>
      <c r="AE1512" s="33"/>
      <c r="AR1512" s="213" t="s">
        <v>193</v>
      </c>
      <c r="AT1512" s="213" t="s">
        <v>290</v>
      </c>
      <c r="AU1512" s="213" t="s">
        <v>86</v>
      </c>
      <c r="AY1512" s="16" t="s">
        <v>147</v>
      </c>
      <c r="BE1512" s="214">
        <f>IF(N1512="základní",J1512,0)</f>
        <v>0</v>
      </c>
      <c r="BF1512" s="214">
        <f>IF(N1512="snížená",J1512,0)</f>
        <v>0</v>
      </c>
      <c r="BG1512" s="214">
        <f>IF(N1512="zákl. přenesená",J1512,0)</f>
        <v>0</v>
      </c>
      <c r="BH1512" s="214">
        <f>IF(N1512="sníž. přenesená",J1512,0)</f>
        <v>0</v>
      </c>
      <c r="BI1512" s="214">
        <f>IF(N1512="nulová",J1512,0)</f>
        <v>0</v>
      </c>
      <c r="BJ1512" s="16" t="s">
        <v>21</v>
      </c>
      <c r="BK1512" s="214">
        <f>ROUND(I1512*H1512,2)</f>
        <v>0</v>
      </c>
      <c r="BL1512" s="16" t="s">
        <v>154</v>
      </c>
      <c r="BM1512" s="213" t="s">
        <v>2550</v>
      </c>
    </row>
    <row r="1513" spans="1:65" s="2" customFormat="1" ht="11.25">
      <c r="A1513" s="33"/>
      <c r="B1513" s="34"/>
      <c r="C1513" s="35"/>
      <c r="D1513" s="215" t="s">
        <v>156</v>
      </c>
      <c r="E1513" s="35"/>
      <c r="F1513" s="216" t="s">
        <v>2549</v>
      </c>
      <c r="G1513" s="35"/>
      <c r="H1513" s="35"/>
      <c r="I1513" s="114"/>
      <c r="J1513" s="35"/>
      <c r="K1513" s="35"/>
      <c r="L1513" s="38"/>
      <c r="M1513" s="217"/>
      <c r="N1513" s="218"/>
      <c r="O1513" s="70"/>
      <c r="P1513" s="70"/>
      <c r="Q1513" s="70"/>
      <c r="R1513" s="70"/>
      <c r="S1513" s="70"/>
      <c r="T1513" s="71"/>
      <c r="U1513" s="33"/>
      <c r="V1513" s="33"/>
      <c r="W1513" s="33"/>
      <c r="X1513" s="33"/>
      <c r="Y1513" s="33"/>
      <c r="Z1513" s="33"/>
      <c r="AA1513" s="33"/>
      <c r="AB1513" s="33"/>
      <c r="AC1513" s="33"/>
      <c r="AD1513" s="33"/>
      <c r="AE1513" s="33"/>
      <c r="AT1513" s="16" t="s">
        <v>156</v>
      </c>
      <c r="AU1513" s="16" t="s">
        <v>86</v>
      </c>
    </row>
    <row r="1514" spans="1:65" s="2" customFormat="1" ht="48.75">
      <c r="A1514" s="33"/>
      <c r="B1514" s="34"/>
      <c r="C1514" s="35"/>
      <c r="D1514" s="215" t="s">
        <v>191</v>
      </c>
      <c r="E1514" s="35"/>
      <c r="F1514" s="219" t="s">
        <v>2551</v>
      </c>
      <c r="G1514" s="35"/>
      <c r="H1514" s="35"/>
      <c r="I1514" s="114"/>
      <c r="J1514" s="35"/>
      <c r="K1514" s="35"/>
      <c r="L1514" s="38"/>
      <c r="M1514" s="217"/>
      <c r="N1514" s="218"/>
      <c r="O1514" s="70"/>
      <c r="P1514" s="70"/>
      <c r="Q1514" s="70"/>
      <c r="R1514" s="70"/>
      <c r="S1514" s="70"/>
      <c r="T1514" s="71"/>
      <c r="U1514" s="33"/>
      <c r="V1514" s="33"/>
      <c r="W1514" s="33"/>
      <c r="X1514" s="33"/>
      <c r="Y1514" s="33"/>
      <c r="Z1514" s="33"/>
      <c r="AA1514" s="33"/>
      <c r="AB1514" s="33"/>
      <c r="AC1514" s="33"/>
      <c r="AD1514" s="33"/>
      <c r="AE1514" s="33"/>
      <c r="AT1514" s="16" t="s">
        <v>191</v>
      </c>
      <c r="AU1514" s="16" t="s">
        <v>86</v>
      </c>
    </row>
    <row r="1515" spans="1:65" s="2" customFormat="1" ht="16.5" customHeight="1">
      <c r="A1515" s="33"/>
      <c r="B1515" s="34"/>
      <c r="C1515" s="220" t="s">
        <v>2552</v>
      </c>
      <c r="D1515" s="220" t="s">
        <v>290</v>
      </c>
      <c r="E1515" s="221" t="s">
        <v>2553</v>
      </c>
      <c r="F1515" s="222" t="s">
        <v>2554</v>
      </c>
      <c r="G1515" s="223" t="s">
        <v>1673</v>
      </c>
      <c r="H1515" s="224">
        <v>1</v>
      </c>
      <c r="I1515" s="225"/>
      <c r="J1515" s="226">
        <f>ROUND(I1515*H1515,2)</f>
        <v>0</v>
      </c>
      <c r="K1515" s="222" t="s">
        <v>153</v>
      </c>
      <c r="L1515" s="227"/>
      <c r="M1515" s="228" t="s">
        <v>1</v>
      </c>
      <c r="N1515" s="229" t="s">
        <v>42</v>
      </c>
      <c r="O1515" s="70"/>
      <c r="P1515" s="211">
        <f>O1515*H1515</f>
        <v>0</v>
      </c>
      <c r="Q1515" s="211">
        <v>1.09E-3</v>
      </c>
      <c r="R1515" s="211">
        <f>Q1515*H1515</f>
        <v>1.09E-3</v>
      </c>
      <c r="S1515" s="211">
        <v>0</v>
      </c>
      <c r="T1515" s="212">
        <f>S1515*H1515</f>
        <v>0</v>
      </c>
      <c r="U1515" s="33"/>
      <c r="V1515" s="33"/>
      <c r="W1515" s="33"/>
      <c r="X1515" s="33"/>
      <c r="Y1515" s="33"/>
      <c r="Z1515" s="33"/>
      <c r="AA1515" s="33"/>
      <c r="AB1515" s="33"/>
      <c r="AC1515" s="33"/>
      <c r="AD1515" s="33"/>
      <c r="AE1515" s="33"/>
      <c r="AR1515" s="213" t="s">
        <v>193</v>
      </c>
      <c r="AT1515" s="213" t="s">
        <v>290</v>
      </c>
      <c r="AU1515" s="213" t="s">
        <v>86</v>
      </c>
      <c r="AY1515" s="16" t="s">
        <v>147</v>
      </c>
      <c r="BE1515" s="214">
        <f>IF(N1515="základní",J1515,0)</f>
        <v>0</v>
      </c>
      <c r="BF1515" s="214">
        <f>IF(N1515="snížená",J1515,0)</f>
        <v>0</v>
      </c>
      <c r="BG1515" s="214">
        <f>IF(N1515="zákl. přenesená",J1515,0)</f>
        <v>0</v>
      </c>
      <c r="BH1515" s="214">
        <f>IF(N1515="sníž. přenesená",J1515,0)</f>
        <v>0</v>
      </c>
      <c r="BI1515" s="214">
        <f>IF(N1515="nulová",J1515,0)</f>
        <v>0</v>
      </c>
      <c r="BJ1515" s="16" t="s">
        <v>21</v>
      </c>
      <c r="BK1515" s="214">
        <f>ROUND(I1515*H1515,2)</f>
        <v>0</v>
      </c>
      <c r="BL1515" s="16" t="s">
        <v>154</v>
      </c>
      <c r="BM1515" s="213" t="s">
        <v>2555</v>
      </c>
    </row>
    <row r="1516" spans="1:65" s="2" customFormat="1" ht="11.25">
      <c r="A1516" s="33"/>
      <c r="B1516" s="34"/>
      <c r="C1516" s="35"/>
      <c r="D1516" s="215" t="s">
        <v>156</v>
      </c>
      <c r="E1516" s="35"/>
      <c r="F1516" s="216" t="s">
        <v>2554</v>
      </c>
      <c r="G1516" s="35"/>
      <c r="H1516" s="35"/>
      <c r="I1516" s="114"/>
      <c r="J1516" s="35"/>
      <c r="K1516" s="35"/>
      <c r="L1516" s="38"/>
      <c r="M1516" s="217"/>
      <c r="N1516" s="218"/>
      <c r="O1516" s="70"/>
      <c r="P1516" s="70"/>
      <c r="Q1516" s="70"/>
      <c r="R1516" s="70"/>
      <c r="S1516" s="70"/>
      <c r="T1516" s="71"/>
      <c r="U1516" s="33"/>
      <c r="V1516" s="33"/>
      <c r="W1516" s="33"/>
      <c r="X1516" s="33"/>
      <c r="Y1516" s="33"/>
      <c r="Z1516" s="33"/>
      <c r="AA1516" s="33"/>
      <c r="AB1516" s="33"/>
      <c r="AC1516" s="33"/>
      <c r="AD1516" s="33"/>
      <c r="AE1516" s="33"/>
      <c r="AT1516" s="16" t="s">
        <v>156</v>
      </c>
      <c r="AU1516" s="16" t="s">
        <v>86</v>
      </c>
    </row>
    <row r="1517" spans="1:65" s="2" customFormat="1" ht="29.25">
      <c r="A1517" s="33"/>
      <c r="B1517" s="34"/>
      <c r="C1517" s="35"/>
      <c r="D1517" s="215" t="s">
        <v>191</v>
      </c>
      <c r="E1517" s="35"/>
      <c r="F1517" s="219" t="s">
        <v>2556</v>
      </c>
      <c r="G1517" s="35"/>
      <c r="H1517" s="35"/>
      <c r="I1517" s="114"/>
      <c r="J1517" s="35"/>
      <c r="K1517" s="35"/>
      <c r="L1517" s="38"/>
      <c r="M1517" s="217"/>
      <c r="N1517" s="218"/>
      <c r="O1517" s="70"/>
      <c r="P1517" s="70"/>
      <c r="Q1517" s="70"/>
      <c r="R1517" s="70"/>
      <c r="S1517" s="70"/>
      <c r="T1517" s="71"/>
      <c r="U1517" s="33"/>
      <c r="V1517" s="33"/>
      <c r="W1517" s="33"/>
      <c r="X1517" s="33"/>
      <c r="Y1517" s="33"/>
      <c r="Z1517" s="33"/>
      <c r="AA1517" s="33"/>
      <c r="AB1517" s="33"/>
      <c r="AC1517" s="33"/>
      <c r="AD1517" s="33"/>
      <c r="AE1517" s="33"/>
      <c r="AT1517" s="16" t="s">
        <v>191</v>
      </c>
      <c r="AU1517" s="16" t="s">
        <v>86</v>
      </c>
    </row>
    <row r="1518" spans="1:65" s="2" customFormat="1" ht="16.5" customHeight="1">
      <c r="A1518" s="33"/>
      <c r="B1518" s="34"/>
      <c r="C1518" s="220" t="s">
        <v>2557</v>
      </c>
      <c r="D1518" s="220" t="s">
        <v>290</v>
      </c>
      <c r="E1518" s="221" t="s">
        <v>2558</v>
      </c>
      <c r="F1518" s="222" t="s">
        <v>2559</v>
      </c>
      <c r="G1518" s="223" t="s">
        <v>210</v>
      </c>
      <c r="H1518" s="224">
        <v>1</v>
      </c>
      <c r="I1518" s="225"/>
      <c r="J1518" s="226">
        <f>ROUND(I1518*H1518,2)</f>
        <v>0</v>
      </c>
      <c r="K1518" s="222" t="s">
        <v>1</v>
      </c>
      <c r="L1518" s="227"/>
      <c r="M1518" s="228" t="s">
        <v>1</v>
      </c>
      <c r="N1518" s="229" t="s">
        <v>42</v>
      </c>
      <c r="O1518" s="70"/>
      <c r="P1518" s="211">
        <f>O1518*H1518</f>
        <v>0</v>
      </c>
      <c r="Q1518" s="211">
        <v>5.0000000000000001E-4</v>
      </c>
      <c r="R1518" s="211">
        <f>Q1518*H1518</f>
        <v>5.0000000000000001E-4</v>
      </c>
      <c r="S1518" s="211">
        <v>0</v>
      </c>
      <c r="T1518" s="212">
        <f>S1518*H1518</f>
        <v>0</v>
      </c>
      <c r="U1518" s="33"/>
      <c r="V1518" s="33"/>
      <c r="W1518" s="33"/>
      <c r="X1518" s="33"/>
      <c r="Y1518" s="33"/>
      <c r="Z1518" s="33"/>
      <c r="AA1518" s="33"/>
      <c r="AB1518" s="33"/>
      <c r="AC1518" s="33"/>
      <c r="AD1518" s="33"/>
      <c r="AE1518" s="33"/>
      <c r="AR1518" s="213" t="s">
        <v>193</v>
      </c>
      <c r="AT1518" s="213" t="s">
        <v>290</v>
      </c>
      <c r="AU1518" s="213" t="s">
        <v>86</v>
      </c>
      <c r="AY1518" s="16" t="s">
        <v>147</v>
      </c>
      <c r="BE1518" s="214">
        <f>IF(N1518="základní",J1518,0)</f>
        <v>0</v>
      </c>
      <c r="BF1518" s="214">
        <f>IF(N1518="snížená",J1518,0)</f>
        <v>0</v>
      </c>
      <c r="BG1518" s="214">
        <f>IF(N1518="zákl. přenesená",J1518,0)</f>
        <v>0</v>
      </c>
      <c r="BH1518" s="214">
        <f>IF(N1518="sníž. přenesená",J1518,0)</f>
        <v>0</v>
      </c>
      <c r="BI1518" s="214">
        <f>IF(N1518="nulová",J1518,0)</f>
        <v>0</v>
      </c>
      <c r="BJ1518" s="16" t="s">
        <v>21</v>
      </c>
      <c r="BK1518" s="214">
        <f>ROUND(I1518*H1518,2)</f>
        <v>0</v>
      </c>
      <c r="BL1518" s="16" t="s">
        <v>154</v>
      </c>
      <c r="BM1518" s="213" t="s">
        <v>2560</v>
      </c>
    </row>
    <row r="1519" spans="1:65" s="2" customFormat="1" ht="11.25">
      <c r="A1519" s="33"/>
      <c r="B1519" s="34"/>
      <c r="C1519" s="35"/>
      <c r="D1519" s="215" t="s">
        <v>156</v>
      </c>
      <c r="E1519" s="35"/>
      <c r="F1519" s="216" t="s">
        <v>2559</v>
      </c>
      <c r="G1519" s="35"/>
      <c r="H1519" s="35"/>
      <c r="I1519" s="114"/>
      <c r="J1519" s="35"/>
      <c r="K1519" s="35"/>
      <c r="L1519" s="38"/>
      <c r="M1519" s="217"/>
      <c r="N1519" s="218"/>
      <c r="O1519" s="70"/>
      <c r="P1519" s="70"/>
      <c r="Q1519" s="70"/>
      <c r="R1519" s="70"/>
      <c r="S1519" s="70"/>
      <c r="T1519" s="71"/>
      <c r="U1519" s="33"/>
      <c r="V1519" s="33"/>
      <c r="W1519" s="33"/>
      <c r="X1519" s="33"/>
      <c r="Y1519" s="33"/>
      <c r="Z1519" s="33"/>
      <c r="AA1519" s="33"/>
      <c r="AB1519" s="33"/>
      <c r="AC1519" s="33"/>
      <c r="AD1519" s="33"/>
      <c r="AE1519" s="33"/>
      <c r="AT1519" s="16" t="s">
        <v>156</v>
      </c>
      <c r="AU1519" s="16" t="s">
        <v>86</v>
      </c>
    </row>
    <row r="1520" spans="1:65" s="2" customFormat="1" ht="21.75" customHeight="1">
      <c r="A1520" s="33"/>
      <c r="B1520" s="34"/>
      <c r="C1520" s="202" t="s">
        <v>2561</v>
      </c>
      <c r="D1520" s="202" t="s">
        <v>149</v>
      </c>
      <c r="E1520" s="203" t="s">
        <v>2562</v>
      </c>
      <c r="F1520" s="204" t="s">
        <v>2563</v>
      </c>
      <c r="G1520" s="205" t="s">
        <v>210</v>
      </c>
      <c r="H1520" s="206">
        <v>1</v>
      </c>
      <c r="I1520" s="207"/>
      <c r="J1520" s="208">
        <f>ROUND(I1520*H1520,2)</f>
        <v>0</v>
      </c>
      <c r="K1520" s="204" t="s">
        <v>153</v>
      </c>
      <c r="L1520" s="38"/>
      <c r="M1520" s="209" t="s">
        <v>1</v>
      </c>
      <c r="N1520" s="210" t="s">
        <v>42</v>
      </c>
      <c r="O1520" s="70"/>
      <c r="P1520" s="211">
        <f>O1520*H1520</f>
        <v>0</v>
      </c>
      <c r="Q1520" s="211">
        <v>2.5000000000000001E-4</v>
      </c>
      <c r="R1520" s="211">
        <f>Q1520*H1520</f>
        <v>2.5000000000000001E-4</v>
      </c>
      <c r="S1520" s="211">
        <v>0</v>
      </c>
      <c r="T1520" s="212">
        <f>S1520*H1520</f>
        <v>0</v>
      </c>
      <c r="U1520" s="33"/>
      <c r="V1520" s="33"/>
      <c r="W1520" s="33"/>
      <c r="X1520" s="33"/>
      <c r="Y1520" s="33"/>
      <c r="Z1520" s="33"/>
      <c r="AA1520" s="33"/>
      <c r="AB1520" s="33"/>
      <c r="AC1520" s="33"/>
      <c r="AD1520" s="33"/>
      <c r="AE1520" s="33"/>
      <c r="AR1520" s="213" t="s">
        <v>154</v>
      </c>
      <c r="AT1520" s="213" t="s">
        <v>149</v>
      </c>
      <c r="AU1520" s="213" t="s">
        <v>86</v>
      </c>
      <c r="AY1520" s="16" t="s">
        <v>147</v>
      </c>
      <c r="BE1520" s="214">
        <f>IF(N1520="základní",J1520,0)</f>
        <v>0</v>
      </c>
      <c r="BF1520" s="214">
        <f>IF(N1520="snížená",J1520,0)</f>
        <v>0</v>
      </c>
      <c r="BG1520" s="214">
        <f>IF(N1520="zákl. přenesená",J1520,0)</f>
        <v>0</v>
      </c>
      <c r="BH1520" s="214">
        <f>IF(N1520="sníž. přenesená",J1520,0)</f>
        <v>0</v>
      </c>
      <c r="BI1520" s="214">
        <f>IF(N1520="nulová",J1520,0)</f>
        <v>0</v>
      </c>
      <c r="BJ1520" s="16" t="s">
        <v>21</v>
      </c>
      <c r="BK1520" s="214">
        <f>ROUND(I1520*H1520,2)</f>
        <v>0</v>
      </c>
      <c r="BL1520" s="16" t="s">
        <v>154</v>
      </c>
      <c r="BM1520" s="213" t="s">
        <v>2564</v>
      </c>
    </row>
    <row r="1521" spans="1:65" s="2" customFormat="1" ht="19.5">
      <c r="A1521" s="33"/>
      <c r="B1521" s="34"/>
      <c r="C1521" s="35"/>
      <c r="D1521" s="215" t="s">
        <v>156</v>
      </c>
      <c r="E1521" s="35"/>
      <c r="F1521" s="216" t="s">
        <v>2565</v>
      </c>
      <c r="G1521" s="35"/>
      <c r="H1521" s="35"/>
      <c r="I1521" s="114"/>
      <c r="J1521" s="35"/>
      <c r="K1521" s="35"/>
      <c r="L1521" s="38"/>
      <c r="M1521" s="217"/>
      <c r="N1521" s="218"/>
      <c r="O1521" s="70"/>
      <c r="P1521" s="70"/>
      <c r="Q1521" s="70"/>
      <c r="R1521" s="70"/>
      <c r="S1521" s="70"/>
      <c r="T1521" s="71"/>
      <c r="U1521" s="33"/>
      <c r="V1521" s="33"/>
      <c r="W1521" s="33"/>
      <c r="X1521" s="33"/>
      <c r="Y1521" s="33"/>
      <c r="Z1521" s="33"/>
      <c r="AA1521" s="33"/>
      <c r="AB1521" s="33"/>
      <c r="AC1521" s="33"/>
      <c r="AD1521" s="33"/>
      <c r="AE1521" s="33"/>
      <c r="AT1521" s="16" t="s">
        <v>156</v>
      </c>
      <c r="AU1521" s="16" t="s">
        <v>86</v>
      </c>
    </row>
    <row r="1522" spans="1:65" s="2" customFormat="1" ht="48.75">
      <c r="A1522" s="33"/>
      <c r="B1522" s="34"/>
      <c r="C1522" s="35"/>
      <c r="D1522" s="215" t="s">
        <v>158</v>
      </c>
      <c r="E1522" s="35"/>
      <c r="F1522" s="219" t="s">
        <v>2566</v>
      </c>
      <c r="G1522" s="35"/>
      <c r="H1522" s="35"/>
      <c r="I1522" s="114"/>
      <c r="J1522" s="35"/>
      <c r="K1522" s="35"/>
      <c r="L1522" s="38"/>
      <c r="M1522" s="217"/>
      <c r="N1522" s="218"/>
      <c r="O1522" s="70"/>
      <c r="P1522" s="70"/>
      <c r="Q1522" s="70"/>
      <c r="R1522" s="70"/>
      <c r="S1522" s="70"/>
      <c r="T1522" s="71"/>
      <c r="U1522" s="33"/>
      <c r="V1522" s="33"/>
      <c r="W1522" s="33"/>
      <c r="X1522" s="33"/>
      <c r="Y1522" s="33"/>
      <c r="Z1522" s="33"/>
      <c r="AA1522" s="33"/>
      <c r="AB1522" s="33"/>
      <c r="AC1522" s="33"/>
      <c r="AD1522" s="33"/>
      <c r="AE1522" s="33"/>
      <c r="AT1522" s="16" t="s">
        <v>158</v>
      </c>
      <c r="AU1522" s="16" t="s">
        <v>86</v>
      </c>
    </row>
    <row r="1523" spans="1:65" s="2" customFormat="1" ht="16.5" customHeight="1">
      <c r="A1523" s="33"/>
      <c r="B1523" s="34"/>
      <c r="C1523" s="220" t="s">
        <v>2567</v>
      </c>
      <c r="D1523" s="220" t="s">
        <v>290</v>
      </c>
      <c r="E1523" s="221" t="s">
        <v>2568</v>
      </c>
      <c r="F1523" s="222" t="s">
        <v>2569</v>
      </c>
      <c r="G1523" s="223" t="s">
        <v>210</v>
      </c>
      <c r="H1523" s="224">
        <v>1</v>
      </c>
      <c r="I1523" s="225"/>
      <c r="J1523" s="226">
        <f>ROUND(I1523*H1523,2)</f>
        <v>0</v>
      </c>
      <c r="K1523" s="222" t="s">
        <v>153</v>
      </c>
      <c r="L1523" s="227"/>
      <c r="M1523" s="228" t="s">
        <v>1</v>
      </c>
      <c r="N1523" s="229" t="s">
        <v>42</v>
      </c>
      <c r="O1523" s="70"/>
      <c r="P1523" s="211">
        <f>O1523*H1523</f>
        <v>0</v>
      </c>
      <c r="Q1523" s="211">
        <v>5.0000000000000001E-3</v>
      </c>
      <c r="R1523" s="211">
        <f>Q1523*H1523</f>
        <v>5.0000000000000001E-3</v>
      </c>
      <c r="S1523" s="211">
        <v>0</v>
      </c>
      <c r="T1523" s="212">
        <f>S1523*H1523</f>
        <v>0</v>
      </c>
      <c r="U1523" s="33"/>
      <c r="V1523" s="33"/>
      <c r="W1523" s="33"/>
      <c r="X1523" s="33"/>
      <c r="Y1523" s="33"/>
      <c r="Z1523" s="33"/>
      <c r="AA1523" s="33"/>
      <c r="AB1523" s="33"/>
      <c r="AC1523" s="33"/>
      <c r="AD1523" s="33"/>
      <c r="AE1523" s="33"/>
      <c r="AR1523" s="213" t="s">
        <v>193</v>
      </c>
      <c r="AT1523" s="213" t="s">
        <v>290</v>
      </c>
      <c r="AU1523" s="213" t="s">
        <v>86</v>
      </c>
      <c r="AY1523" s="16" t="s">
        <v>147</v>
      </c>
      <c r="BE1523" s="214">
        <f>IF(N1523="základní",J1523,0)</f>
        <v>0</v>
      </c>
      <c r="BF1523" s="214">
        <f>IF(N1523="snížená",J1523,0)</f>
        <v>0</v>
      </c>
      <c r="BG1523" s="214">
        <f>IF(N1523="zákl. přenesená",J1523,0)</f>
        <v>0</v>
      </c>
      <c r="BH1523" s="214">
        <f>IF(N1523="sníž. přenesená",J1523,0)</f>
        <v>0</v>
      </c>
      <c r="BI1523" s="214">
        <f>IF(N1523="nulová",J1523,0)</f>
        <v>0</v>
      </c>
      <c r="BJ1523" s="16" t="s">
        <v>21</v>
      </c>
      <c r="BK1523" s="214">
        <f>ROUND(I1523*H1523,2)</f>
        <v>0</v>
      </c>
      <c r="BL1523" s="16" t="s">
        <v>154</v>
      </c>
      <c r="BM1523" s="213" t="s">
        <v>2570</v>
      </c>
    </row>
    <row r="1524" spans="1:65" s="2" customFormat="1" ht="11.25">
      <c r="A1524" s="33"/>
      <c r="B1524" s="34"/>
      <c r="C1524" s="35"/>
      <c r="D1524" s="215" t="s">
        <v>156</v>
      </c>
      <c r="E1524" s="35"/>
      <c r="F1524" s="216" t="s">
        <v>2569</v>
      </c>
      <c r="G1524" s="35"/>
      <c r="H1524" s="35"/>
      <c r="I1524" s="114"/>
      <c r="J1524" s="35"/>
      <c r="K1524" s="35"/>
      <c r="L1524" s="38"/>
      <c r="M1524" s="217"/>
      <c r="N1524" s="218"/>
      <c r="O1524" s="70"/>
      <c r="P1524" s="70"/>
      <c r="Q1524" s="70"/>
      <c r="R1524" s="70"/>
      <c r="S1524" s="70"/>
      <c r="T1524" s="71"/>
      <c r="U1524" s="33"/>
      <c r="V1524" s="33"/>
      <c r="W1524" s="33"/>
      <c r="X1524" s="33"/>
      <c r="Y1524" s="33"/>
      <c r="Z1524" s="33"/>
      <c r="AA1524" s="33"/>
      <c r="AB1524" s="33"/>
      <c r="AC1524" s="33"/>
      <c r="AD1524" s="33"/>
      <c r="AE1524" s="33"/>
      <c r="AT1524" s="16" t="s">
        <v>156</v>
      </c>
      <c r="AU1524" s="16" t="s">
        <v>86</v>
      </c>
    </row>
    <row r="1525" spans="1:65" s="2" customFormat="1" ht="21.75" customHeight="1">
      <c r="A1525" s="33"/>
      <c r="B1525" s="34"/>
      <c r="C1525" s="220" t="s">
        <v>2571</v>
      </c>
      <c r="D1525" s="220" t="s">
        <v>290</v>
      </c>
      <c r="E1525" s="221" t="s">
        <v>2572</v>
      </c>
      <c r="F1525" s="222" t="s">
        <v>2573</v>
      </c>
      <c r="G1525" s="223" t="s">
        <v>210</v>
      </c>
      <c r="H1525" s="224">
        <v>1</v>
      </c>
      <c r="I1525" s="225"/>
      <c r="J1525" s="226">
        <f>ROUND(I1525*H1525,2)</f>
        <v>0</v>
      </c>
      <c r="K1525" s="222" t="s">
        <v>153</v>
      </c>
      <c r="L1525" s="227"/>
      <c r="M1525" s="228" t="s">
        <v>1</v>
      </c>
      <c r="N1525" s="229" t="s">
        <v>42</v>
      </c>
      <c r="O1525" s="70"/>
      <c r="P1525" s="211">
        <f>O1525*H1525</f>
        <v>0</v>
      </c>
      <c r="Q1525" s="211">
        <v>2.5000000000000001E-3</v>
      </c>
      <c r="R1525" s="211">
        <f>Q1525*H1525</f>
        <v>2.5000000000000001E-3</v>
      </c>
      <c r="S1525" s="211">
        <v>0</v>
      </c>
      <c r="T1525" s="212">
        <f>S1525*H1525</f>
        <v>0</v>
      </c>
      <c r="U1525" s="33"/>
      <c r="V1525" s="33"/>
      <c r="W1525" s="33"/>
      <c r="X1525" s="33"/>
      <c r="Y1525" s="33"/>
      <c r="Z1525" s="33"/>
      <c r="AA1525" s="33"/>
      <c r="AB1525" s="33"/>
      <c r="AC1525" s="33"/>
      <c r="AD1525" s="33"/>
      <c r="AE1525" s="33"/>
      <c r="AR1525" s="213" t="s">
        <v>193</v>
      </c>
      <c r="AT1525" s="213" t="s">
        <v>290</v>
      </c>
      <c r="AU1525" s="213" t="s">
        <v>86</v>
      </c>
      <c r="AY1525" s="16" t="s">
        <v>147</v>
      </c>
      <c r="BE1525" s="214">
        <f>IF(N1525="základní",J1525,0)</f>
        <v>0</v>
      </c>
      <c r="BF1525" s="214">
        <f>IF(N1525="snížená",J1525,0)</f>
        <v>0</v>
      </c>
      <c r="BG1525" s="214">
        <f>IF(N1525="zákl. přenesená",J1525,0)</f>
        <v>0</v>
      </c>
      <c r="BH1525" s="214">
        <f>IF(N1525="sníž. přenesená",J1525,0)</f>
        <v>0</v>
      </c>
      <c r="BI1525" s="214">
        <f>IF(N1525="nulová",J1525,0)</f>
        <v>0</v>
      </c>
      <c r="BJ1525" s="16" t="s">
        <v>21</v>
      </c>
      <c r="BK1525" s="214">
        <f>ROUND(I1525*H1525,2)</f>
        <v>0</v>
      </c>
      <c r="BL1525" s="16" t="s">
        <v>154</v>
      </c>
      <c r="BM1525" s="213" t="s">
        <v>2574</v>
      </c>
    </row>
    <row r="1526" spans="1:65" s="2" customFormat="1" ht="11.25">
      <c r="A1526" s="33"/>
      <c r="B1526" s="34"/>
      <c r="C1526" s="35"/>
      <c r="D1526" s="215" t="s">
        <v>156</v>
      </c>
      <c r="E1526" s="35"/>
      <c r="F1526" s="216" t="s">
        <v>2573</v>
      </c>
      <c r="G1526" s="35"/>
      <c r="H1526" s="35"/>
      <c r="I1526" s="114"/>
      <c r="J1526" s="35"/>
      <c r="K1526" s="35"/>
      <c r="L1526" s="38"/>
      <c r="M1526" s="217"/>
      <c r="N1526" s="218"/>
      <c r="O1526" s="70"/>
      <c r="P1526" s="70"/>
      <c r="Q1526" s="70"/>
      <c r="R1526" s="70"/>
      <c r="S1526" s="70"/>
      <c r="T1526" s="71"/>
      <c r="U1526" s="33"/>
      <c r="V1526" s="33"/>
      <c r="W1526" s="33"/>
      <c r="X1526" s="33"/>
      <c r="Y1526" s="33"/>
      <c r="Z1526" s="33"/>
      <c r="AA1526" s="33"/>
      <c r="AB1526" s="33"/>
      <c r="AC1526" s="33"/>
      <c r="AD1526" s="33"/>
      <c r="AE1526" s="33"/>
      <c r="AT1526" s="16" t="s">
        <v>156</v>
      </c>
      <c r="AU1526" s="16" t="s">
        <v>86</v>
      </c>
    </row>
    <row r="1527" spans="1:65" s="2" customFormat="1" ht="21.75" customHeight="1">
      <c r="A1527" s="33"/>
      <c r="B1527" s="34"/>
      <c r="C1527" s="202" t="s">
        <v>2575</v>
      </c>
      <c r="D1527" s="202" t="s">
        <v>149</v>
      </c>
      <c r="E1527" s="203" t="s">
        <v>2576</v>
      </c>
      <c r="F1527" s="204" t="s">
        <v>2577</v>
      </c>
      <c r="G1527" s="205" t="s">
        <v>285</v>
      </c>
      <c r="H1527" s="206">
        <v>1</v>
      </c>
      <c r="I1527" s="207"/>
      <c r="J1527" s="208">
        <f>ROUND(I1527*H1527,2)</f>
        <v>0</v>
      </c>
      <c r="K1527" s="204" t="s">
        <v>153</v>
      </c>
      <c r="L1527" s="38"/>
      <c r="M1527" s="209" t="s">
        <v>1</v>
      </c>
      <c r="N1527" s="210" t="s">
        <v>42</v>
      </c>
      <c r="O1527" s="70"/>
      <c r="P1527" s="211">
        <f>O1527*H1527</f>
        <v>0</v>
      </c>
      <c r="Q1527" s="211">
        <v>0.10095</v>
      </c>
      <c r="R1527" s="211">
        <f>Q1527*H1527</f>
        <v>0.10095</v>
      </c>
      <c r="S1527" s="211">
        <v>0</v>
      </c>
      <c r="T1527" s="212">
        <f>S1527*H1527</f>
        <v>0</v>
      </c>
      <c r="U1527" s="33"/>
      <c r="V1527" s="33"/>
      <c r="W1527" s="33"/>
      <c r="X1527" s="33"/>
      <c r="Y1527" s="33"/>
      <c r="Z1527" s="33"/>
      <c r="AA1527" s="33"/>
      <c r="AB1527" s="33"/>
      <c r="AC1527" s="33"/>
      <c r="AD1527" s="33"/>
      <c r="AE1527" s="33"/>
      <c r="AR1527" s="213" t="s">
        <v>154</v>
      </c>
      <c r="AT1527" s="213" t="s">
        <v>149</v>
      </c>
      <c r="AU1527" s="213" t="s">
        <v>86</v>
      </c>
      <c r="AY1527" s="16" t="s">
        <v>147</v>
      </c>
      <c r="BE1527" s="214">
        <f>IF(N1527="základní",J1527,0)</f>
        <v>0</v>
      </c>
      <c r="BF1527" s="214">
        <f>IF(N1527="snížená",J1527,0)</f>
        <v>0</v>
      </c>
      <c r="BG1527" s="214">
        <f>IF(N1527="zákl. přenesená",J1527,0)</f>
        <v>0</v>
      </c>
      <c r="BH1527" s="214">
        <f>IF(N1527="sníž. přenesená",J1527,0)</f>
        <v>0</v>
      </c>
      <c r="BI1527" s="214">
        <f>IF(N1527="nulová",J1527,0)</f>
        <v>0</v>
      </c>
      <c r="BJ1527" s="16" t="s">
        <v>21</v>
      </c>
      <c r="BK1527" s="214">
        <f>ROUND(I1527*H1527,2)</f>
        <v>0</v>
      </c>
      <c r="BL1527" s="16" t="s">
        <v>154</v>
      </c>
      <c r="BM1527" s="213" t="s">
        <v>2578</v>
      </c>
    </row>
    <row r="1528" spans="1:65" s="2" customFormat="1" ht="29.25">
      <c r="A1528" s="33"/>
      <c r="B1528" s="34"/>
      <c r="C1528" s="35"/>
      <c r="D1528" s="215" t="s">
        <v>156</v>
      </c>
      <c r="E1528" s="35"/>
      <c r="F1528" s="216" t="s">
        <v>2579</v>
      </c>
      <c r="G1528" s="35"/>
      <c r="H1528" s="35"/>
      <c r="I1528" s="114"/>
      <c r="J1528" s="35"/>
      <c r="K1528" s="35"/>
      <c r="L1528" s="38"/>
      <c r="M1528" s="217"/>
      <c r="N1528" s="218"/>
      <c r="O1528" s="70"/>
      <c r="P1528" s="70"/>
      <c r="Q1528" s="70"/>
      <c r="R1528" s="70"/>
      <c r="S1528" s="70"/>
      <c r="T1528" s="71"/>
      <c r="U1528" s="33"/>
      <c r="V1528" s="33"/>
      <c r="W1528" s="33"/>
      <c r="X1528" s="33"/>
      <c r="Y1528" s="33"/>
      <c r="Z1528" s="33"/>
      <c r="AA1528" s="33"/>
      <c r="AB1528" s="33"/>
      <c r="AC1528" s="33"/>
      <c r="AD1528" s="33"/>
      <c r="AE1528" s="33"/>
      <c r="AT1528" s="16" t="s">
        <v>156</v>
      </c>
      <c r="AU1528" s="16" t="s">
        <v>86</v>
      </c>
    </row>
    <row r="1529" spans="1:65" s="2" customFormat="1" ht="68.25">
      <c r="A1529" s="33"/>
      <c r="B1529" s="34"/>
      <c r="C1529" s="35"/>
      <c r="D1529" s="215" t="s">
        <v>158</v>
      </c>
      <c r="E1529" s="35"/>
      <c r="F1529" s="219" t="s">
        <v>2580</v>
      </c>
      <c r="G1529" s="35"/>
      <c r="H1529" s="35"/>
      <c r="I1529" s="114"/>
      <c r="J1529" s="35"/>
      <c r="K1529" s="35"/>
      <c r="L1529" s="38"/>
      <c r="M1529" s="217"/>
      <c r="N1529" s="218"/>
      <c r="O1529" s="70"/>
      <c r="P1529" s="70"/>
      <c r="Q1529" s="70"/>
      <c r="R1529" s="70"/>
      <c r="S1529" s="70"/>
      <c r="T1529" s="71"/>
      <c r="U1529" s="33"/>
      <c r="V1529" s="33"/>
      <c r="W1529" s="33"/>
      <c r="X1529" s="33"/>
      <c r="Y1529" s="33"/>
      <c r="Z1529" s="33"/>
      <c r="AA1529" s="33"/>
      <c r="AB1529" s="33"/>
      <c r="AC1529" s="33"/>
      <c r="AD1529" s="33"/>
      <c r="AE1529" s="33"/>
      <c r="AT1529" s="16" t="s">
        <v>158</v>
      </c>
      <c r="AU1529" s="16" t="s">
        <v>86</v>
      </c>
    </row>
    <row r="1530" spans="1:65" s="2" customFormat="1" ht="16.5" customHeight="1">
      <c r="A1530" s="33"/>
      <c r="B1530" s="34"/>
      <c r="C1530" s="220" t="s">
        <v>2581</v>
      </c>
      <c r="D1530" s="220" t="s">
        <v>290</v>
      </c>
      <c r="E1530" s="221" t="s">
        <v>2582</v>
      </c>
      <c r="F1530" s="222" t="s">
        <v>2583</v>
      </c>
      <c r="G1530" s="223" t="s">
        <v>285</v>
      </c>
      <c r="H1530" s="224">
        <v>1</v>
      </c>
      <c r="I1530" s="225"/>
      <c r="J1530" s="226">
        <f>ROUND(I1530*H1530,2)</f>
        <v>0</v>
      </c>
      <c r="K1530" s="222" t="s">
        <v>153</v>
      </c>
      <c r="L1530" s="227"/>
      <c r="M1530" s="228" t="s">
        <v>1</v>
      </c>
      <c r="N1530" s="229" t="s">
        <v>42</v>
      </c>
      <c r="O1530" s="70"/>
      <c r="P1530" s="211">
        <f>O1530*H1530</f>
        <v>0</v>
      </c>
      <c r="Q1530" s="211">
        <v>2.8000000000000001E-2</v>
      </c>
      <c r="R1530" s="211">
        <f>Q1530*H1530</f>
        <v>2.8000000000000001E-2</v>
      </c>
      <c r="S1530" s="211">
        <v>0</v>
      </c>
      <c r="T1530" s="212">
        <f>S1530*H1530</f>
        <v>0</v>
      </c>
      <c r="U1530" s="33"/>
      <c r="V1530" s="33"/>
      <c r="W1530" s="33"/>
      <c r="X1530" s="33"/>
      <c r="Y1530" s="33"/>
      <c r="Z1530" s="33"/>
      <c r="AA1530" s="33"/>
      <c r="AB1530" s="33"/>
      <c r="AC1530" s="33"/>
      <c r="AD1530" s="33"/>
      <c r="AE1530" s="33"/>
      <c r="AR1530" s="213" t="s">
        <v>193</v>
      </c>
      <c r="AT1530" s="213" t="s">
        <v>290</v>
      </c>
      <c r="AU1530" s="213" t="s">
        <v>86</v>
      </c>
      <c r="AY1530" s="16" t="s">
        <v>147</v>
      </c>
      <c r="BE1530" s="214">
        <f>IF(N1530="základní",J1530,0)</f>
        <v>0</v>
      </c>
      <c r="BF1530" s="214">
        <f>IF(N1530="snížená",J1530,0)</f>
        <v>0</v>
      </c>
      <c r="BG1530" s="214">
        <f>IF(N1530="zákl. přenesená",J1530,0)</f>
        <v>0</v>
      </c>
      <c r="BH1530" s="214">
        <f>IF(N1530="sníž. přenesená",J1530,0)</f>
        <v>0</v>
      </c>
      <c r="BI1530" s="214">
        <f>IF(N1530="nulová",J1530,0)</f>
        <v>0</v>
      </c>
      <c r="BJ1530" s="16" t="s">
        <v>21</v>
      </c>
      <c r="BK1530" s="214">
        <f>ROUND(I1530*H1530,2)</f>
        <v>0</v>
      </c>
      <c r="BL1530" s="16" t="s">
        <v>154</v>
      </c>
      <c r="BM1530" s="213" t="s">
        <v>2584</v>
      </c>
    </row>
    <row r="1531" spans="1:65" s="2" customFormat="1" ht="11.25">
      <c r="A1531" s="33"/>
      <c r="B1531" s="34"/>
      <c r="C1531" s="35"/>
      <c r="D1531" s="215" t="s">
        <v>156</v>
      </c>
      <c r="E1531" s="35"/>
      <c r="F1531" s="216" t="s">
        <v>2583</v>
      </c>
      <c r="G1531" s="35"/>
      <c r="H1531" s="35"/>
      <c r="I1531" s="114"/>
      <c r="J1531" s="35"/>
      <c r="K1531" s="35"/>
      <c r="L1531" s="38"/>
      <c r="M1531" s="217"/>
      <c r="N1531" s="218"/>
      <c r="O1531" s="70"/>
      <c r="P1531" s="70"/>
      <c r="Q1531" s="70"/>
      <c r="R1531" s="70"/>
      <c r="S1531" s="70"/>
      <c r="T1531" s="71"/>
      <c r="U1531" s="33"/>
      <c r="V1531" s="33"/>
      <c r="W1531" s="33"/>
      <c r="X1531" s="33"/>
      <c r="Y1531" s="33"/>
      <c r="Z1531" s="33"/>
      <c r="AA1531" s="33"/>
      <c r="AB1531" s="33"/>
      <c r="AC1531" s="33"/>
      <c r="AD1531" s="33"/>
      <c r="AE1531" s="33"/>
      <c r="AT1531" s="16" t="s">
        <v>156</v>
      </c>
      <c r="AU1531" s="16" t="s">
        <v>86</v>
      </c>
    </row>
    <row r="1532" spans="1:65" s="2" customFormat="1" ht="21.75" customHeight="1">
      <c r="A1532" s="33"/>
      <c r="B1532" s="34"/>
      <c r="C1532" s="202" t="s">
        <v>2585</v>
      </c>
      <c r="D1532" s="202" t="s">
        <v>149</v>
      </c>
      <c r="E1532" s="203" t="s">
        <v>2586</v>
      </c>
      <c r="F1532" s="204" t="s">
        <v>2587</v>
      </c>
      <c r="G1532" s="205" t="s">
        <v>285</v>
      </c>
      <c r="H1532" s="206">
        <v>1</v>
      </c>
      <c r="I1532" s="207"/>
      <c r="J1532" s="208">
        <f>ROUND(I1532*H1532,2)</f>
        <v>0</v>
      </c>
      <c r="K1532" s="204" t="s">
        <v>153</v>
      </c>
      <c r="L1532" s="38"/>
      <c r="M1532" s="209" t="s">
        <v>1</v>
      </c>
      <c r="N1532" s="210" t="s">
        <v>42</v>
      </c>
      <c r="O1532" s="70"/>
      <c r="P1532" s="211">
        <f>O1532*H1532</f>
        <v>0</v>
      </c>
      <c r="Q1532" s="211">
        <v>1.3682813</v>
      </c>
      <c r="R1532" s="211">
        <f>Q1532*H1532</f>
        <v>1.3682813</v>
      </c>
      <c r="S1532" s="211">
        <v>0</v>
      </c>
      <c r="T1532" s="212">
        <f>S1532*H1532</f>
        <v>0</v>
      </c>
      <c r="U1532" s="33"/>
      <c r="V1532" s="33"/>
      <c r="W1532" s="33"/>
      <c r="X1532" s="33"/>
      <c r="Y1532" s="33"/>
      <c r="Z1532" s="33"/>
      <c r="AA1532" s="33"/>
      <c r="AB1532" s="33"/>
      <c r="AC1532" s="33"/>
      <c r="AD1532" s="33"/>
      <c r="AE1532" s="33"/>
      <c r="AR1532" s="213" t="s">
        <v>154</v>
      </c>
      <c r="AT1532" s="213" t="s">
        <v>149</v>
      </c>
      <c r="AU1532" s="213" t="s">
        <v>86</v>
      </c>
      <c r="AY1532" s="16" t="s">
        <v>147</v>
      </c>
      <c r="BE1532" s="214">
        <f>IF(N1532="základní",J1532,0)</f>
        <v>0</v>
      </c>
      <c r="BF1532" s="214">
        <f>IF(N1532="snížená",J1532,0)</f>
        <v>0</v>
      </c>
      <c r="BG1532" s="214">
        <f>IF(N1532="zákl. přenesená",J1532,0)</f>
        <v>0</v>
      </c>
      <c r="BH1532" s="214">
        <f>IF(N1532="sníž. přenesená",J1532,0)</f>
        <v>0</v>
      </c>
      <c r="BI1532" s="214">
        <f>IF(N1532="nulová",J1532,0)</f>
        <v>0</v>
      </c>
      <c r="BJ1532" s="16" t="s">
        <v>21</v>
      </c>
      <c r="BK1532" s="214">
        <f>ROUND(I1532*H1532,2)</f>
        <v>0</v>
      </c>
      <c r="BL1532" s="16" t="s">
        <v>154</v>
      </c>
      <c r="BM1532" s="213" t="s">
        <v>2588</v>
      </c>
    </row>
    <row r="1533" spans="1:65" s="2" customFormat="1" ht="19.5">
      <c r="A1533" s="33"/>
      <c r="B1533" s="34"/>
      <c r="C1533" s="35"/>
      <c r="D1533" s="215" t="s">
        <v>156</v>
      </c>
      <c r="E1533" s="35"/>
      <c r="F1533" s="216" t="s">
        <v>2589</v>
      </c>
      <c r="G1533" s="35"/>
      <c r="H1533" s="35"/>
      <c r="I1533" s="114"/>
      <c r="J1533" s="35"/>
      <c r="K1533" s="35"/>
      <c r="L1533" s="38"/>
      <c r="M1533" s="217"/>
      <c r="N1533" s="218"/>
      <c r="O1533" s="70"/>
      <c r="P1533" s="70"/>
      <c r="Q1533" s="70"/>
      <c r="R1533" s="70"/>
      <c r="S1533" s="70"/>
      <c r="T1533" s="71"/>
      <c r="U1533" s="33"/>
      <c r="V1533" s="33"/>
      <c r="W1533" s="33"/>
      <c r="X1533" s="33"/>
      <c r="Y1533" s="33"/>
      <c r="Z1533" s="33"/>
      <c r="AA1533" s="33"/>
      <c r="AB1533" s="33"/>
      <c r="AC1533" s="33"/>
      <c r="AD1533" s="33"/>
      <c r="AE1533" s="33"/>
      <c r="AT1533" s="16" t="s">
        <v>156</v>
      </c>
      <c r="AU1533" s="16" t="s">
        <v>86</v>
      </c>
    </row>
    <row r="1534" spans="1:65" s="2" customFormat="1" ht="87.75">
      <c r="A1534" s="33"/>
      <c r="B1534" s="34"/>
      <c r="C1534" s="35"/>
      <c r="D1534" s="215" t="s">
        <v>158</v>
      </c>
      <c r="E1534" s="35"/>
      <c r="F1534" s="219" t="s">
        <v>2590</v>
      </c>
      <c r="G1534" s="35"/>
      <c r="H1534" s="35"/>
      <c r="I1534" s="114"/>
      <c r="J1534" s="35"/>
      <c r="K1534" s="35"/>
      <c r="L1534" s="38"/>
      <c r="M1534" s="217"/>
      <c r="N1534" s="218"/>
      <c r="O1534" s="70"/>
      <c r="P1534" s="70"/>
      <c r="Q1534" s="70"/>
      <c r="R1534" s="70"/>
      <c r="S1534" s="70"/>
      <c r="T1534" s="71"/>
      <c r="U1534" s="33"/>
      <c r="V1534" s="33"/>
      <c r="W1534" s="33"/>
      <c r="X1534" s="33"/>
      <c r="Y1534" s="33"/>
      <c r="Z1534" s="33"/>
      <c r="AA1534" s="33"/>
      <c r="AB1534" s="33"/>
      <c r="AC1534" s="33"/>
      <c r="AD1534" s="33"/>
      <c r="AE1534" s="33"/>
      <c r="AT1534" s="16" t="s">
        <v>158</v>
      </c>
      <c r="AU1534" s="16" t="s">
        <v>86</v>
      </c>
    </row>
    <row r="1535" spans="1:65" s="2" customFormat="1" ht="21.75" customHeight="1">
      <c r="A1535" s="33"/>
      <c r="B1535" s="34"/>
      <c r="C1535" s="202" t="s">
        <v>2591</v>
      </c>
      <c r="D1535" s="202" t="s">
        <v>149</v>
      </c>
      <c r="E1535" s="203" t="s">
        <v>2592</v>
      </c>
      <c r="F1535" s="204" t="s">
        <v>2593</v>
      </c>
      <c r="G1535" s="205" t="s">
        <v>187</v>
      </c>
      <c r="H1535" s="206">
        <v>1</v>
      </c>
      <c r="I1535" s="207"/>
      <c r="J1535" s="208">
        <f>ROUND(I1535*H1535,2)</f>
        <v>0</v>
      </c>
      <c r="K1535" s="204" t="s">
        <v>153</v>
      </c>
      <c r="L1535" s="38"/>
      <c r="M1535" s="209" t="s">
        <v>1</v>
      </c>
      <c r="N1535" s="210" t="s">
        <v>42</v>
      </c>
      <c r="O1535" s="70"/>
      <c r="P1535" s="211">
        <f>O1535*H1535</f>
        <v>0</v>
      </c>
      <c r="Q1535" s="211">
        <v>2.4636735000000001</v>
      </c>
      <c r="R1535" s="211">
        <f>Q1535*H1535</f>
        <v>2.4636735000000001</v>
      </c>
      <c r="S1535" s="211">
        <v>0</v>
      </c>
      <c r="T1535" s="212">
        <f>S1535*H1535</f>
        <v>0</v>
      </c>
      <c r="U1535" s="33"/>
      <c r="V1535" s="33"/>
      <c r="W1535" s="33"/>
      <c r="X1535" s="33"/>
      <c r="Y1535" s="33"/>
      <c r="Z1535" s="33"/>
      <c r="AA1535" s="33"/>
      <c r="AB1535" s="33"/>
      <c r="AC1535" s="33"/>
      <c r="AD1535" s="33"/>
      <c r="AE1535" s="33"/>
      <c r="AR1535" s="213" t="s">
        <v>154</v>
      </c>
      <c r="AT1535" s="213" t="s">
        <v>149</v>
      </c>
      <c r="AU1535" s="213" t="s">
        <v>86</v>
      </c>
      <c r="AY1535" s="16" t="s">
        <v>147</v>
      </c>
      <c r="BE1535" s="214">
        <f>IF(N1535="základní",J1535,0)</f>
        <v>0</v>
      </c>
      <c r="BF1535" s="214">
        <f>IF(N1535="snížená",J1535,0)</f>
        <v>0</v>
      </c>
      <c r="BG1535" s="214">
        <f>IF(N1535="zákl. přenesená",J1535,0)</f>
        <v>0</v>
      </c>
      <c r="BH1535" s="214">
        <f>IF(N1535="sníž. přenesená",J1535,0)</f>
        <v>0</v>
      </c>
      <c r="BI1535" s="214">
        <f>IF(N1535="nulová",J1535,0)</f>
        <v>0</v>
      </c>
      <c r="BJ1535" s="16" t="s">
        <v>21</v>
      </c>
      <c r="BK1535" s="214">
        <f>ROUND(I1535*H1535,2)</f>
        <v>0</v>
      </c>
      <c r="BL1535" s="16" t="s">
        <v>154</v>
      </c>
      <c r="BM1535" s="213" t="s">
        <v>2594</v>
      </c>
    </row>
    <row r="1536" spans="1:65" s="2" customFormat="1" ht="19.5">
      <c r="A1536" s="33"/>
      <c r="B1536" s="34"/>
      <c r="C1536" s="35"/>
      <c r="D1536" s="215" t="s">
        <v>156</v>
      </c>
      <c r="E1536" s="35"/>
      <c r="F1536" s="216" t="s">
        <v>2595</v>
      </c>
      <c r="G1536" s="35"/>
      <c r="H1536" s="35"/>
      <c r="I1536" s="114"/>
      <c r="J1536" s="35"/>
      <c r="K1536" s="35"/>
      <c r="L1536" s="38"/>
      <c r="M1536" s="217"/>
      <c r="N1536" s="218"/>
      <c r="O1536" s="70"/>
      <c r="P1536" s="70"/>
      <c r="Q1536" s="70"/>
      <c r="R1536" s="70"/>
      <c r="S1536" s="70"/>
      <c r="T1536" s="71"/>
      <c r="U1536" s="33"/>
      <c r="V1536" s="33"/>
      <c r="W1536" s="33"/>
      <c r="X1536" s="33"/>
      <c r="Y1536" s="33"/>
      <c r="Z1536" s="33"/>
      <c r="AA1536" s="33"/>
      <c r="AB1536" s="33"/>
      <c r="AC1536" s="33"/>
      <c r="AD1536" s="33"/>
      <c r="AE1536" s="33"/>
      <c r="AT1536" s="16" t="s">
        <v>156</v>
      </c>
      <c r="AU1536" s="16" t="s">
        <v>86</v>
      </c>
    </row>
    <row r="1537" spans="1:65" s="2" customFormat="1" ht="48.75">
      <c r="A1537" s="33"/>
      <c r="B1537" s="34"/>
      <c r="C1537" s="35"/>
      <c r="D1537" s="215" t="s">
        <v>158</v>
      </c>
      <c r="E1537" s="35"/>
      <c r="F1537" s="219" t="s">
        <v>2596</v>
      </c>
      <c r="G1537" s="35"/>
      <c r="H1537" s="35"/>
      <c r="I1537" s="114"/>
      <c r="J1537" s="35"/>
      <c r="K1537" s="35"/>
      <c r="L1537" s="38"/>
      <c r="M1537" s="217"/>
      <c r="N1537" s="218"/>
      <c r="O1537" s="70"/>
      <c r="P1537" s="70"/>
      <c r="Q1537" s="70"/>
      <c r="R1537" s="70"/>
      <c r="S1537" s="70"/>
      <c r="T1537" s="71"/>
      <c r="U1537" s="33"/>
      <c r="V1537" s="33"/>
      <c r="W1537" s="33"/>
      <c r="X1537" s="33"/>
      <c r="Y1537" s="33"/>
      <c r="Z1537" s="33"/>
      <c r="AA1537" s="33"/>
      <c r="AB1537" s="33"/>
      <c r="AC1537" s="33"/>
      <c r="AD1537" s="33"/>
      <c r="AE1537" s="33"/>
      <c r="AT1537" s="16" t="s">
        <v>158</v>
      </c>
      <c r="AU1537" s="16" t="s">
        <v>86</v>
      </c>
    </row>
    <row r="1538" spans="1:65" s="2" customFormat="1" ht="21.75" customHeight="1">
      <c r="A1538" s="33"/>
      <c r="B1538" s="34"/>
      <c r="C1538" s="202" t="s">
        <v>2597</v>
      </c>
      <c r="D1538" s="202" t="s">
        <v>149</v>
      </c>
      <c r="E1538" s="203" t="s">
        <v>2598</v>
      </c>
      <c r="F1538" s="204" t="s">
        <v>2599</v>
      </c>
      <c r="G1538" s="205" t="s">
        <v>285</v>
      </c>
      <c r="H1538" s="206">
        <v>1</v>
      </c>
      <c r="I1538" s="207"/>
      <c r="J1538" s="208">
        <f>ROUND(I1538*H1538,2)</f>
        <v>0</v>
      </c>
      <c r="K1538" s="204" t="s">
        <v>153</v>
      </c>
      <c r="L1538" s="38"/>
      <c r="M1538" s="209" t="s">
        <v>1</v>
      </c>
      <c r="N1538" s="210" t="s">
        <v>42</v>
      </c>
      <c r="O1538" s="70"/>
      <c r="P1538" s="211">
        <f>O1538*H1538</f>
        <v>0</v>
      </c>
      <c r="Q1538" s="211">
        <v>0</v>
      </c>
      <c r="R1538" s="211">
        <f>Q1538*H1538</f>
        <v>0</v>
      </c>
      <c r="S1538" s="211">
        <v>0</v>
      </c>
      <c r="T1538" s="212">
        <f>S1538*H1538</f>
        <v>0</v>
      </c>
      <c r="U1538" s="33"/>
      <c r="V1538" s="33"/>
      <c r="W1538" s="33"/>
      <c r="X1538" s="33"/>
      <c r="Y1538" s="33"/>
      <c r="Z1538" s="33"/>
      <c r="AA1538" s="33"/>
      <c r="AB1538" s="33"/>
      <c r="AC1538" s="33"/>
      <c r="AD1538" s="33"/>
      <c r="AE1538" s="33"/>
      <c r="AR1538" s="213" t="s">
        <v>154</v>
      </c>
      <c r="AT1538" s="213" t="s">
        <v>149</v>
      </c>
      <c r="AU1538" s="213" t="s">
        <v>86</v>
      </c>
      <c r="AY1538" s="16" t="s">
        <v>147</v>
      </c>
      <c r="BE1538" s="214">
        <f>IF(N1538="základní",J1538,0)</f>
        <v>0</v>
      </c>
      <c r="BF1538" s="214">
        <f>IF(N1538="snížená",J1538,0)</f>
        <v>0</v>
      </c>
      <c r="BG1538" s="214">
        <f>IF(N1538="zákl. přenesená",J1538,0)</f>
        <v>0</v>
      </c>
      <c r="BH1538" s="214">
        <f>IF(N1538="sníž. přenesená",J1538,0)</f>
        <v>0</v>
      </c>
      <c r="BI1538" s="214">
        <f>IF(N1538="nulová",J1538,0)</f>
        <v>0</v>
      </c>
      <c r="BJ1538" s="16" t="s">
        <v>21</v>
      </c>
      <c r="BK1538" s="214">
        <f>ROUND(I1538*H1538,2)</f>
        <v>0</v>
      </c>
      <c r="BL1538" s="16" t="s">
        <v>154</v>
      </c>
      <c r="BM1538" s="213" t="s">
        <v>2600</v>
      </c>
    </row>
    <row r="1539" spans="1:65" s="2" customFormat="1" ht="19.5">
      <c r="A1539" s="33"/>
      <c r="B1539" s="34"/>
      <c r="C1539" s="35"/>
      <c r="D1539" s="215" t="s">
        <v>156</v>
      </c>
      <c r="E1539" s="35"/>
      <c r="F1539" s="216" t="s">
        <v>2601</v>
      </c>
      <c r="G1539" s="35"/>
      <c r="H1539" s="35"/>
      <c r="I1539" s="114"/>
      <c r="J1539" s="35"/>
      <c r="K1539" s="35"/>
      <c r="L1539" s="38"/>
      <c r="M1539" s="217"/>
      <c r="N1539" s="218"/>
      <c r="O1539" s="70"/>
      <c r="P1539" s="70"/>
      <c r="Q1539" s="70"/>
      <c r="R1539" s="70"/>
      <c r="S1539" s="70"/>
      <c r="T1539" s="71"/>
      <c r="U1539" s="33"/>
      <c r="V1539" s="33"/>
      <c r="W1539" s="33"/>
      <c r="X1539" s="33"/>
      <c r="Y1539" s="33"/>
      <c r="Z1539" s="33"/>
      <c r="AA1539" s="33"/>
      <c r="AB1539" s="33"/>
      <c r="AC1539" s="33"/>
      <c r="AD1539" s="33"/>
      <c r="AE1539" s="33"/>
      <c r="AT1539" s="16" t="s">
        <v>156</v>
      </c>
      <c r="AU1539" s="16" t="s">
        <v>86</v>
      </c>
    </row>
    <row r="1540" spans="1:65" s="2" customFormat="1" ht="136.5">
      <c r="A1540" s="33"/>
      <c r="B1540" s="34"/>
      <c r="C1540" s="35"/>
      <c r="D1540" s="215" t="s">
        <v>158</v>
      </c>
      <c r="E1540" s="35"/>
      <c r="F1540" s="219" t="s">
        <v>2602</v>
      </c>
      <c r="G1540" s="35"/>
      <c r="H1540" s="35"/>
      <c r="I1540" s="114"/>
      <c r="J1540" s="35"/>
      <c r="K1540" s="35"/>
      <c r="L1540" s="38"/>
      <c r="M1540" s="217"/>
      <c r="N1540" s="218"/>
      <c r="O1540" s="70"/>
      <c r="P1540" s="70"/>
      <c r="Q1540" s="70"/>
      <c r="R1540" s="70"/>
      <c r="S1540" s="70"/>
      <c r="T1540" s="71"/>
      <c r="U1540" s="33"/>
      <c r="V1540" s="33"/>
      <c r="W1540" s="33"/>
      <c r="X1540" s="33"/>
      <c r="Y1540" s="33"/>
      <c r="Z1540" s="33"/>
      <c r="AA1540" s="33"/>
      <c r="AB1540" s="33"/>
      <c r="AC1540" s="33"/>
      <c r="AD1540" s="33"/>
      <c r="AE1540" s="33"/>
      <c r="AT1540" s="16" t="s">
        <v>158</v>
      </c>
      <c r="AU1540" s="16" t="s">
        <v>86</v>
      </c>
    </row>
    <row r="1541" spans="1:65" s="2" customFormat="1" ht="39">
      <c r="A1541" s="33"/>
      <c r="B1541" s="34"/>
      <c r="C1541" s="35"/>
      <c r="D1541" s="215" t="s">
        <v>191</v>
      </c>
      <c r="E1541" s="35"/>
      <c r="F1541" s="219" t="s">
        <v>2603</v>
      </c>
      <c r="G1541" s="35"/>
      <c r="H1541" s="35"/>
      <c r="I1541" s="114"/>
      <c r="J1541" s="35"/>
      <c r="K1541" s="35"/>
      <c r="L1541" s="38"/>
      <c r="M1541" s="217"/>
      <c r="N1541" s="218"/>
      <c r="O1541" s="70"/>
      <c r="P1541" s="70"/>
      <c r="Q1541" s="70"/>
      <c r="R1541" s="70"/>
      <c r="S1541" s="70"/>
      <c r="T1541" s="71"/>
      <c r="U1541" s="33"/>
      <c r="V1541" s="33"/>
      <c r="W1541" s="33"/>
      <c r="X1541" s="33"/>
      <c r="Y1541" s="33"/>
      <c r="Z1541" s="33"/>
      <c r="AA1541" s="33"/>
      <c r="AB1541" s="33"/>
      <c r="AC1541" s="33"/>
      <c r="AD1541" s="33"/>
      <c r="AE1541" s="33"/>
      <c r="AT1541" s="16" t="s">
        <v>191</v>
      </c>
      <c r="AU1541" s="16" t="s">
        <v>86</v>
      </c>
    </row>
    <row r="1542" spans="1:65" s="2" customFormat="1" ht="21.75" customHeight="1">
      <c r="A1542" s="33"/>
      <c r="B1542" s="34"/>
      <c r="C1542" s="220" t="s">
        <v>2604</v>
      </c>
      <c r="D1542" s="220" t="s">
        <v>290</v>
      </c>
      <c r="E1542" s="221" t="s">
        <v>2605</v>
      </c>
      <c r="F1542" s="222" t="s">
        <v>2606</v>
      </c>
      <c r="G1542" s="223" t="s">
        <v>285</v>
      </c>
      <c r="H1542" s="224">
        <v>1</v>
      </c>
      <c r="I1542" s="225"/>
      <c r="J1542" s="226">
        <f>ROUND(I1542*H1542,2)</f>
        <v>0</v>
      </c>
      <c r="K1542" s="222" t="s">
        <v>153</v>
      </c>
      <c r="L1542" s="227"/>
      <c r="M1542" s="228" t="s">
        <v>1</v>
      </c>
      <c r="N1542" s="229" t="s">
        <v>42</v>
      </c>
      <c r="O1542" s="70"/>
      <c r="P1542" s="211">
        <f>O1542*H1542</f>
        <v>0</v>
      </c>
      <c r="Q1542" s="211">
        <v>2.41E-2</v>
      </c>
      <c r="R1542" s="211">
        <f>Q1542*H1542</f>
        <v>2.41E-2</v>
      </c>
      <c r="S1542" s="211">
        <v>0</v>
      </c>
      <c r="T1542" s="212">
        <f>S1542*H1542</f>
        <v>0</v>
      </c>
      <c r="U1542" s="33"/>
      <c r="V1542" s="33"/>
      <c r="W1542" s="33"/>
      <c r="X1542" s="33"/>
      <c r="Y1542" s="33"/>
      <c r="Z1542" s="33"/>
      <c r="AA1542" s="33"/>
      <c r="AB1542" s="33"/>
      <c r="AC1542" s="33"/>
      <c r="AD1542" s="33"/>
      <c r="AE1542" s="33"/>
      <c r="AR1542" s="213" t="s">
        <v>193</v>
      </c>
      <c r="AT1542" s="213" t="s">
        <v>290</v>
      </c>
      <c r="AU1542" s="213" t="s">
        <v>86</v>
      </c>
      <c r="AY1542" s="16" t="s">
        <v>147</v>
      </c>
      <c r="BE1542" s="214">
        <f>IF(N1542="základní",J1542,0)</f>
        <v>0</v>
      </c>
      <c r="BF1542" s="214">
        <f>IF(N1542="snížená",J1542,0)</f>
        <v>0</v>
      </c>
      <c r="BG1542" s="214">
        <f>IF(N1542="zákl. přenesená",J1542,0)</f>
        <v>0</v>
      </c>
      <c r="BH1542" s="214">
        <f>IF(N1542="sníž. přenesená",J1542,0)</f>
        <v>0</v>
      </c>
      <c r="BI1542" s="214">
        <f>IF(N1542="nulová",J1542,0)</f>
        <v>0</v>
      </c>
      <c r="BJ1542" s="16" t="s">
        <v>21</v>
      </c>
      <c r="BK1542" s="214">
        <f>ROUND(I1542*H1542,2)</f>
        <v>0</v>
      </c>
      <c r="BL1542" s="16" t="s">
        <v>154</v>
      </c>
      <c r="BM1542" s="213" t="s">
        <v>2607</v>
      </c>
    </row>
    <row r="1543" spans="1:65" s="2" customFormat="1" ht="11.25">
      <c r="A1543" s="33"/>
      <c r="B1543" s="34"/>
      <c r="C1543" s="35"/>
      <c r="D1543" s="215" t="s">
        <v>156</v>
      </c>
      <c r="E1543" s="35"/>
      <c r="F1543" s="216" t="s">
        <v>2606</v>
      </c>
      <c r="G1543" s="35"/>
      <c r="H1543" s="35"/>
      <c r="I1543" s="114"/>
      <c r="J1543" s="35"/>
      <c r="K1543" s="35"/>
      <c r="L1543" s="38"/>
      <c r="M1543" s="217"/>
      <c r="N1543" s="218"/>
      <c r="O1543" s="70"/>
      <c r="P1543" s="70"/>
      <c r="Q1543" s="70"/>
      <c r="R1543" s="70"/>
      <c r="S1543" s="70"/>
      <c r="T1543" s="71"/>
      <c r="U1543" s="33"/>
      <c r="V1543" s="33"/>
      <c r="W1543" s="33"/>
      <c r="X1543" s="33"/>
      <c r="Y1543" s="33"/>
      <c r="Z1543" s="33"/>
      <c r="AA1543" s="33"/>
      <c r="AB1543" s="33"/>
      <c r="AC1543" s="33"/>
      <c r="AD1543" s="33"/>
      <c r="AE1543" s="33"/>
      <c r="AT1543" s="16" t="s">
        <v>156</v>
      </c>
      <c r="AU1543" s="16" t="s">
        <v>86</v>
      </c>
    </row>
    <row r="1544" spans="1:65" s="2" customFormat="1" ht="21.75" customHeight="1">
      <c r="A1544" s="33"/>
      <c r="B1544" s="34"/>
      <c r="C1544" s="220" t="s">
        <v>2608</v>
      </c>
      <c r="D1544" s="220" t="s">
        <v>290</v>
      </c>
      <c r="E1544" s="221" t="s">
        <v>2605</v>
      </c>
      <c r="F1544" s="222" t="s">
        <v>2606</v>
      </c>
      <c r="G1544" s="223" t="s">
        <v>285</v>
      </c>
      <c r="H1544" s="224">
        <v>1</v>
      </c>
      <c r="I1544" s="225"/>
      <c r="J1544" s="226">
        <f>ROUND(I1544*H1544,2)</f>
        <v>0</v>
      </c>
      <c r="K1544" s="222" t="s">
        <v>153</v>
      </c>
      <c r="L1544" s="227"/>
      <c r="M1544" s="228" t="s">
        <v>1</v>
      </c>
      <c r="N1544" s="229" t="s">
        <v>42</v>
      </c>
      <c r="O1544" s="70"/>
      <c r="P1544" s="211">
        <f>O1544*H1544</f>
        <v>0</v>
      </c>
      <c r="Q1544" s="211">
        <v>2.41E-2</v>
      </c>
      <c r="R1544" s="211">
        <f>Q1544*H1544</f>
        <v>2.41E-2</v>
      </c>
      <c r="S1544" s="211">
        <v>0</v>
      </c>
      <c r="T1544" s="212">
        <f>S1544*H1544</f>
        <v>0</v>
      </c>
      <c r="U1544" s="33"/>
      <c r="V1544" s="33"/>
      <c r="W1544" s="33"/>
      <c r="X1544" s="33"/>
      <c r="Y1544" s="33"/>
      <c r="Z1544" s="33"/>
      <c r="AA1544" s="33"/>
      <c r="AB1544" s="33"/>
      <c r="AC1544" s="33"/>
      <c r="AD1544" s="33"/>
      <c r="AE1544" s="33"/>
      <c r="AR1544" s="213" t="s">
        <v>193</v>
      </c>
      <c r="AT1544" s="213" t="s">
        <v>290</v>
      </c>
      <c r="AU1544" s="213" t="s">
        <v>86</v>
      </c>
      <c r="AY1544" s="16" t="s">
        <v>147</v>
      </c>
      <c r="BE1544" s="214">
        <f>IF(N1544="základní",J1544,0)</f>
        <v>0</v>
      </c>
      <c r="BF1544" s="214">
        <f>IF(N1544="snížená",J1544,0)</f>
        <v>0</v>
      </c>
      <c r="BG1544" s="214">
        <f>IF(N1544="zákl. přenesená",J1544,0)</f>
        <v>0</v>
      </c>
      <c r="BH1544" s="214">
        <f>IF(N1544="sníž. přenesená",J1544,0)</f>
        <v>0</v>
      </c>
      <c r="BI1544" s="214">
        <f>IF(N1544="nulová",J1544,0)</f>
        <v>0</v>
      </c>
      <c r="BJ1544" s="16" t="s">
        <v>21</v>
      </c>
      <c r="BK1544" s="214">
        <f>ROUND(I1544*H1544,2)</f>
        <v>0</v>
      </c>
      <c r="BL1544" s="16" t="s">
        <v>154</v>
      </c>
      <c r="BM1544" s="213" t="s">
        <v>2609</v>
      </c>
    </row>
    <row r="1545" spans="1:65" s="2" customFormat="1" ht="11.25">
      <c r="A1545" s="33"/>
      <c r="B1545" s="34"/>
      <c r="C1545" s="35"/>
      <c r="D1545" s="215" t="s">
        <v>156</v>
      </c>
      <c r="E1545" s="35"/>
      <c r="F1545" s="216" t="s">
        <v>2606</v>
      </c>
      <c r="G1545" s="35"/>
      <c r="H1545" s="35"/>
      <c r="I1545" s="114"/>
      <c r="J1545" s="35"/>
      <c r="K1545" s="35"/>
      <c r="L1545" s="38"/>
      <c r="M1545" s="217"/>
      <c r="N1545" s="218"/>
      <c r="O1545" s="70"/>
      <c r="P1545" s="70"/>
      <c r="Q1545" s="70"/>
      <c r="R1545" s="70"/>
      <c r="S1545" s="70"/>
      <c r="T1545" s="71"/>
      <c r="U1545" s="33"/>
      <c r="V1545" s="33"/>
      <c r="W1545" s="33"/>
      <c r="X1545" s="33"/>
      <c r="Y1545" s="33"/>
      <c r="Z1545" s="33"/>
      <c r="AA1545" s="33"/>
      <c r="AB1545" s="33"/>
      <c r="AC1545" s="33"/>
      <c r="AD1545" s="33"/>
      <c r="AE1545" s="33"/>
      <c r="AT1545" s="16" t="s">
        <v>156</v>
      </c>
      <c r="AU1545" s="16" t="s">
        <v>86</v>
      </c>
    </row>
    <row r="1546" spans="1:65" s="2" customFormat="1" ht="21.75" customHeight="1">
      <c r="A1546" s="33"/>
      <c r="B1546" s="34"/>
      <c r="C1546" s="202" t="s">
        <v>2610</v>
      </c>
      <c r="D1546" s="202" t="s">
        <v>149</v>
      </c>
      <c r="E1546" s="203" t="s">
        <v>2611</v>
      </c>
      <c r="F1546" s="204" t="s">
        <v>2612</v>
      </c>
      <c r="G1546" s="205" t="s">
        <v>285</v>
      </c>
      <c r="H1546" s="206">
        <v>1</v>
      </c>
      <c r="I1546" s="207"/>
      <c r="J1546" s="208">
        <f>ROUND(I1546*H1546,2)</f>
        <v>0</v>
      </c>
      <c r="K1546" s="204" t="s">
        <v>153</v>
      </c>
      <c r="L1546" s="38"/>
      <c r="M1546" s="209" t="s">
        <v>1</v>
      </c>
      <c r="N1546" s="210" t="s">
        <v>42</v>
      </c>
      <c r="O1546" s="70"/>
      <c r="P1546" s="211">
        <f>O1546*H1546</f>
        <v>0</v>
      </c>
      <c r="Q1546" s="211">
        <v>0</v>
      </c>
      <c r="R1546" s="211">
        <f>Q1546*H1546</f>
        <v>0</v>
      </c>
      <c r="S1546" s="211">
        <v>0</v>
      </c>
      <c r="T1546" s="212">
        <f>S1546*H1546</f>
        <v>0</v>
      </c>
      <c r="U1546" s="33"/>
      <c r="V1546" s="33"/>
      <c r="W1546" s="33"/>
      <c r="X1546" s="33"/>
      <c r="Y1546" s="33"/>
      <c r="Z1546" s="33"/>
      <c r="AA1546" s="33"/>
      <c r="AB1546" s="33"/>
      <c r="AC1546" s="33"/>
      <c r="AD1546" s="33"/>
      <c r="AE1546" s="33"/>
      <c r="AR1546" s="213" t="s">
        <v>154</v>
      </c>
      <c r="AT1546" s="213" t="s">
        <v>149</v>
      </c>
      <c r="AU1546" s="213" t="s">
        <v>86</v>
      </c>
      <c r="AY1546" s="16" t="s">
        <v>147</v>
      </c>
      <c r="BE1546" s="214">
        <f>IF(N1546="základní",J1546,0)</f>
        <v>0</v>
      </c>
      <c r="BF1546" s="214">
        <f>IF(N1546="snížená",J1546,0)</f>
        <v>0</v>
      </c>
      <c r="BG1546" s="214">
        <f>IF(N1546="zákl. přenesená",J1546,0)</f>
        <v>0</v>
      </c>
      <c r="BH1546" s="214">
        <f>IF(N1546="sníž. přenesená",J1546,0)</f>
        <v>0</v>
      </c>
      <c r="BI1546" s="214">
        <f>IF(N1546="nulová",J1546,0)</f>
        <v>0</v>
      </c>
      <c r="BJ1546" s="16" t="s">
        <v>21</v>
      </c>
      <c r="BK1546" s="214">
        <f>ROUND(I1546*H1546,2)</f>
        <v>0</v>
      </c>
      <c r="BL1546" s="16" t="s">
        <v>154</v>
      </c>
      <c r="BM1546" s="213" t="s">
        <v>2613</v>
      </c>
    </row>
    <row r="1547" spans="1:65" s="2" customFormat="1" ht="29.25">
      <c r="A1547" s="33"/>
      <c r="B1547" s="34"/>
      <c r="C1547" s="35"/>
      <c r="D1547" s="215" t="s">
        <v>156</v>
      </c>
      <c r="E1547" s="35"/>
      <c r="F1547" s="216" t="s">
        <v>2614</v>
      </c>
      <c r="G1547" s="35"/>
      <c r="H1547" s="35"/>
      <c r="I1547" s="114"/>
      <c r="J1547" s="35"/>
      <c r="K1547" s="35"/>
      <c r="L1547" s="38"/>
      <c r="M1547" s="217"/>
      <c r="N1547" s="218"/>
      <c r="O1547" s="70"/>
      <c r="P1547" s="70"/>
      <c r="Q1547" s="70"/>
      <c r="R1547" s="70"/>
      <c r="S1547" s="70"/>
      <c r="T1547" s="71"/>
      <c r="U1547" s="33"/>
      <c r="V1547" s="33"/>
      <c r="W1547" s="33"/>
      <c r="X1547" s="33"/>
      <c r="Y1547" s="33"/>
      <c r="Z1547" s="33"/>
      <c r="AA1547" s="33"/>
      <c r="AB1547" s="33"/>
      <c r="AC1547" s="33"/>
      <c r="AD1547" s="33"/>
      <c r="AE1547" s="33"/>
      <c r="AT1547" s="16" t="s">
        <v>156</v>
      </c>
      <c r="AU1547" s="16" t="s">
        <v>86</v>
      </c>
    </row>
    <row r="1548" spans="1:65" s="2" customFormat="1" ht="126.75">
      <c r="A1548" s="33"/>
      <c r="B1548" s="34"/>
      <c r="C1548" s="35"/>
      <c r="D1548" s="215" t="s">
        <v>158</v>
      </c>
      <c r="E1548" s="35"/>
      <c r="F1548" s="219" t="s">
        <v>2615</v>
      </c>
      <c r="G1548" s="35"/>
      <c r="H1548" s="35"/>
      <c r="I1548" s="114"/>
      <c r="J1548" s="35"/>
      <c r="K1548" s="35"/>
      <c r="L1548" s="38"/>
      <c r="M1548" s="217"/>
      <c r="N1548" s="218"/>
      <c r="O1548" s="70"/>
      <c r="P1548" s="70"/>
      <c r="Q1548" s="70"/>
      <c r="R1548" s="70"/>
      <c r="S1548" s="70"/>
      <c r="T1548" s="71"/>
      <c r="U1548" s="33"/>
      <c r="V1548" s="33"/>
      <c r="W1548" s="33"/>
      <c r="X1548" s="33"/>
      <c r="Y1548" s="33"/>
      <c r="Z1548" s="33"/>
      <c r="AA1548" s="33"/>
      <c r="AB1548" s="33"/>
      <c r="AC1548" s="33"/>
      <c r="AD1548" s="33"/>
      <c r="AE1548" s="33"/>
      <c r="AT1548" s="16" t="s">
        <v>158</v>
      </c>
      <c r="AU1548" s="16" t="s">
        <v>86</v>
      </c>
    </row>
    <row r="1549" spans="1:65" s="2" customFormat="1" ht="19.5">
      <c r="A1549" s="33"/>
      <c r="B1549" s="34"/>
      <c r="C1549" s="35"/>
      <c r="D1549" s="215" t="s">
        <v>191</v>
      </c>
      <c r="E1549" s="35"/>
      <c r="F1549" s="219" t="s">
        <v>2616</v>
      </c>
      <c r="G1549" s="35"/>
      <c r="H1549" s="35"/>
      <c r="I1549" s="114"/>
      <c r="J1549" s="35"/>
      <c r="K1549" s="35"/>
      <c r="L1549" s="38"/>
      <c r="M1549" s="217"/>
      <c r="N1549" s="218"/>
      <c r="O1549" s="70"/>
      <c r="P1549" s="70"/>
      <c r="Q1549" s="70"/>
      <c r="R1549" s="70"/>
      <c r="S1549" s="70"/>
      <c r="T1549" s="71"/>
      <c r="U1549" s="33"/>
      <c r="V1549" s="33"/>
      <c r="W1549" s="33"/>
      <c r="X1549" s="33"/>
      <c r="Y1549" s="33"/>
      <c r="Z1549" s="33"/>
      <c r="AA1549" s="33"/>
      <c r="AB1549" s="33"/>
      <c r="AC1549" s="33"/>
      <c r="AD1549" s="33"/>
      <c r="AE1549" s="33"/>
      <c r="AT1549" s="16" t="s">
        <v>191</v>
      </c>
      <c r="AU1549" s="16" t="s">
        <v>86</v>
      </c>
    </row>
    <row r="1550" spans="1:65" s="2" customFormat="1" ht="21.75" customHeight="1">
      <c r="A1550" s="33"/>
      <c r="B1550" s="34"/>
      <c r="C1550" s="220" t="s">
        <v>2617</v>
      </c>
      <c r="D1550" s="220" t="s">
        <v>290</v>
      </c>
      <c r="E1550" s="221" t="s">
        <v>2605</v>
      </c>
      <c r="F1550" s="222" t="s">
        <v>2606</v>
      </c>
      <c r="G1550" s="223" t="s">
        <v>285</v>
      </c>
      <c r="H1550" s="224">
        <v>1</v>
      </c>
      <c r="I1550" s="225"/>
      <c r="J1550" s="226">
        <f>ROUND(I1550*H1550,2)</f>
        <v>0</v>
      </c>
      <c r="K1550" s="222" t="s">
        <v>153</v>
      </c>
      <c r="L1550" s="227"/>
      <c r="M1550" s="228" t="s">
        <v>1</v>
      </c>
      <c r="N1550" s="229" t="s">
        <v>42</v>
      </c>
      <c r="O1550" s="70"/>
      <c r="P1550" s="211">
        <f>O1550*H1550</f>
        <v>0</v>
      </c>
      <c r="Q1550" s="211">
        <v>2.41E-2</v>
      </c>
      <c r="R1550" s="211">
        <f>Q1550*H1550</f>
        <v>2.41E-2</v>
      </c>
      <c r="S1550" s="211">
        <v>0</v>
      </c>
      <c r="T1550" s="212">
        <f>S1550*H1550</f>
        <v>0</v>
      </c>
      <c r="U1550" s="33"/>
      <c r="V1550" s="33"/>
      <c r="W1550" s="33"/>
      <c r="X1550" s="33"/>
      <c r="Y1550" s="33"/>
      <c r="Z1550" s="33"/>
      <c r="AA1550" s="33"/>
      <c r="AB1550" s="33"/>
      <c r="AC1550" s="33"/>
      <c r="AD1550" s="33"/>
      <c r="AE1550" s="33"/>
      <c r="AR1550" s="213" t="s">
        <v>193</v>
      </c>
      <c r="AT1550" s="213" t="s">
        <v>290</v>
      </c>
      <c r="AU1550" s="213" t="s">
        <v>86</v>
      </c>
      <c r="AY1550" s="16" t="s">
        <v>147</v>
      </c>
      <c r="BE1550" s="214">
        <f>IF(N1550="základní",J1550,0)</f>
        <v>0</v>
      </c>
      <c r="BF1550" s="214">
        <f>IF(N1550="snížená",J1550,0)</f>
        <v>0</v>
      </c>
      <c r="BG1550" s="214">
        <f>IF(N1550="zákl. přenesená",J1550,0)</f>
        <v>0</v>
      </c>
      <c r="BH1550" s="214">
        <f>IF(N1550="sníž. přenesená",J1550,0)</f>
        <v>0</v>
      </c>
      <c r="BI1550" s="214">
        <f>IF(N1550="nulová",J1550,0)</f>
        <v>0</v>
      </c>
      <c r="BJ1550" s="16" t="s">
        <v>21</v>
      </c>
      <c r="BK1550" s="214">
        <f>ROUND(I1550*H1550,2)</f>
        <v>0</v>
      </c>
      <c r="BL1550" s="16" t="s">
        <v>154</v>
      </c>
      <c r="BM1550" s="213" t="s">
        <v>2618</v>
      </c>
    </row>
    <row r="1551" spans="1:65" s="2" customFormat="1" ht="11.25">
      <c r="A1551" s="33"/>
      <c r="B1551" s="34"/>
      <c r="C1551" s="35"/>
      <c r="D1551" s="215" t="s">
        <v>156</v>
      </c>
      <c r="E1551" s="35"/>
      <c r="F1551" s="216" t="s">
        <v>2606</v>
      </c>
      <c r="G1551" s="35"/>
      <c r="H1551" s="35"/>
      <c r="I1551" s="114"/>
      <c r="J1551" s="35"/>
      <c r="K1551" s="35"/>
      <c r="L1551" s="38"/>
      <c r="M1551" s="217"/>
      <c r="N1551" s="218"/>
      <c r="O1551" s="70"/>
      <c r="P1551" s="70"/>
      <c r="Q1551" s="70"/>
      <c r="R1551" s="70"/>
      <c r="S1551" s="70"/>
      <c r="T1551" s="71"/>
      <c r="U1551" s="33"/>
      <c r="V1551" s="33"/>
      <c r="W1551" s="33"/>
      <c r="X1551" s="33"/>
      <c r="Y1551" s="33"/>
      <c r="Z1551" s="33"/>
      <c r="AA1551" s="33"/>
      <c r="AB1551" s="33"/>
      <c r="AC1551" s="33"/>
      <c r="AD1551" s="33"/>
      <c r="AE1551" s="33"/>
      <c r="AT1551" s="16" t="s">
        <v>156</v>
      </c>
      <c r="AU1551" s="16" t="s">
        <v>86</v>
      </c>
    </row>
    <row r="1552" spans="1:65" s="13" customFormat="1" ht="22.5">
      <c r="B1552" s="230"/>
      <c r="C1552" s="231"/>
      <c r="D1552" s="215" t="s">
        <v>656</v>
      </c>
      <c r="E1552" s="231"/>
      <c r="F1552" s="232" t="s">
        <v>2619</v>
      </c>
      <c r="G1552" s="231"/>
      <c r="H1552" s="233">
        <v>1</v>
      </c>
      <c r="I1552" s="234"/>
      <c r="J1552" s="231"/>
      <c r="K1552" s="231"/>
      <c r="L1552" s="235"/>
      <c r="M1552" s="236"/>
      <c r="N1552" s="237"/>
      <c r="O1552" s="237"/>
      <c r="P1552" s="237"/>
      <c r="Q1552" s="237"/>
      <c r="R1552" s="237"/>
      <c r="S1552" s="237"/>
      <c r="T1552" s="238"/>
      <c r="AT1552" s="239" t="s">
        <v>656</v>
      </c>
      <c r="AU1552" s="239" t="s">
        <v>86</v>
      </c>
      <c r="AV1552" s="13" t="s">
        <v>86</v>
      </c>
      <c r="AW1552" s="13" t="s">
        <v>4</v>
      </c>
      <c r="AX1552" s="13" t="s">
        <v>21</v>
      </c>
      <c r="AY1552" s="239" t="s">
        <v>147</v>
      </c>
    </row>
    <row r="1553" spans="1:65" s="2" customFormat="1" ht="21.75" customHeight="1">
      <c r="A1553" s="33"/>
      <c r="B1553" s="34"/>
      <c r="C1553" s="220" t="s">
        <v>2620</v>
      </c>
      <c r="D1553" s="220" t="s">
        <v>290</v>
      </c>
      <c r="E1553" s="221" t="s">
        <v>2605</v>
      </c>
      <c r="F1553" s="222" t="s">
        <v>2606</v>
      </c>
      <c r="G1553" s="223" t="s">
        <v>285</v>
      </c>
      <c r="H1553" s="224">
        <v>1</v>
      </c>
      <c r="I1553" s="225"/>
      <c r="J1553" s="226">
        <f>ROUND(I1553*H1553,2)</f>
        <v>0</v>
      </c>
      <c r="K1553" s="222" t="s">
        <v>153</v>
      </c>
      <c r="L1553" s="227"/>
      <c r="M1553" s="228" t="s">
        <v>1</v>
      </c>
      <c r="N1553" s="229" t="s">
        <v>42</v>
      </c>
      <c r="O1553" s="70"/>
      <c r="P1553" s="211">
        <f>O1553*H1553</f>
        <v>0</v>
      </c>
      <c r="Q1553" s="211">
        <v>2.41E-2</v>
      </c>
      <c r="R1553" s="211">
        <f>Q1553*H1553</f>
        <v>2.41E-2</v>
      </c>
      <c r="S1553" s="211">
        <v>0</v>
      </c>
      <c r="T1553" s="212">
        <f>S1553*H1553</f>
        <v>0</v>
      </c>
      <c r="U1553" s="33"/>
      <c r="V1553" s="33"/>
      <c r="W1553" s="33"/>
      <c r="X1553" s="33"/>
      <c r="Y1553" s="33"/>
      <c r="Z1553" s="33"/>
      <c r="AA1553" s="33"/>
      <c r="AB1553" s="33"/>
      <c r="AC1553" s="33"/>
      <c r="AD1553" s="33"/>
      <c r="AE1553" s="33"/>
      <c r="AR1553" s="213" t="s">
        <v>193</v>
      </c>
      <c r="AT1553" s="213" t="s">
        <v>290</v>
      </c>
      <c r="AU1553" s="213" t="s">
        <v>86</v>
      </c>
      <c r="AY1553" s="16" t="s">
        <v>147</v>
      </c>
      <c r="BE1553" s="214">
        <f>IF(N1553="základní",J1553,0)</f>
        <v>0</v>
      </c>
      <c r="BF1553" s="214">
        <f>IF(N1553="snížená",J1553,0)</f>
        <v>0</v>
      </c>
      <c r="BG1553" s="214">
        <f>IF(N1553="zákl. přenesená",J1553,0)</f>
        <v>0</v>
      </c>
      <c r="BH1553" s="214">
        <f>IF(N1553="sníž. přenesená",J1553,0)</f>
        <v>0</v>
      </c>
      <c r="BI1553" s="214">
        <f>IF(N1553="nulová",J1553,0)</f>
        <v>0</v>
      </c>
      <c r="BJ1553" s="16" t="s">
        <v>21</v>
      </c>
      <c r="BK1553" s="214">
        <f>ROUND(I1553*H1553,2)</f>
        <v>0</v>
      </c>
      <c r="BL1553" s="16" t="s">
        <v>154</v>
      </c>
      <c r="BM1553" s="213" t="s">
        <v>2621</v>
      </c>
    </row>
    <row r="1554" spans="1:65" s="2" customFormat="1" ht="11.25">
      <c r="A1554" s="33"/>
      <c r="B1554" s="34"/>
      <c r="C1554" s="35"/>
      <c r="D1554" s="215" t="s">
        <v>156</v>
      </c>
      <c r="E1554" s="35"/>
      <c r="F1554" s="216" t="s">
        <v>2606</v>
      </c>
      <c r="G1554" s="35"/>
      <c r="H1554" s="35"/>
      <c r="I1554" s="114"/>
      <c r="J1554" s="35"/>
      <c r="K1554" s="35"/>
      <c r="L1554" s="38"/>
      <c r="M1554" s="217"/>
      <c r="N1554" s="218"/>
      <c r="O1554" s="70"/>
      <c r="P1554" s="70"/>
      <c r="Q1554" s="70"/>
      <c r="R1554" s="70"/>
      <c r="S1554" s="70"/>
      <c r="T1554" s="71"/>
      <c r="U1554" s="33"/>
      <c r="V1554" s="33"/>
      <c r="W1554" s="33"/>
      <c r="X1554" s="33"/>
      <c r="Y1554" s="33"/>
      <c r="Z1554" s="33"/>
      <c r="AA1554" s="33"/>
      <c r="AB1554" s="33"/>
      <c r="AC1554" s="33"/>
      <c r="AD1554" s="33"/>
      <c r="AE1554" s="33"/>
      <c r="AT1554" s="16" t="s">
        <v>156</v>
      </c>
      <c r="AU1554" s="16" t="s">
        <v>86</v>
      </c>
    </row>
    <row r="1555" spans="1:65" s="13" customFormat="1" ht="22.5">
      <c r="B1555" s="230"/>
      <c r="C1555" s="231"/>
      <c r="D1555" s="215" t="s">
        <v>656</v>
      </c>
      <c r="E1555" s="231"/>
      <c r="F1555" s="232" t="s">
        <v>2619</v>
      </c>
      <c r="G1555" s="231"/>
      <c r="H1555" s="233">
        <v>1</v>
      </c>
      <c r="I1555" s="234"/>
      <c r="J1555" s="231"/>
      <c r="K1555" s="231"/>
      <c r="L1555" s="235"/>
      <c r="M1555" s="236"/>
      <c r="N1555" s="237"/>
      <c r="O1555" s="237"/>
      <c r="P1555" s="237"/>
      <c r="Q1555" s="237"/>
      <c r="R1555" s="237"/>
      <c r="S1555" s="237"/>
      <c r="T1555" s="238"/>
      <c r="AT1555" s="239" t="s">
        <v>656</v>
      </c>
      <c r="AU1555" s="239" t="s">
        <v>86</v>
      </c>
      <c r="AV1555" s="13" t="s">
        <v>86</v>
      </c>
      <c r="AW1555" s="13" t="s">
        <v>4</v>
      </c>
      <c r="AX1555" s="13" t="s">
        <v>21</v>
      </c>
      <c r="AY1555" s="239" t="s">
        <v>147</v>
      </c>
    </row>
    <row r="1556" spans="1:65" s="2" customFormat="1" ht="21.75" customHeight="1">
      <c r="A1556" s="33"/>
      <c r="B1556" s="34"/>
      <c r="C1556" s="202" t="s">
        <v>2622</v>
      </c>
      <c r="D1556" s="202" t="s">
        <v>149</v>
      </c>
      <c r="E1556" s="203" t="s">
        <v>2623</v>
      </c>
      <c r="F1556" s="204" t="s">
        <v>2624</v>
      </c>
      <c r="G1556" s="205" t="s">
        <v>285</v>
      </c>
      <c r="H1556" s="206">
        <v>1</v>
      </c>
      <c r="I1556" s="207"/>
      <c r="J1556" s="208">
        <f>ROUND(I1556*H1556,2)</f>
        <v>0</v>
      </c>
      <c r="K1556" s="204" t="s">
        <v>153</v>
      </c>
      <c r="L1556" s="38"/>
      <c r="M1556" s="209" t="s">
        <v>1</v>
      </c>
      <c r="N1556" s="210" t="s">
        <v>42</v>
      </c>
      <c r="O1556" s="70"/>
      <c r="P1556" s="211">
        <f>O1556*H1556</f>
        <v>0</v>
      </c>
      <c r="Q1556" s="211">
        <v>0</v>
      </c>
      <c r="R1556" s="211">
        <f>Q1556*H1556</f>
        <v>0</v>
      </c>
      <c r="S1556" s="211">
        <v>0</v>
      </c>
      <c r="T1556" s="212">
        <f>S1556*H1556</f>
        <v>0</v>
      </c>
      <c r="U1556" s="33"/>
      <c r="V1556" s="33"/>
      <c r="W1556" s="33"/>
      <c r="X1556" s="33"/>
      <c r="Y1556" s="33"/>
      <c r="Z1556" s="33"/>
      <c r="AA1556" s="33"/>
      <c r="AB1556" s="33"/>
      <c r="AC1556" s="33"/>
      <c r="AD1556" s="33"/>
      <c r="AE1556" s="33"/>
      <c r="AR1556" s="213" t="s">
        <v>154</v>
      </c>
      <c r="AT1556" s="213" t="s">
        <v>149</v>
      </c>
      <c r="AU1556" s="213" t="s">
        <v>86</v>
      </c>
      <c r="AY1556" s="16" t="s">
        <v>147</v>
      </c>
      <c r="BE1556" s="214">
        <f>IF(N1556="základní",J1556,0)</f>
        <v>0</v>
      </c>
      <c r="BF1556" s="214">
        <f>IF(N1556="snížená",J1556,0)</f>
        <v>0</v>
      </c>
      <c r="BG1556" s="214">
        <f>IF(N1556="zákl. přenesená",J1556,0)</f>
        <v>0</v>
      </c>
      <c r="BH1556" s="214">
        <f>IF(N1556="sníž. přenesená",J1556,0)</f>
        <v>0</v>
      </c>
      <c r="BI1556" s="214">
        <f>IF(N1556="nulová",J1556,0)</f>
        <v>0</v>
      </c>
      <c r="BJ1556" s="16" t="s">
        <v>21</v>
      </c>
      <c r="BK1556" s="214">
        <f>ROUND(I1556*H1556,2)</f>
        <v>0</v>
      </c>
      <c r="BL1556" s="16" t="s">
        <v>154</v>
      </c>
      <c r="BM1556" s="213" t="s">
        <v>2625</v>
      </c>
    </row>
    <row r="1557" spans="1:65" s="2" customFormat="1" ht="29.25">
      <c r="A1557" s="33"/>
      <c r="B1557" s="34"/>
      <c r="C1557" s="35"/>
      <c r="D1557" s="215" t="s">
        <v>156</v>
      </c>
      <c r="E1557" s="35"/>
      <c r="F1557" s="216" t="s">
        <v>2626</v>
      </c>
      <c r="G1557" s="35"/>
      <c r="H1557" s="35"/>
      <c r="I1557" s="114"/>
      <c r="J1557" s="35"/>
      <c r="K1557" s="35"/>
      <c r="L1557" s="38"/>
      <c r="M1557" s="217"/>
      <c r="N1557" s="218"/>
      <c r="O1557" s="70"/>
      <c r="P1557" s="70"/>
      <c r="Q1557" s="70"/>
      <c r="R1557" s="70"/>
      <c r="S1557" s="70"/>
      <c r="T1557" s="71"/>
      <c r="U1557" s="33"/>
      <c r="V1557" s="33"/>
      <c r="W1557" s="33"/>
      <c r="X1557" s="33"/>
      <c r="Y1557" s="33"/>
      <c r="Z1557" s="33"/>
      <c r="AA1557" s="33"/>
      <c r="AB1557" s="33"/>
      <c r="AC1557" s="33"/>
      <c r="AD1557" s="33"/>
      <c r="AE1557" s="33"/>
      <c r="AT1557" s="16" t="s">
        <v>156</v>
      </c>
      <c r="AU1557" s="16" t="s">
        <v>86</v>
      </c>
    </row>
    <row r="1558" spans="1:65" s="2" customFormat="1" ht="126.75">
      <c r="A1558" s="33"/>
      <c r="B1558" s="34"/>
      <c r="C1558" s="35"/>
      <c r="D1558" s="215" t="s">
        <v>158</v>
      </c>
      <c r="E1558" s="35"/>
      <c r="F1558" s="219" t="s">
        <v>2615</v>
      </c>
      <c r="G1558" s="35"/>
      <c r="H1558" s="35"/>
      <c r="I1558" s="114"/>
      <c r="J1558" s="35"/>
      <c r="K1558" s="35"/>
      <c r="L1558" s="38"/>
      <c r="M1558" s="217"/>
      <c r="N1558" s="218"/>
      <c r="O1558" s="70"/>
      <c r="P1558" s="70"/>
      <c r="Q1558" s="70"/>
      <c r="R1558" s="70"/>
      <c r="S1558" s="70"/>
      <c r="T1558" s="71"/>
      <c r="U1558" s="33"/>
      <c r="V1558" s="33"/>
      <c r="W1558" s="33"/>
      <c r="X1558" s="33"/>
      <c r="Y1558" s="33"/>
      <c r="Z1558" s="33"/>
      <c r="AA1558" s="33"/>
      <c r="AB1558" s="33"/>
      <c r="AC1558" s="33"/>
      <c r="AD1558" s="33"/>
      <c r="AE1558" s="33"/>
      <c r="AT1558" s="16" t="s">
        <v>158</v>
      </c>
      <c r="AU1558" s="16" t="s">
        <v>86</v>
      </c>
    </row>
    <row r="1559" spans="1:65" s="2" customFormat="1" ht="21.75" customHeight="1">
      <c r="A1559" s="33"/>
      <c r="B1559" s="34"/>
      <c r="C1559" s="220" t="s">
        <v>2627</v>
      </c>
      <c r="D1559" s="220" t="s">
        <v>290</v>
      </c>
      <c r="E1559" s="221" t="s">
        <v>2628</v>
      </c>
      <c r="F1559" s="222" t="s">
        <v>2629</v>
      </c>
      <c r="G1559" s="223" t="s">
        <v>285</v>
      </c>
      <c r="H1559" s="224">
        <v>1</v>
      </c>
      <c r="I1559" s="225"/>
      <c r="J1559" s="226">
        <f>ROUND(I1559*H1559,2)</f>
        <v>0</v>
      </c>
      <c r="K1559" s="222" t="s">
        <v>153</v>
      </c>
      <c r="L1559" s="227"/>
      <c r="M1559" s="228" t="s">
        <v>1</v>
      </c>
      <c r="N1559" s="229" t="s">
        <v>42</v>
      </c>
      <c r="O1559" s="70"/>
      <c r="P1559" s="211">
        <f>O1559*H1559</f>
        <v>0</v>
      </c>
      <c r="Q1559" s="211">
        <v>6.0999999999999999E-2</v>
      </c>
      <c r="R1559" s="211">
        <f>Q1559*H1559</f>
        <v>6.0999999999999999E-2</v>
      </c>
      <c r="S1559" s="211">
        <v>0</v>
      </c>
      <c r="T1559" s="212">
        <f>S1559*H1559</f>
        <v>0</v>
      </c>
      <c r="U1559" s="33"/>
      <c r="V1559" s="33"/>
      <c r="W1559" s="33"/>
      <c r="X1559" s="33"/>
      <c r="Y1559" s="33"/>
      <c r="Z1559" s="33"/>
      <c r="AA1559" s="33"/>
      <c r="AB1559" s="33"/>
      <c r="AC1559" s="33"/>
      <c r="AD1559" s="33"/>
      <c r="AE1559" s="33"/>
      <c r="AR1559" s="213" t="s">
        <v>193</v>
      </c>
      <c r="AT1559" s="213" t="s">
        <v>290</v>
      </c>
      <c r="AU1559" s="213" t="s">
        <v>86</v>
      </c>
      <c r="AY1559" s="16" t="s">
        <v>147</v>
      </c>
      <c r="BE1559" s="214">
        <f>IF(N1559="základní",J1559,0)</f>
        <v>0</v>
      </c>
      <c r="BF1559" s="214">
        <f>IF(N1559="snížená",J1559,0)</f>
        <v>0</v>
      </c>
      <c r="BG1559" s="214">
        <f>IF(N1559="zákl. přenesená",J1559,0)</f>
        <v>0</v>
      </c>
      <c r="BH1559" s="214">
        <f>IF(N1559="sníž. přenesená",J1559,0)</f>
        <v>0</v>
      </c>
      <c r="BI1559" s="214">
        <f>IF(N1559="nulová",J1559,0)</f>
        <v>0</v>
      </c>
      <c r="BJ1559" s="16" t="s">
        <v>21</v>
      </c>
      <c r="BK1559" s="214">
        <f>ROUND(I1559*H1559,2)</f>
        <v>0</v>
      </c>
      <c r="BL1559" s="16" t="s">
        <v>154</v>
      </c>
      <c r="BM1559" s="213" t="s">
        <v>2630</v>
      </c>
    </row>
    <row r="1560" spans="1:65" s="2" customFormat="1" ht="19.5">
      <c r="A1560" s="33"/>
      <c r="B1560" s="34"/>
      <c r="C1560" s="35"/>
      <c r="D1560" s="215" t="s">
        <v>156</v>
      </c>
      <c r="E1560" s="35"/>
      <c r="F1560" s="216" t="s">
        <v>2629</v>
      </c>
      <c r="G1560" s="35"/>
      <c r="H1560" s="35"/>
      <c r="I1560" s="114"/>
      <c r="J1560" s="35"/>
      <c r="K1560" s="35"/>
      <c r="L1560" s="38"/>
      <c r="M1560" s="217"/>
      <c r="N1560" s="218"/>
      <c r="O1560" s="70"/>
      <c r="P1560" s="70"/>
      <c r="Q1560" s="70"/>
      <c r="R1560" s="70"/>
      <c r="S1560" s="70"/>
      <c r="T1560" s="71"/>
      <c r="U1560" s="33"/>
      <c r="V1560" s="33"/>
      <c r="W1560" s="33"/>
      <c r="X1560" s="33"/>
      <c r="Y1560" s="33"/>
      <c r="Z1560" s="33"/>
      <c r="AA1560" s="33"/>
      <c r="AB1560" s="33"/>
      <c r="AC1560" s="33"/>
      <c r="AD1560" s="33"/>
      <c r="AE1560" s="33"/>
      <c r="AT1560" s="16" t="s">
        <v>156</v>
      </c>
      <c r="AU1560" s="16" t="s">
        <v>86</v>
      </c>
    </row>
    <row r="1561" spans="1:65" s="2" customFormat="1" ht="21.75" customHeight="1">
      <c r="A1561" s="33"/>
      <c r="B1561" s="34"/>
      <c r="C1561" s="220" t="s">
        <v>2631</v>
      </c>
      <c r="D1561" s="220" t="s">
        <v>290</v>
      </c>
      <c r="E1561" s="221" t="s">
        <v>2632</v>
      </c>
      <c r="F1561" s="222" t="s">
        <v>2633</v>
      </c>
      <c r="G1561" s="223" t="s">
        <v>210</v>
      </c>
      <c r="H1561" s="224">
        <v>1</v>
      </c>
      <c r="I1561" s="225"/>
      <c r="J1561" s="226">
        <f>ROUND(I1561*H1561,2)</f>
        <v>0</v>
      </c>
      <c r="K1561" s="222" t="s">
        <v>153</v>
      </c>
      <c r="L1561" s="227"/>
      <c r="M1561" s="228" t="s">
        <v>1</v>
      </c>
      <c r="N1561" s="229" t="s">
        <v>42</v>
      </c>
      <c r="O1561" s="70"/>
      <c r="P1561" s="211">
        <f>O1561*H1561</f>
        <v>0</v>
      </c>
      <c r="Q1561" s="211">
        <v>4.02E-2</v>
      </c>
      <c r="R1561" s="211">
        <f>Q1561*H1561</f>
        <v>4.02E-2</v>
      </c>
      <c r="S1561" s="211">
        <v>0</v>
      </c>
      <c r="T1561" s="212">
        <f>S1561*H1561</f>
        <v>0</v>
      </c>
      <c r="U1561" s="33"/>
      <c r="V1561" s="33"/>
      <c r="W1561" s="33"/>
      <c r="X1561" s="33"/>
      <c r="Y1561" s="33"/>
      <c r="Z1561" s="33"/>
      <c r="AA1561" s="33"/>
      <c r="AB1561" s="33"/>
      <c r="AC1561" s="33"/>
      <c r="AD1561" s="33"/>
      <c r="AE1561" s="33"/>
      <c r="AR1561" s="213" t="s">
        <v>193</v>
      </c>
      <c r="AT1561" s="213" t="s">
        <v>290</v>
      </c>
      <c r="AU1561" s="213" t="s">
        <v>86</v>
      </c>
      <c r="AY1561" s="16" t="s">
        <v>147</v>
      </c>
      <c r="BE1561" s="214">
        <f>IF(N1561="základní",J1561,0)</f>
        <v>0</v>
      </c>
      <c r="BF1561" s="214">
        <f>IF(N1561="snížená",J1561,0)</f>
        <v>0</v>
      </c>
      <c r="BG1561" s="214">
        <f>IF(N1561="zákl. přenesená",J1561,0)</f>
        <v>0</v>
      </c>
      <c r="BH1561" s="214">
        <f>IF(N1561="sníž. přenesená",J1561,0)</f>
        <v>0</v>
      </c>
      <c r="BI1561" s="214">
        <f>IF(N1561="nulová",J1561,0)</f>
        <v>0</v>
      </c>
      <c r="BJ1561" s="16" t="s">
        <v>21</v>
      </c>
      <c r="BK1561" s="214">
        <f>ROUND(I1561*H1561,2)</f>
        <v>0</v>
      </c>
      <c r="BL1561" s="16" t="s">
        <v>154</v>
      </c>
      <c r="BM1561" s="213" t="s">
        <v>2634</v>
      </c>
    </row>
    <row r="1562" spans="1:65" s="2" customFormat="1" ht="19.5">
      <c r="A1562" s="33"/>
      <c r="B1562" s="34"/>
      <c r="C1562" s="35"/>
      <c r="D1562" s="215" t="s">
        <v>156</v>
      </c>
      <c r="E1562" s="35"/>
      <c r="F1562" s="216" t="s">
        <v>2633</v>
      </c>
      <c r="G1562" s="35"/>
      <c r="H1562" s="35"/>
      <c r="I1562" s="114"/>
      <c r="J1562" s="35"/>
      <c r="K1562" s="35"/>
      <c r="L1562" s="38"/>
      <c r="M1562" s="217"/>
      <c r="N1562" s="218"/>
      <c r="O1562" s="70"/>
      <c r="P1562" s="70"/>
      <c r="Q1562" s="70"/>
      <c r="R1562" s="70"/>
      <c r="S1562" s="70"/>
      <c r="T1562" s="71"/>
      <c r="U1562" s="33"/>
      <c r="V1562" s="33"/>
      <c r="W1562" s="33"/>
      <c r="X1562" s="33"/>
      <c r="Y1562" s="33"/>
      <c r="Z1562" s="33"/>
      <c r="AA1562" s="33"/>
      <c r="AB1562" s="33"/>
      <c r="AC1562" s="33"/>
      <c r="AD1562" s="33"/>
      <c r="AE1562" s="33"/>
      <c r="AT1562" s="16" t="s">
        <v>156</v>
      </c>
      <c r="AU1562" s="16" t="s">
        <v>86</v>
      </c>
    </row>
    <row r="1563" spans="1:65" s="2" customFormat="1" ht="21.75" customHeight="1">
      <c r="A1563" s="33"/>
      <c r="B1563" s="34"/>
      <c r="C1563" s="220" t="s">
        <v>2635</v>
      </c>
      <c r="D1563" s="220" t="s">
        <v>290</v>
      </c>
      <c r="E1563" s="221" t="s">
        <v>2636</v>
      </c>
      <c r="F1563" s="222" t="s">
        <v>2637</v>
      </c>
      <c r="G1563" s="223" t="s">
        <v>285</v>
      </c>
      <c r="H1563" s="224">
        <v>1</v>
      </c>
      <c r="I1563" s="225"/>
      <c r="J1563" s="226">
        <f>ROUND(I1563*H1563,2)</f>
        <v>0</v>
      </c>
      <c r="K1563" s="222" t="s">
        <v>153</v>
      </c>
      <c r="L1563" s="227"/>
      <c r="M1563" s="228" t="s">
        <v>1</v>
      </c>
      <c r="N1563" s="229" t="s">
        <v>42</v>
      </c>
      <c r="O1563" s="70"/>
      <c r="P1563" s="211">
        <f>O1563*H1563</f>
        <v>0</v>
      </c>
      <c r="Q1563" s="211">
        <v>7.3400000000000007E-2</v>
      </c>
      <c r="R1563" s="211">
        <f>Q1563*H1563</f>
        <v>7.3400000000000007E-2</v>
      </c>
      <c r="S1563" s="211">
        <v>0</v>
      </c>
      <c r="T1563" s="212">
        <f>S1563*H1563</f>
        <v>0</v>
      </c>
      <c r="U1563" s="33"/>
      <c r="V1563" s="33"/>
      <c r="W1563" s="33"/>
      <c r="X1563" s="33"/>
      <c r="Y1563" s="33"/>
      <c r="Z1563" s="33"/>
      <c r="AA1563" s="33"/>
      <c r="AB1563" s="33"/>
      <c r="AC1563" s="33"/>
      <c r="AD1563" s="33"/>
      <c r="AE1563" s="33"/>
      <c r="AR1563" s="213" t="s">
        <v>193</v>
      </c>
      <c r="AT1563" s="213" t="s">
        <v>290</v>
      </c>
      <c r="AU1563" s="213" t="s">
        <v>86</v>
      </c>
      <c r="AY1563" s="16" t="s">
        <v>147</v>
      </c>
      <c r="BE1563" s="214">
        <f>IF(N1563="základní",J1563,0)</f>
        <v>0</v>
      </c>
      <c r="BF1563" s="214">
        <f>IF(N1563="snížená",J1563,0)</f>
        <v>0</v>
      </c>
      <c r="BG1563" s="214">
        <f>IF(N1563="zákl. přenesená",J1563,0)</f>
        <v>0</v>
      </c>
      <c r="BH1563" s="214">
        <f>IF(N1563="sníž. přenesená",J1563,0)</f>
        <v>0</v>
      </c>
      <c r="BI1563" s="214">
        <f>IF(N1563="nulová",J1563,0)</f>
        <v>0</v>
      </c>
      <c r="BJ1563" s="16" t="s">
        <v>21</v>
      </c>
      <c r="BK1563" s="214">
        <f>ROUND(I1563*H1563,2)</f>
        <v>0</v>
      </c>
      <c r="BL1563" s="16" t="s">
        <v>154</v>
      </c>
      <c r="BM1563" s="213" t="s">
        <v>2638</v>
      </c>
    </row>
    <row r="1564" spans="1:65" s="2" customFormat="1" ht="19.5">
      <c r="A1564" s="33"/>
      <c r="B1564" s="34"/>
      <c r="C1564" s="35"/>
      <c r="D1564" s="215" t="s">
        <v>156</v>
      </c>
      <c r="E1564" s="35"/>
      <c r="F1564" s="216" t="s">
        <v>2637</v>
      </c>
      <c r="G1564" s="35"/>
      <c r="H1564" s="35"/>
      <c r="I1564" s="114"/>
      <c r="J1564" s="35"/>
      <c r="K1564" s="35"/>
      <c r="L1564" s="38"/>
      <c r="M1564" s="217"/>
      <c r="N1564" s="218"/>
      <c r="O1564" s="70"/>
      <c r="P1564" s="70"/>
      <c r="Q1564" s="70"/>
      <c r="R1564" s="70"/>
      <c r="S1564" s="70"/>
      <c r="T1564" s="71"/>
      <c r="U1564" s="33"/>
      <c r="V1564" s="33"/>
      <c r="W1564" s="33"/>
      <c r="X1564" s="33"/>
      <c r="Y1564" s="33"/>
      <c r="Z1564" s="33"/>
      <c r="AA1564" s="33"/>
      <c r="AB1564" s="33"/>
      <c r="AC1564" s="33"/>
      <c r="AD1564" s="33"/>
      <c r="AE1564" s="33"/>
      <c r="AT1564" s="16" t="s">
        <v>156</v>
      </c>
      <c r="AU1564" s="16" t="s">
        <v>86</v>
      </c>
    </row>
    <row r="1565" spans="1:65" s="2" customFormat="1" ht="21.75" customHeight="1">
      <c r="A1565" s="33"/>
      <c r="B1565" s="34"/>
      <c r="C1565" s="220" t="s">
        <v>2639</v>
      </c>
      <c r="D1565" s="220" t="s">
        <v>290</v>
      </c>
      <c r="E1565" s="221" t="s">
        <v>2640</v>
      </c>
      <c r="F1565" s="222" t="s">
        <v>2641</v>
      </c>
      <c r="G1565" s="223" t="s">
        <v>210</v>
      </c>
      <c r="H1565" s="224">
        <v>1</v>
      </c>
      <c r="I1565" s="225"/>
      <c r="J1565" s="226">
        <f>ROUND(I1565*H1565,2)</f>
        <v>0</v>
      </c>
      <c r="K1565" s="222" t="s">
        <v>153</v>
      </c>
      <c r="L1565" s="227"/>
      <c r="M1565" s="228" t="s">
        <v>1</v>
      </c>
      <c r="N1565" s="229" t="s">
        <v>42</v>
      </c>
      <c r="O1565" s="70"/>
      <c r="P1565" s="211">
        <f>O1565*H1565</f>
        <v>0</v>
      </c>
      <c r="Q1565" s="211">
        <v>4.8500000000000001E-2</v>
      </c>
      <c r="R1565" s="211">
        <f>Q1565*H1565</f>
        <v>4.8500000000000001E-2</v>
      </c>
      <c r="S1565" s="211">
        <v>0</v>
      </c>
      <c r="T1565" s="212">
        <f>S1565*H1565</f>
        <v>0</v>
      </c>
      <c r="U1565" s="33"/>
      <c r="V1565" s="33"/>
      <c r="W1565" s="33"/>
      <c r="X1565" s="33"/>
      <c r="Y1565" s="33"/>
      <c r="Z1565" s="33"/>
      <c r="AA1565" s="33"/>
      <c r="AB1565" s="33"/>
      <c r="AC1565" s="33"/>
      <c r="AD1565" s="33"/>
      <c r="AE1565" s="33"/>
      <c r="AR1565" s="213" t="s">
        <v>193</v>
      </c>
      <c r="AT1565" s="213" t="s">
        <v>290</v>
      </c>
      <c r="AU1565" s="213" t="s">
        <v>86</v>
      </c>
      <c r="AY1565" s="16" t="s">
        <v>147</v>
      </c>
      <c r="BE1565" s="214">
        <f>IF(N1565="základní",J1565,0)</f>
        <v>0</v>
      </c>
      <c r="BF1565" s="214">
        <f>IF(N1565="snížená",J1565,0)</f>
        <v>0</v>
      </c>
      <c r="BG1565" s="214">
        <f>IF(N1565="zákl. přenesená",J1565,0)</f>
        <v>0</v>
      </c>
      <c r="BH1565" s="214">
        <f>IF(N1565="sníž. přenesená",J1565,0)</f>
        <v>0</v>
      </c>
      <c r="BI1565" s="214">
        <f>IF(N1565="nulová",J1565,0)</f>
        <v>0</v>
      </c>
      <c r="BJ1565" s="16" t="s">
        <v>21</v>
      </c>
      <c r="BK1565" s="214">
        <f>ROUND(I1565*H1565,2)</f>
        <v>0</v>
      </c>
      <c r="BL1565" s="16" t="s">
        <v>154</v>
      </c>
      <c r="BM1565" s="213" t="s">
        <v>2642</v>
      </c>
    </row>
    <row r="1566" spans="1:65" s="2" customFormat="1" ht="19.5">
      <c r="A1566" s="33"/>
      <c r="B1566" s="34"/>
      <c r="C1566" s="35"/>
      <c r="D1566" s="215" t="s">
        <v>156</v>
      </c>
      <c r="E1566" s="35"/>
      <c r="F1566" s="216" t="s">
        <v>2641</v>
      </c>
      <c r="G1566" s="35"/>
      <c r="H1566" s="35"/>
      <c r="I1566" s="114"/>
      <c r="J1566" s="35"/>
      <c r="K1566" s="35"/>
      <c r="L1566" s="38"/>
      <c r="M1566" s="217"/>
      <c r="N1566" s="218"/>
      <c r="O1566" s="70"/>
      <c r="P1566" s="70"/>
      <c r="Q1566" s="70"/>
      <c r="R1566" s="70"/>
      <c r="S1566" s="70"/>
      <c r="T1566" s="71"/>
      <c r="U1566" s="33"/>
      <c r="V1566" s="33"/>
      <c r="W1566" s="33"/>
      <c r="X1566" s="33"/>
      <c r="Y1566" s="33"/>
      <c r="Z1566" s="33"/>
      <c r="AA1566" s="33"/>
      <c r="AB1566" s="33"/>
      <c r="AC1566" s="33"/>
      <c r="AD1566" s="33"/>
      <c r="AE1566" s="33"/>
      <c r="AT1566" s="16" t="s">
        <v>156</v>
      </c>
      <c r="AU1566" s="16" t="s">
        <v>86</v>
      </c>
    </row>
    <row r="1567" spans="1:65" s="2" customFormat="1" ht="21.75" customHeight="1">
      <c r="A1567" s="33"/>
      <c r="B1567" s="34"/>
      <c r="C1567" s="202" t="s">
        <v>2643</v>
      </c>
      <c r="D1567" s="202" t="s">
        <v>149</v>
      </c>
      <c r="E1567" s="203" t="s">
        <v>2644</v>
      </c>
      <c r="F1567" s="204" t="s">
        <v>2645</v>
      </c>
      <c r="G1567" s="205" t="s">
        <v>285</v>
      </c>
      <c r="H1567" s="206">
        <v>1</v>
      </c>
      <c r="I1567" s="207"/>
      <c r="J1567" s="208">
        <f>ROUND(I1567*H1567,2)</f>
        <v>0</v>
      </c>
      <c r="K1567" s="204" t="s">
        <v>153</v>
      </c>
      <c r="L1567" s="38"/>
      <c r="M1567" s="209" t="s">
        <v>1</v>
      </c>
      <c r="N1567" s="210" t="s">
        <v>42</v>
      </c>
      <c r="O1567" s="70"/>
      <c r="P1567" s="211">
        <f>O1567*H1567</f>
        <v>0</v>
      </c>
      <c r="Q1567" s="211">
        <v>0</v>
      </c>
      <c r="R1567" s="211">
        <f>Q1567*H1567</f>
        <v>0</v>
      </c>
      <c r="S1567" s="211">
        <v>0</v>
      </c>
      <c r="T1567" s="212">
        <f>S1567*H1567</f>
        <v>0</v>
      </c>
      <c r="U1567" s="33"/>
      <c r="V1567" s="33"/>
      <c r="W1567" s="33"/>
      <c r="X1567" s="33"/>
      <c r="Y1567" s="33"/>
      <c r="Z1567" s="33"/>
      <c r="AA1567" s="33"/>
      <c r="AB1567" s="33"/>
      <c r="AC1567" s="33"/>
      <c r="AD1567" s="33"/>
      <c r="AE1567" s="33"/>
      <c r="AR1567" s="213" t="s">
        <v>154</v>
      </c>
      <c r="AT1567" s="213" t="s">
        <v>149</v>
      </c>
      <c r="AU1567" s="213" t="s">
        <v>86</v>
      </c>
      <c r="AY1567" s="16" t="s">
        <v>147</v>
      </c>
      <c r="BE1567" s="214">
        <f>IF(N1567="základní",J1567,0)</f>
        <v>0</v>
      </c>
      <c r="BF1567" s="214">
        <f>IF(N1567="snížená",J1567,0)</f>
        <v>0</v>
      </c>
      <c r="BG1567" s="214">
        <f>IF(N1567="zákl. přenesená",J1567,0)</f>
        <v>0</v>
      </c>
      <c r="BH1567" s="214">
        <f>IF(N1567="sníž. přenesená",J1567,0)</f>
        <v>0</v>
      </c>
      <c r="BI1567" s="214">
        <f>IF(N1567="nulová",J1567,0)</f>
        <v>0</v>
      </c>
      <c r="BJ1567" s="16" t="s">
        <v>21</v>
      </c>
      <c r="BK1567" s="214">
        <f>ROUND(I1567*H1567,2)</f>
        <v>0</v>
      </c>
      <c r="BL1567" s="16" t="s">
        <v>154</v>
      </c>
      <c r="BM1567" s="213" t="s">
        <v>2646</v>
      </c>
    </row>
    <row r="1568" spans="1:65" s="2" customFormat="1" ht="19.5">
      <c r="A1568" s="33"/>
      <c r="B1568" s="34"/>
      <c r="C1568" s="35"/>
      <c r="D1568" s="215" t="s">
        <v>156</v>
      </c>
      <c r="E1568" s="35"/>
      <c r="F1568" s="216" t="s">
        <v>2647</v>
      </c>
      <c r="G1568" s="35"/>
      <c r="H1568" s="35"/>
      <c r="I1568" s="114"/>
      <c r="J1568" s="35"/>
      <c r="K1568" s="35"/>
      <c r="L1568" s="38"/>
      <c r="M1568" s="217"/>
      <c r="N1568" s="218"/>
      <c r="O1568" s="70"/>
      <c r="P1568" s="70"/>
      <c r="Q1568" s="70"/>
      <c r="R1568" s="70"/>
      <c r="S1568" s="70"/>
      <c r="T1568" s="71"/>
      <c r="U1568" s="33"/>
      <c r="V1568" s="33"/>
      <c r="W1568" s="33"/>
      <c r="X1568" s="33"/>
      <c r="Y1568" s="33"/>
      <c r="Z1568" s="33"/>
      <c r="AA1568" s="33"/>
      <c r="AB1568" s="33"/>
      <c r="AC1568" s="33"/>
      <c r="AD1568" s="33"/>
      <c r="AE1568" s="33"/>
      <c r="AT1568" s="16" t="s">
        <v>156</v>
      </c>
      <c r="AU1568" s="16" t="s">
        <v>86</v>
      </c>
    </row>
    <row r="1569" spans="1:65" s="2" customFormat="1" ht="126.75">
      <c r="A1569" s="33"/>
      <c r="B1569" s="34"/>
      <c r="C1569" s="35"/>
      <c r="D1569" s="215" t="s">
        <v>158</v>
      </c>
      <c r="E1569" s="35"/>
      <c r="F1569" s="219" t="s">
        <v>2648</v>
      </c>
      <c r="G1569" s="35"/>
      <c r="H1569" s="35"/>
      <c r="I1569" s="114"/>
      <c r="J1569" s="35"/>
      <c r="K1569" s="35"/>
      <c r="L1569" s="38"/>
      <c r="M1569" s="217"/>
      <c r="N1569" s="218"/>
      <c r="O1569" s="70"/>
      <c r="P1569" s="70"/>
      <c r="Q1569" s="70"/>
      <c r="R1569" s="70"/>
      <c r="S1569" s="70"/>
      <c r="T1569" s="71"/>
      <c r="U1569" s="33"/>
      <c r="V1569" s="33"/>
      <c r="W1569" s="33"/>
      <c r="X1569" s="33"/>
      <c r="Y1569" s="33"/>
      <c r="Z1569" s="33"/>
      <c r="AA1569" s="33"/>
      <c r="AB1569" s="33"/>
      <c r="AC1569" s="33"/>
      <c r="AD1569" s="33"/>
      <c r="AE1569" s="33"/>
      <c r="AT1569" s="16" t="s">
        <v>158</v>
      </c>
      <c r="AU1569" s="16" t="s">
        <v>86</v>
      </c>
    </row>
    <row r="1570" spans="1:65" s="2" customFormat="1" ht="21.75" customHeight="1">
      <c r="A1570" s="33"/>
      <c r="B1570" s="34"/>
      <c r="C1570" s="202" t="s">
        <v>2649</v>
      </c>
      <c r="D1570" s="202" t="s">
        <v>149</v>
      </c>
      <c r="E1570" s="203" t="s">
        <v>2650</v>
      </c>
      <c r="F1570" s="204" t="s">
        <v>2651</v>
      </c>
      <c r="G1570" s="205" t="s">
        <v>152</v>
      </c>
      <c r="H1570" s="206">
        <v>1</v>
      </c>
      <c r="I1570" s="207"/>
      <c r="J1570" s="208">
        <f>ROUND(I1570*H1570,2)</f>
        <v>0</v>
      </c>
      <c r="K1570" s="204" t="s">
        <v>153</v>
      </c>
      <c r="L1570" s="38"/>
      <c r="M1570" s="209" t="s">
        <v>1</v>
      </c>
      <c r="N1570" s="210" t="s">
        <v>42</v>
      </c>
      <c r="O1570" s="70"/>
      <c r="P1570" s="211">
        <f>O1570*H1570</f>
        <v>0</v>
      </c>
      <c r="Q1570" s="211">
        <v>4.6749999999999998E-4</v>
      </c>
      <c r="R1570" s="211">
        <f>Q1570*H1570</f>
        <v>4.6749999999999998E-4</v>
      </c>
      <c r="S1570" s="211">
        <v>0</v>
      </c>
      <c r="T1570" s="212">
        <f>S1570*H1570</f>
        <v>0</v>
      </c>
      <c r="U1570" s="33"/>
      <c r="V1570" s="33"/>
      <c r="W1570" s="33"/>
      <c r="X1570" s="33"/>
      <c r="Y1570" s="33"/>
      <c r="Z1570" s="33"/>
      <c r="AA1570" s="33"/>
      <c r="AB1570" s="33"/>
      <c r="AC1570" s="33"/>
      <c r="AD1570" s="33"/>
      <c r="AE1570" s="33"/>
      <c r="AR1570" s="213" t="s">
        <v>154</v>
      </c>
      <c r="AT1570" s="213" t="s">
        <v>149</v>
      </c>
      <c r="AU1570" s="213" t="s">
        <v>86</v>
      </c>
      <c r="AY1570" s="16" t="s">
        <v>147</v>
      </c>
      <c r="BE1570" s="214">
        <f>IF(N1570="základní",J1570,0)</f>
        <v>0</v>
      </c>
      <c r="BF1570" s="214">
        <f>IF(N1570="snížená",J1570,0)</f>
        <v>0</v>
      </c>
      <c r="BG1570" s="214">
        <f>IF(N1570="zákl. přenesená",J1570,0)</f>
        <v>0</v>
      </c>
      <c r="BH1570" s="214">
        <f>IF(N1570="sníž. přenesená",J1570,0)</f>
        <v>0</v>
      </c>
      <c r="BI1570" s="214">
        <f>IF(N1570="nulová",J1570,0)</f>
        <v>0</v>
      </c>
      <c r="BJ1570" s="16" t="s">
        <v>21</v>
      </c>
      <c r="BK1570" s="214">
        <f>ROUND(I1570*H1570,2)</f>
        <v>0</v>
      </c>
      <c r="BL1570" s="16" t="s">
        <v>154</v>
      </c>
      <c r="BM1570" s="213" t="s">
        <v>2652</v>
      </c>
    </row>
    <row r="1571" spans="1:65" s="2" customFormat="1" ht="19.5">
      <c r="A1571" s="33"/>
      <c r="B1571" s="34"/>
      <c r="C1571" s="35"/>
      <c r="D1571" s="215" t="s">
        <v>156</v>
      </c>
      <c r="E1571" s="35"/>
      <c r="F1571" s="216" t="s">
        <v>2653</v>
      </c>
      <c r="G1571" s="35"/>
      <c r="H1571" s="35"/>
      <c r="I1571" s="114"/>
      <c r="J1571" s="35"/>
      <c r="K1571" s="35"/>
      <c r="L1571" s="38"/>
      <c r="M1571" s="217"/>
      <c r="N1571" s="218"/>
      <c r="O1571" s="70"/>
      <c r="P1571" s="70"/>
      <c r="Q1571" s="70"/>
      <c r="R1571" s="70"/>
      <c r="S1571" s="70"/>
      <c r="T1571" s="71"/>
      <c r="U1571" s="33"/>
      <c r="V1571" s="33"/>
      <c r="W1571" s="33"/>
      <c r="X1571" s="33"/>
      <c r="Y1571" s="33"/>
      <c r="Z1571" s="33"/>
      <c r="AA1571" s="33"/>
      <c r="AB1571" s="33"/>
      <c r="AC1571" s="33"/>
      <c r="AD1571" s="33"/>
      <c r="AE1571" s="33"/>
      <c r="AT1571" s="16" t="s">
        <v>156</v>
      </c>
      <c r="AU1571" s="16" t="s">
        <v>86</v>
      </c>
    </row>
    <row r="1572" spans="1:65" s="2" customFormat="1" ht="29.25">
      <c r="A1572" s="33"/>
      <c r="B1572" s="34"/>
      <c r="C1572" s="35"/>
      <c r="D1572" s="215" t="s">
        <v>158</v>
      </c>
      <c r="E1572" s="35"/>
      <c r="F1572" s="219" t="s">
        <v>2654</v>
      </c>
      <c r="G1572" s="35"/>
      <c r="H1572" s="35"/>
      <c r="I1572" s="114"/>
      <c r="J1572" s="35"/>
      <c r="K1572" s="35"/>
      <c r="L1572" s="38"/>
      <c r="M1572" s="217"/>
      <c r="N1572" s="218"/>
      <c r="O1572" s="70"/>
      <c r="P1572" s="70"/>
      <c r="Q1572" s="70"/>
      <c r="R1572" s="70"/>
      <c r="S1572" s="70"/>
      <c r="T1572" s="71"/>
      <c r="U1572" s="33"/>
      <c r="V1572" s="33"/>
      <c r="W1572" s="33"/>
      <c r="X1572" s="33"/>
      <c r="Y1572" s="33"/>
      <c r="Z1572" s="33"/>
      <c r="AA1572" s="33"/>
      <c r="AB1572" s="33"/>
      <c r="AC1572" s="33"/>
      <c r="AD1572" s="33"/>
      <c r="AE1572" s="33"/>
      <c r="AT1572" s="16" t="s">
        <v>158</v>
      </c>
      <c r="AU1572" s="16" t="s">
        <v>86</v>
      </c>
    </row>
    <row r="1573" spans="1:65" s="2" customFormat="1" ht="21.75" customHeight="1">
      <c r="A1573" s="33"/>
      <c r="B1573" s="34"/>
      <c r="C1573" s="202" t="s">
        <v>2655</v>
      </c>
      <c r="D1573" s="202" t="s">
        <v>149</v>
      </c>
      <c r="E1573" s="203" t="s">
        <v>2656</v>
      </c>
      <c r="F1573" s="204" t="s">
        <v>2657</v>
      </c>
      <c r="G1573" s="205" t="s">
        <v>152</v>
      </c>
      <c r="H1573" s="206">
        <v>1</v>
      </c>
      <c r="I1573" s="207"/>
      <c r="J1573" s="208">
        <f>ROUND(I1573*H1573,2)</f>
        <v>0</v>
      </c>
      <c r="K1573" s="204" t="s">
        <v>153</v>
      </c>
      <c r="L1573" s="38"/>
      <c r="M1573" s="209" t="s">
        <v>1</v>
      </c>
      <c r="N1573" s="210" t="s">
        <v>42</v>
      </c>
      <c r="O1573" s="70"/>
      <c r="P1573" s="211">
        <f>O1573*H1573</f>
        <v>0</v>
      </c>
      <c r="Q1573" s="211">
        <v>1.0175E-3</v>
      </c>
      <c r="R1573" s="211">
        <f>Q1573*H1573</f>
        <v>1.0175E-3</v>
      </c>
      <c r="S1573" s="211">
        <v>0</v>
      </c>
      <c r="T1573" s="212">
        <f>S1573*H1573</f>
        <v>0</v>
      </c>
      <c r="U1573" s="33"/>
      <c r="V1573" s="33"/>
      <c r="W1573" s="33"/>
      <c r="X1573" s="33"/>
      <c r="Y1573" s="33"/>
      <c r="Z1573" s="33"/>
      <c r="AA1573" s="33"/>
      <c r="AB1573" s="33"/>
      <c r="AC1573" s="33"/>
      <c r="AD1573" s="33"/>
      <c r="AE1573" s="33"/>
      <c r="AR1573" s="213" t="s">
        <v>154</v>
      </c>
      <c r="AT1573" s="213" t="s">
        <v>149</v>
      </c>
      <c r="AU1573" s="213" t="s">
        <v>86</v>
      </c>
      <c r="AY1573" s="16" t="s">
        <v>147</v>
      </c>
      <c r="BE1573" s="214">
        <f>IF(N1573="základní",J1573,0)</f>
        <v>0</v>
      </c>
      <c r="BF1573" s="214">
        <f>IF(N1573="snížená",J1573,0)</f>
        <v>0</v>
      </c>
      <c r="BG1573" s="214">
        <f>IF(N1573="zákl. přenesená",J1573,0)</f>
        <v>0</v>
      </c>
      <c r="BH1573" s="214">
        <f>IF(N1573="sníž. přenesená",J1573,0)</f>
        <v>0</v>
      </c>
      <c r="BI1573" s="214">
        <f>IF(N1573="nulová",J1573,0)</f>
        <v>0</v>
      </c>
      <c r="BJ1573" s="16" t="s">
        <v>21</v>
      </c>
      <c r="BK1573" s="214">
        <f>ROUND(I1573*H1573,2)</f>
        <v>0</v>
      </c>
      <c r="BL1573" s="16" t="s">
        <v>154</v>
      </c>
      <c r="BM1573" s="213" t="s">
        <v>2658</v>
      </c>
    </row>
    <row r="1574" spans="1:65" s="2" customFormat="1" ht="19.5">
      <c r="A1574" s="33"/>
      <c r="B1574" s="34"/>
      <c r="C1574" s="35"/>
      <c r="D1574" s="215" t="s">
        <v>156</v>
      </c>
      <c r="E1574" s="35"/>
      <c r="F1574" s="216" t="s">
        <v>2659</v>
      </c>
      <c r="G1574" s="35"/>
      <c r="H1574" s="35"/>
      <c r="I1574" s="114"/>
      <c r="J1574" s="35"/>
      <c r="K1574" s="35"/>
      <c r="L1574" s="38"/>
      <c r="M1574" s="217"/>
      <c r="N1574" s="218"/>
      <c r="O1574" s="70"/>
      <c r="P1574" s="70"/>
      <c r="Q1574" s="70"/>
      <c r="R1574" s="70"/>
      <c r="S1574" s="70"/>
      <c r="T1574" s="71"/>
      <c r="U1574" s="33"/>
      <c r="V1574" s="33"/>
      <c r="W1574" s="33"/>
      <c r="X1574" s="33"/>
      <c r="Y1574" s="33"/>
      <c r="Z1574" s="33"/>
      <c r="AA1574" s="33"/>
      <c r="AB1574" s="33"/>
      <c r="AC1574" s="33"/>
      <c r="AD1574" s="33"/>
      <c r="AE1574" s="33"/>
      <c r="AT1574" s="16" t="s">
        <v>156</v>
      </c>
      <c r="AU1574" s="16" t="s">
        <v>86</v>
      </c>
    </row>
    <row r="1575" spans="1:65" s="2" customFormat="1" ht="29.25">
      <c r="A1575" s="33"/>
      <c r="B1575" s="34"/>
      <c r="C1575" s="35"/>
      <c r="D1575" s="215" t="s">
        <v>158</v>
      </c>
      <c r="E1575" s="35"/>
      <c r="F1575" s="219" t="s">
        <v>2654</v>
      </c>
      <c r="G1575" s="35"/>
      <c r="H1575" s="35"/>
      <c r="I1575" s="114"/>
      <c r="J1575" s="35"/>
      <c r="K1575" s="35"/>
      <c r="L1575" s="38"/>
      <c r="M1575" s="217"/>
      <c r="N1575" s="218"/>
      <c r="O1575" s="70"/>
      <c r="P1575" s="70"/>
      <c r="Q1575" s="70"/>
      <c r="R1575" s="70"/>
      <c r="S1575" s="70"/>
      <c r="T1575" s="71"/>
      <c r="U1575" s="33"/>
      <c r="V1575" s="33"/>
      <c r="W1575" s="33"/>
      <c r="X1575" s="33"/>
      <c r="Y1575" s="33"/>
      <c r="Z1575" s="33"/>
      <c r="AA1575" s="33"/>
      <c r="AB1575" s="33"/>
      <c r="AC1575" s="33"/>
      <c r="AD1575" s="33"/>
      <c r="AE1575" s="33"/>
      <c r="AT1575" s="16" t="s">
        <v>158</v>
      </c>
      <c r="AU1575" s="16" t="s">
        <v>86</v>
      </c>
    </row>
    <row r="1576" spans="1:65" s="2" customFormat="1" ht="21.75" customHeight="1">
      <c r="A1576" s="33"/>
      <c r="B1576" s="34"/>
      <c r="C1576" s="202" t="s">
        <v>2660</v>
      </c>
      <c r="D1576" s="202" t="s">
        <v>149</v>
      </c>
      <c r="E1576" s="203" t="s">
        <v>2661</v>
      </c>
      <c r="F1576" s="204" t="s">
        <v>2662</v>
      </c>
      <c r="G1576" s="205" t="s">
        <v>152</v>
      </c>
      <c r="H1576" s="206">
        <v>1</v>
      </c>
      <c r="I1576" s="207"/>
      <c r="J1576" s="208">
        <f>ROUND(I1576*H1576,2)</f>
        <v>0</v>
      </c>
      <c r="K1576" s="204" t="s">
        <v>153</v>
      </c>
      <c r="L1576" s="38"/>
      <c r="M1576" s="209" t="s">
        <v>1</v>
      </c>
      <c r="N1576" s="210" t="s">
        <v>42</v>
      </c>
      <c r="O1576" s="70"/>
      <c r="P1576" s="211">
        <f>O1576*H1576</f>
        <v>0</v>
      </c>
      <c r="Q1576" s="211">
        <v>6.3000000000000003E-4</v>
      </c>
      <c r="R1576" s="211">
        <f>Q1576*H1576</f>
        <v>6.3000000000000003E-4</v>
      </c>
      <c r="S1576" s="211">
        <v>0</v>
      </c>
      <c r="T1576" s="212">
        <f>S1576*H1576</f>
        <v>0</v>
      </c>
      <c r="U1576" s="33"/>
      <c r="V1576" s="33"/>
      <c r="W1576" s="33"/>
      <c r="X1576" s="33"/>
      <c r="Y1576" s="33"/>
      <c r="Z1576" s="33"/>
      <c r="AA1576" s="33"/>
      <c r="AB1576" s="33"/>
      <c r="AC1576" s="33"/>
      <c r="AD1576" s="33"/>
      <c r="AE1576" s="33"/>
      <c r="AR1576" s="213" t="s">
        <v>154</v>
      </c>
      <c r="AT1576" s="213" t="s">
        <v>149</v>
      </c>
      <c r="AU1576" s="213" t="s">
        <v>86</v>
      </c>
      <c r="AY1576" s="16" t="s">
        <v>147</v>
      </c>
      <c r="BE1576" s="214">
        <f>IF(N1576="základní",J1576,0)</f>
        <v>0</v>
      </c>
      <c r="BF1576" s="214">
        <f>IF(N1576="snížená",J1576,0)</f>
        <v>0</v>
      </c>
      <c r="BG1576" s="214">
        <f>IF(N1576="zákl. přenesená",J1576,0)</f>
        <v>0</v>
      </c>
      <c r="BH1576" s="214">
        <f>IF(N1576="sníž. přenesená",J1576,0)</f>
        <v>0</v>
      </c>
      <c r="BI1576" s="214">
        <f>IF(N1576="nulová",J1576,0)</f>
        <v>0</v>
      </c>
      <c r="BJ1576" s="16" t="s">
        <v>21</v>
      </c>
      <c r="BK1576" s="214">
        <f>ROUND(I1576*H1576,2)</f>
        <v>0</v>
      </c>
      <c r="BL1576" s="16" t="s">
        <v>154</v>
      </c>
      <c r="BM1576" s="213" t="s">
        <v>2663</v>
      </c>
    </row>
    <row r="1577" spans="1:65" s="2" customFormat="1" ht="19.5">
      <c r="A1577" s="33"/>
      <c r="B1577" s="34"/>
      <c r="C1577" s="35"/>
      <c r="D1577" s="215" t="s">
        <v>156</v>
      </c>
      <c r="E1577" s="35"/>
      <c r="F1577" s="216" t="s">
        <v>2664</v>
      </c>
      <c r="G1577" s="35"/>
      <c r="H1577" s="35"/>
      <c r="I1577" s="114"/>
      <c r="J1577" s="35"/>
      <c r="K1577" s="35"/>
      <c r="L1577" s="38"/>
      <c r="M1577" s="217"/>
      <c r="N1577" s="218"/>
      <c r="O1577" s="70"/>
      <c r="P1577" s="70"/>
      <c r="Q1577" s="70"/>
      <c r="R1577" s="70"/>
      <c r="S1577" s="70"/>
      <c r="T1577" s="71"/>
      <c r="U1577" s="33"/>
      <c r="V1577" s="33"/>
      <c r="W1577" s="33"/>
      <c r="X1577" s="33"/>
      <c r="Y1577" s="33"/>
      <c r="Z1577" s="33"/>
      <c r="AA1577" s="33"/>
      <c r="AB1577" s="33"/>
      <c r="AC1577" s="33"/>
      <c r="AD1577" s="33"/>
      <c r="AE1577" s="33"/>
      <c r="AT1577" s="16" t="s">
        <v>156</v>
      </c>
      <c r="AU1577" s="16" t="s">
        <v>86</v>
      </c>
    </row>
    <row r="1578" spans="1:65" s="2" customFormat="1" ht="68.25">
      <c r="A1578" s="33"/>
      <c r="B1578" s="34"/>
      <c r="C1578" s="35"/>
      <c r="D1578" s="215" t="s">
        <v>158</v>
      </c>
      <c r="E1578" s="35"/>
      <c r="F1578" s="219" t="s">
        <v>2665</v>
      </c>
      <c r="G1578" s="35"/>
      <c r="H1578" s="35"/>
      <c r="I1578" s="114"/>
      <c r="J1578" s="35"/>
      <c r="K1578" s="35"/>
      <c r="L1578" s="38"/>
      <c r="M1578" s="217"/>
      <c r="N1578" s="218"/>
      <c r="O1578" s="70"/>
      <c r="P1578" s="70"/>
      <c r="Q1578" s="70"/>
      <c r="R1578" s="70"/>
      <c r="S1578" s="70"/>
      <c r="T1578" s="71"/>
      <c r="U1578" s="33"/>
      <c r="V1578" s="33"/>
      <c r="W1578" s="33"/>
      <c r="X1578" s="33"/>
      <c r="Y1578" s="33"/>
      <c r="Z1578" s="33"/>
      <c r="AA1578" s="33"/>
      <c r="AB1578" s="33"/>
      <c r="AC1578" s="33"/>
      <c r="AD1578" s="33"/>
      <c r="AE1578" s="33"/>
      <c r="AT1578" s="16" t="s">
        <v>158</v>
      </c>
      <c r="AU1578" s="16" t="s">
        <v>86</v>
      </c>
    </row>
    <row r="1579" spans="1:65" s="2" customFormat="1" ht="21.75" customHeight="1">
      <c r="A1579" s="33"/>
      <c r="B1579" s="34"/>
      <c r="C1579" s="202" t="s">
        <v>2666</v>
      </c>
      <c r="D1579" s="202" t="s">
        <v>149</v>
      </c>
      <c r="E1579" s="203" t="s">
        <v>2667</v>
      </c>
      <c r="F1579" s="204" t="s">
        <v>2668</v>
      </c>
      <c r="G1579" s="205" t="s">
        <v>152</v>
      </c>
      <c r="H1579" s="206">
        <v>1</v>
      </c>
      <c r="I1579" s="207"/>
      <c r="J1579" s="208">
        <f>ROUND(I1579*H1579,2)</f>
        <v>0</v>
      </c>
      <c r="K1579" s="204" t="s">
        <v>153</v>
      </c>
      <c r="L1579" s="38"/>
      <c r="M1579" s="209" t="s">
        <v>1</v>
      </c>
      <c r="N1579" s="210" t="s">
        <v>42</v>
      </c>
      <c r="O1579" s="70"/>
      <c r="P1579" s="211">
        <f>O1579*H1579</f>
        <v>0</v>
      </c>
      <c r="Q1579" s="211">
        <v>1.575E-3</v>
      </c>
      <c r="R1579" s="211">
        <f>Q1579*H1579</f>
        <v>1.575E-3</v>
      </c>
      <c r="S1579" s="211">
        <v>0</v>
      </c>
      <c r="T1579" s="212">
        <f>S1579*H1579</f>
        <v>0</v>
      </c>
      <c r="U1579" s="33"/>
      <c r="V1579" s="33"/>
      <c r="W1579" s="33"/>
      <c r="X1579" s="33"/>
      <c r="Y1579" s="33"/>
      <c r="Z1579" s="33"/>
      <c r="AA1579" s="33"/>
      <c r="AB1579" s="33"/>
      <c r="AC1579" s="33"/>
      <c r="AD1579" s="33"/>
      <c r="AE1579" s="33"/>
      <c r="AR1579" s="213" t="s">
        <v>154</v>
      </c>
      <c r="AT1579" s="213" t="s">
        <v>149</v>
      </c>
      <c r="AU1579" s="213" t="s">
        <v>86</v>
      </c>
      <c r="AY1579" s="16" t="s">
        <v>147</v>
      </c>
      <c r="BE1579" s="214">
        <f>IF(N1579="základní",J1579,0)</f>
        <v>0</v>
      </c>
      <c r="BF1579" s="214">
        <f>IF(N1579="snížená",J1579,0)</f>
        <v>0</v>
      </c>
      <c r="BG1579" s="214">
        <f>IF(N1579="zákl. přenesená",J1579,0)</f>
        <v>0</v>
      </c>
      <c r="BH1579" s="214">
        <f>IF(N1579="sníž. přenesená",J1579,0)</f>
        <v>0</v>
      </c>
      <c r="BI1579" s="214">
        <f>IF(N1579="nulová",J1579,0)</f>
        <v>0</v>
      </c>
      <c r="BJ1579" s="16" t="s">
        <v>21</v>
      </c>
      <c r="BK1579" s="214">
        <f>ROUND(I1579*H1579,2)</f>
        <v>0</v>
      </c>
      <c r="BL1579" s="16" t="s">
        <v>154</v>
      </c>
      <c r="BM1579" s="213" t="s">
        <v>2669</v>
      </c>
    </row>
    <row r="1580" spans="1:65" s="2" customFormat="1" ht="19.5">
      <c r="A1580" s="33"/>
      <c r="B1580" s="34"/>
      <c r="C1580" s="35"/>
      <c r="D1580" s="215" t="s">
        <v>156</v>
      </c>
      <c r="E1580" s="35"/>
      <c r="F1580" s="216" t="s">
        <v>2670</v>
      </c>
      <c r="G1580" s="35"/>
      <c r="H1580" s="35"/>
      <c r="I1580" s="114"/>
      <c r="J1580" s="35"/>
      <c r="K1580" s="35"/>
      <c r="L1580" s="38"/>
      <c r="M1580" s="217"/>
      <c r="N1580" s="218"/>
      <c r="O1580" s="70"/>
      <c r="P1580" s="70"/>
      <c r="Q1580" s="70"/>
      <c r="R1580" s="70"/>
      <c r="S1580" s="70"/>
      <c r="T1580" s="71"/>
      <c r="U1580" s="33"/>
      <c r="V1580" s="33"/>
      <c r="W1580" s="33"/>
      <c r="X1580" s="33"/>
      <c r="Y1580" s="33"/>
      <c r="Z1580" s="33"/>
      <c r="AA1580" s="33"/>
      <c r="AB1580" s="33"/>
      <c r="AC1580" s="33"/>
      <c r="AD1580" s="33"/>
      <c r="AE1580" s="33"/>
      <c r="AT1580" s="16" t="s">
        <v>156</v>
      </c>
      <c r="AU1580" s="16" t="s">
        <v>86</v>
      </c>
    </row>
    <row r="1581" spans="1:65" s="2" customFormat="1" ht="68.25">
      <c r="A1581" s="33"/>
      <c r="B1581" s="34"/>
      <c r="C1581" s="35"/>
      <c r="D1581" s="215" t="s">
        <v>158</v>
      </c>
      <c r="E1581" s="35"/>
      <c r="F1581" s="219" t="s">
        <v>2665</v>
      </c>
      <c r="G1581" s="35"/>
      <c r="H1581" s="35"/>
      <c r="I1581" s="114"/>
      <c r="J1581" s="35"/>
      <c r="K1581" s="35"/>
      <c r="L1581" s="38"/>
      <c r="M1581" s="217"/>
      <c r="N1581" s="218"/>
      <c r="O1581" s="70"/>
      <c r="P1581" s="70"/>
      <c r="Q1581" s="70"/>
      <c r="R1581" s="70"/>
      <c r="S1581" s="70"/>
      <c r="T1581" s="71"/>
      <c r="U1581" s="33"/>
      <c r="V1581" s="33"/>
      <c r="W1581" s="33"/>
      <c r="X1581" s="33"/>
      <c r="Y1581" s="33"/>
      <c r="Z1581" s="33"/>
      <c r="AA1581" s="33"/>
      <c r="AB1581" s="33"/>
      <c r="AC1581" s="33"/>
      <c r="AD1581" s="33"/>
      <c r="AE1581" s="33"/>
      <c r="AT1581" s="16" t="s">
        <v>158</v>
      </c>
      <c r="AU1581" s="16" t="s">
        <v>86</v>
      </c>
    </row>
    <row r="1582" spans="1:65" s="2" customFormat="1" ht="21.75" customHeight="1">
      <c r="A1582" s="33"/>
      <c r="B1582" s="34"/>
      <c r="C1582" s="202" t="s">
        <v>2671</v>
      </c>
      <c r="D1582" s="202" t="s">
        <v>149</v>
      </c>
      <c r="E1582" s="203" t="s">
        <v>2672</v>
      </c>
      <c r="F1582" s="204" t="s">
        <v>2673</v>
      </c>
      <c r="G1582" s="205" t="s">
        <v>285</v>
      </c>
      <c r="H1582" s="206">
        <v>1</v>
      </c>
      <c r="I1582" s="207"/>
      <c r="J1582" s="208">
        <f>ROUND(I1582*H1582,2)</f>
        <v>0</v>
      </c>
      <c r="K1582" s="204" t="s">
        <v>153</v>
      </c>
      <c r="L1582" s="38"/>
      <c r="M1582" s="209" t="s">
        <v>1</v>
      </c>
      <c r="N1582" s="210" t="s">
        <v>42</v>
      </c>
      <c r="O1582" s="70"/>
      <c r="P1582" s="211">
        <f>O1582*H1582</f>
        <v>0</v>
      </c>
      <c r="Q1582" s="211">
        <v>3.43E-5</v>
      </c>
      <c r="R1582" s="211">
        <f>Q1582*H1582</f>
        <v>3.43E-5</v>
      </c>
      <c r="S1582" s="211">
        <v>0</v>
      </c>
      <c r="T1582" s="212">
        <f>S1582*H1582</f>
        <v>0</v>
      </c>
      <c r="U1582" s="33"/>
      <c r="V1582" s="33"/>
      <c r="W1582" s="33"/>
      <c r="X1582" s="33"/>
      <c r="Y1582" s="33"/>
      <c r="Z1582" s="33"/>
      <c r="AA1582" s="33"/>
      <c r="AB1582" s="33"/>
      <c r="AC1582" s="33"/>
      <c r="AD1582" s="33"/>
      <c r="AE1582" s="33"/>
      <c r="AR1582" s="213" t="s">
        <v>154</v>
      </c>
      <c r="AT1582" s="213" t="s">
        <v>149</v>
      </c>
      <c r="AU1582" s="213" t="s">
        <v>86</v>
      </c>
      <c r="AY1582" s="16" t="s">
        <v>147</v>
      </c>
      <c r="BE1582" s="214">
        <f>IF(N1582="základní",J1582,0)</f>
        <v>0</v>
      </c>
      <c r="BF1582" s="214">
        <f>IF(N1582="snížená",J1582,0)</f>
        <v>0</v>
      </c>
      <c r="BG1582" s="214">
        <f>IF(N1582="zákl. přenesená",J1582,0)</f>
        <v>0</v>
      </c>
      <c r="BH1582" s="214">
        <f>IF(N1582="sníž. přenesená",J1582,0)</f>
        <v>0</v>
      </c>
      <c r="BI1582" s="214">
        <f>IF(N1582="nulová",J1582,0)</f>
        <v>0</v>
      </c>
      <c r="BJ1582" s="16" t="s">
        <v>21</v>
      </c>
      <c r="BK1582" s="214">
        <f>ROUND(I1582*H1582,2)</f>
        <v>0</v>
      </c>
      <c r="BL1582" s="16" t="s">
        <v>154</v>
      </c>
      <c r="BM1582" s="213" t="s">
        <v>2674</v>
      </c>
    </row>
    <row r="1583" spans="1:65" s="2" customFormat="1" ht="19.5">
      <c r="A1583" s="33"/>
      <c r="B1583" s="34"/>
      <c r="C1583" s="35"/>
      <c r="D1583" s="215" t="s">
        <v>156</v>
      </c>
      <c r="E1583" s="35"/>
      <c r="F1583" s="216" t="s">
        <v>2675</v>
      </c>
      <c r="G1583" s="35"/>
      <c r="H1583" s="35"/>
      <c r="I1583" s="114"/>
      <c r="J1583" s="35"/>
      <c r="K1583" s="35"/>
      <c r="L1583" s="38"/>
      <c r="M1583" s="217"/>
      <c r="N1583" s="218"/>
      <c r="O1583" s="70"/>
      <c r="P1583" s="70"/>
      <c r="Q1583" s="70"/>
      <c r="R1583" s="70"/>
      <c r="S1583" s="70"/>
      <c r="T1583" s="71"/>
      <c r="U1583" s="33"/>
      <c r="V1583" s="33"/>
      <c r="W1583" s="33"/>
      <c r="X1583" s="33"/>
      <c r="Y1583" s="33"/>
      <c r="Z1583" s="33"/>
      <c r="AA1583" s="33"/>
      <c r="AB1583" s="33"/>
      <c r="AC1583" s="33"/>
      <c r="AD1583" s="33"/>
      <c r="AE1583" s="33"/>
      <c r="AT1583" s="16" t="s">
        <v>156</v>
      </c>
      <c r="AU1583" s="16" t="s">
        <v>86</v>
      </c>
    </row>
    <row r="1584" spans="1:65" s="2" customFormat="1" ht="321.75">
      <c r="A1584" s="33"/>
      <c r="B1584" s="34"/>
      <c r="C1584" s="35"/>
      <c r="D1584" s="215" t="s">
        <v>158</v>
      </c>
      <c r="E1584" s="35"/>
      <c r="F1584" s="219" t="s">
        <v>2676</v>
      </c>
      <c r="G1584" s="35"/>
      <c r="H1584" s="35"/>
      <c r="I1584" s="114"/>
      <c r="J1584" s="35"/>
      <c r="K1584" s="35"/>
      <c r="L1584" s="38"/>
      <c r="M1584" s="217"/>
      <c r="N1584" s="218"/>
      <c r="O1584" s="70"/>
      <c r="P1584" s="70"/>
      <c r="Q1584" s="70"/>
      <c r="R1584" s="70"/>
      <c r="S1584" s="70"/>
      <c r="T1584" s="71"/>
      <c r="U1584" s="33"/>
      <c r="V1584" s="33"/>
      <c r="W1584" s="33"/>
      <c r="X1584" s="33"/>
      <c r="Y1584" s="33"/>
      <c r="Z1584" s="33"/>
      <c r="AA1584" s="33"/>
      <c r="AB1584" s="33"/>
      <c r="AC1584" s="33"/>
      <c r="AD1584" s="33"/>
      <c r="AE1584" s="33"/>
      <c r="AT1584" s="16" t="s">
        <v>158</v>
      </c>
      <c r="AU1584" s="16" t="s">
        <v>86</v>
      </c>
    </row>
    <row r="1585" spans="1:65" s="2" customFormat="1" ht="19.5">
      <c r="A1585" s="33"/>
      <c r="B1585" s="34"/>
      <c r="C1585" s="35"/>
      <c r="D1585" s="215" t="s">
        <v>191</v>
      </c>
      <c r="E1585" s="35"/>
      <c r="F1585" s="219" t="s">
        <v>887</v>
      </c>
      <c r="G1585" s="35"/>
      <c r="H1585" s="35"/>
      <c r="I1585" s="114"/>
      <c r="J1585" s="35"/>
      <c r="K1585" s="35"/>
      <c r="L1585" s="38"/>
      <c r="M1585" s="217"/>
      <c r="N1585" s="218"/>
      <c r="O1585" s="70"/>
      <c r="P1585" s="70"/>
      <c r="Q1585" s="70"/>
      <c r="R1585" s="70"/>
      <c r="S1585" s="70"/>
      <c r="T1585" s="71"/>
      <c r="U1585" s="33"/>
      <c r="V1585" s="33"/>
      <c r="W1585" s="33"/>
      <c r="X1585" s="33"/>
      <c r="Y1585" s="33"/>
      <c r="Z1585" s="33"/>
      <c r="AA1585" s="33"/>
      <c r="AB1585" s="33"/>
      <c r="AC1585" s="33"/>
      <c r="AD1585" s="33"/>
      <c r="AE1585" s="33"/>
      <c r="AT1585" s="16" t="s">
        <v>191</v>
      </c>
      <c r="AU1585" s="16" t="s">
        <v>86</v>
      </c>
    </row>
    <row r="1586" spans="1:65" s="2" customFormat="1" ht="21.75" customHeight="1">
      <c r="A1586" s="33"/>
      <c r="B1586" s="34"/>
      <c r="C1586" s="202" t="s">
        <v>2677</v>
      </c>
      <c r="D1586" s="202" t="s">
        <v>149</v>
      </c>
      <c r="E1586" s="203" t="s">
        <v>2678</v>
      </c>
      <c r="F1586" s="204" t="s">
        <v>2679</v>
      </c>
      <c r="G1586" s="205" t="s">
        <v>285</v>
      </c>
      <c r="H1586" s="206">
        <v>1</v>
      </c>
      <c r="I1586" s="207"/>
      <c r="J1586" s="208">
        <f>ROUND(I1586*H1586,2)</f>
        <v>0</v>
      </c>
      <c r="K1586" s="204" t="s">
        <v>153</v>
      </c>
      <c r="L1586" s="38"/>
      <c r="M1586" s="209" t="s">
        <v>1</v>
      </c>
      <c r="N1586" s="210" t="s">
        <v>42</v>
      </c>
      <c r="O1586" s="70"/>
      <c r="P1586" s="211">
        <f>O1586*H1586</f>
        <v>0</v>
      </c>
      <c r="Q1586" s="211">
        <v>1.74E-4</v>
      </c>
      <c r="R1586" s="211">
        <f>Q1586*H1586</f>
        <v>1.74E-4</v>
      </c>
      <c r="S1586" s="211">
        <v>0</v>
      </c>
      <c r="T1586" s="212">
        <f>S1586*H1586</f>
        <v>0</v>
      </c>
      <c r="U1586" s="33"/>
      <c r="V1586" s="33"/>
      <c r="W1586" s="33"/>
      <c r="X1586" s="33"/>
      <c r="Y1586" s="33"/>
      <c r="Z1586" s="33"/>
      <c r="AA1586" s="33"/>
      <c r="AB1586" s="33"/>
      <c r="AC1586" s="33"/>
      <c r="AD1586" s="33"/>
      <c r="AE1586" s="33"/>
      <c r="AR1586" s="213" t="s">
        <v>154</v>
      </c>
      <c r="AT1586" s="213" t="s">
        <v>149</v>
      </c>
      <c r="AU1586" s="213" t="s">
        <v>86</v>
      </c>
      <c r="AY1586" s="16" t="s">
        <v>147</v>
      </c>
      <c r="BE1586" s="214">
        <f>IF(N1586="základní",J1586,0)</f>
        <v>0</v>
      </c>
      <c r="BF1586" s="214">
        <f>IF(N1586="snížená",J1586,0)</f>
        <v>0</v>
      </c>
      <c r="BG1586" s="214">
        <f>IF(N1586="zákl. přenesená",J1586,0)</f>
        <v>0</v>
      </c>
      <c r="BH1586" s="214">
        <f>IF(N1586="sníž. přenesená",J1586,0)</f>
        <v>0</v>
      </c>
      <c r="BI1586" s="214">
        <f>IF(N1586="nulová",J1586,0)</f>
        <v>0</v>
      </c>
      <c r="BJ1586" s="16" t="s">
        <v>21</v>
      </c>
      <c r="BK1586" s="214">
        <f>ROUND(I1586*H1586,2)</f>
        <v>0</v>
      </c>
      <c r="BL1586" s="16" t="s">
        <v>154</v>
      </c>
      <c r="BM1586" s="213" t="s">
        <v>2680</v>
      </c>
    </row>
    <row r="1587" spans="1:65" s="2" customFormat="1" ht="19.5">
      <c r="A1587" s="33"/>
      <c r="B1587" s="34"/>
      <c r="C1587" s="35"/>
      <c r="D1587" s="215" t="s">
        <v>156</v>
      </c>
      <c r="E1587" s="35"/>
      <c r="F1587" s="216" t="s">
        <v>2681</v>
      </c>
      <c r="G1587" s="35"/>
      <c r="H1587" s="35"/>
      <c r="I1587" s="114"/>
      <c r="J1587" s="35"/>
      <c r="K1587" s="35"/>
      <c r="L1587" s="38"/>
      <c r="M1587" s="217"/>
      <c r="N1587" s="218"/>
      <c r="O1587" s="70"/>
      <c r="P1587" s="70"/>
      <c r="Q1587" s="70"/>
      <c r="R1587" s="70"/>
      <c r="S1587" s="70"/>
      <c r="T1587" s="71"/>
      <c r="U1587" s="33"/>
      <c r="V1587" s="33"/>
      <c r="W1587" s="33"/>
      <c r="X1587" s="33"/>
      <c r="Y1587" s="33"/>
      <c r="Z1587" s="33"/>
      <c r="AA1587" s="33"/>
      <c r="AB1587" s="33"/>
      <c r="AC1587" s="33"/>
      <c r="AD1587" s="33"/>
      <c r="AE1587" s="33"/>
      <c r="AT1587" s="16" t="s">
        <v>156</v>
      </c>
      <c r="AU1587" s="16" t="s">
        <v>86</v>
      </c>
    </row>
    <row r="1588" spans="1:65" s="2" customFormat="1" ht="321.75">
      <c r="A1588" s="33"/>
      <c r="B1588" s="34"/>
      <c r="C1588" s="35"/>
      <c r="D1588" s="215" t="s">
        <v>158</v>
      </c>
      <c r="E1588" s="35"/>
      <c r="F1588" s="219" t="s">
        <v>2676</v>
      </c>
      <c r="G1588" s="35"/>
      <c r="H1588" s="35"/>
      <c r="I1588" s="114"/>
      <c r="J1588" s="35"/>
      <c r="K1588" s="35"/>
      <c r="L1588" s="38"/>
      <c r="M1588" s="217"/>
      <c r="N1588" s="218"/>
      <c r="O1588" s="70"/>
      <c r="P1588" s="70"/>
      <c r="Q1588" s="70"/>
      <c r="R1588" s="70"/>
      <c r="S1588" s="70"/>
      <c r="T1588" s="71"/>
      <c r="U1588" s="33"/>
      <c r="V1588" s="33"/>
      <c r="W1588" s="33"/>
      <c r="X1588" s="33"/>
      <c r="Y1588" s="33"/>
      <c r="Z1588" s="33"/>
      <c r="AA1588" s="33"/>
      <c r="AB1588" s="33"/>
      <c r="AC1588" s="33"/>
      <c r="AD1588" s="33"/>
      <c r="AE1588" s="33"/>
      <c r="AT1588" s="16" t="s">
        <v>158</v>
      </c>
      <c r="AU1588" s="16" t="s">
        <v>86</v>
      </c>
    </row>
    <row r="1589" spans="1:65" s="2" customFormat="1" ht="19.5">
      <c r="A1589" s="33"/>
      <c r="B1589" s="34"/>
      <c r="C1589" s="35"/>
      <c r="D1589" s="215" t="s">
        <v>191</v>
      </c>
      <c r="E1589" s="35"/>
      <c r="F1589" s="219" t="s">
        <v>887</v>
      </c>
      <c r="G1589" s="35"/>
      <c r="H1589" s="35"/>
      <c r="I1589" s="114"/>
      <c r="J1589" s="35"/>
      <c r="K1589" s="35"/>
      <c r="L1589" s="38"/>
      <c r="M1589" s="217"/>
      <c r="N1589" s="218"/>
      <c r="O1589" s="70"/>
      <c r="P1589" s="70"/>
      <c r="Q1589" s="70"/>
      <c r="R1589" s="70"/>
      <c r="S1589" s="70"/>
      <c r="T1589" s="71"/>
      <c r="U1589" s="33"/>
      <c r="V1589" s="33"/>
      <c r="W1589" s="33"/>
      <c r="X1589" s="33"/>
      <c r="Y1589" s="33"/>
      <c r="Z1589" s="33"/>
      <c r="AA1589" s="33"/>
      <c r="AB1589" s="33"/>
      <c r="AC1589" s="33"/>
      <c r="AD1589" s="33"/>
      <c r="AE1589" s="33"/>
      <c r="AT1589" s="16" t="s">
        <v>191</v>
      </c>
      <c r="AU1589" s="16" t="s">
        <v>86</v>
      </c>
    </row>
    <row r="1590" spans="1:65" s="2" customFormat="1" ht="21.75" customHeight="1">
      <c r="A1590" s="33"/>
      <c r="B1590" s="34"/>
      <c r="C1590" s="202" t="s">
        <v>2682</v>
      </c>
      <c r="D1590" s="202" t="s">
        <v>149</v>
      </c>
      <c r="E1590" s="203" t="s">
        <v>2683</v>
      </c>
      <c r="F1590" s="204" t="s">
        <v>2684</v>
      </c>
      <c r="G1590" s="205" t="s">
        <v>285</v>
      </c>
      <c r="H1590" s="206">
        <v>1</v>
      </c>
      <c r="I1590" s="207"/>
      <c r="J1590" s="208">
        <f>ROUND(I1590*H1590,2)</f>
        <v>0</v>
      </c>
      <c r="K1590" s="204" t="s">
        <v>153</v>
      </c>
      <c r="L1590" s="38"/>
      <c r="M1590" s="209" t="s">
        <v>1</v>
      </c>
      <c r="N1590" s="210" t="s">
        <v>42</v>
      </c>
      <c r="O1590" s="70"/>
      <c r="P1590" s="211">
        <f>O1590*H1590</f>
        <v>0</v>
      </c>
      <c r="Q1590" s="211">
        <v>0.16370999999999999</v>
      </c>
      <c r="R1590" s="211">
        <f>Q1590*H1590</f>
        <v>0.16370999999999999</v>
      </c>
      <c r="S1590" s="211">
        <v>0</v>
      </c>
      <c r="T1590" s="212">
        <f>S1590*H1590</f>
        <v>0</v>
      </c>
      <c r="U1590" s="33"/>
      <c r="V1590" s="33"/>
      <c r="W1590" s="33"/>
      <c r="X1590" s="33"/>
      <c r="Y1590" s="33"/>
      <c r="Z1590" s="33"/>
      <c r="AA1590" s="33"/>
      <c r="AB1590" s="33"/>
      <c r="AC1590" s="33"/>
      <c r="AD1590" s="33"/>
      <c r="AE1590" s="33"/>
      <c r="AR1590" s="213" t="s">
        <v>154</v>
      </c>
      <c r="AT1590" s="213" t="s">
        <v>149</v>
      </c>
      <c r="AU1590" s="213" t="s">
        <v>86</v>
      </c>
      <c r="AY1590" s="16" t="s">
        <v>147</v>
      </c>
      <c r="BE1590" s="214">
        <f>IF(N1590="základní",J1590,0)</f>
        <v>0</v>
      </c>
      <c r="BF1590" s="214">
        <f>IF(N1590="snížená",J1590,0)</f>
        <v>0</v>
      </c>
      <c r="BG1590" s="214">
        <f>IF(N1590="zákl. přenesená",J1590,0)</f>
        <v>0</v>
      </c>
      <c r="BH1590" s="214">
        <f>IF(N1590="sníž. přenesená",J1590,0)</f>
        <v>0</v>
      </c>
      <c r="BI1590" s="214">
        <f>IF(N1590="nulová",J1590,0)</f>
        <v>0</v>
      </c>
      <c r="BJ1590" s="16" t="s">
        <v>21</v>
      </c>
      <c r="BK1590" s="214">
        <f>ROUND(I1590*H1590,2)</f>
        <v>0</v>
      </c>
      <c r="BL1590" s="16" t="s">
        <v>154</v>
      </c>
      <c r="BM1590" s="213" t="s">
        <v>2685</v>
      </c>
    </row>
    <row r="1591" spans="1:65" s="2" customFormat="1" ht="29.25">
      <c r="A1591" s="33"/>
      <c r="B1591" s="34"/>
      <c r="C1591" s="35"/>
      <c r="D1591" s="215" t="s">
        <v>156</v>
      </c>
      <c r="E1591" s="35"/>
      <c r="F1591" s="216" t="s">
        <v>2686</v>
      </c>
      <c r="G1591" s="35"/>
      <c r="H1591" s="35"/>
      <c r="I1591" s="114"/>
      <c r="J1591" s="35"/>
      <c r="K1591" s="35"/>
      <c r="L1591" s="38"/>
      <c r="M1591" s="217"/>
      <c r="N1591" s="218"/>
      <c r="O1591" s="70"/>
      <c r="P1591" s="70"/>
      <c r="Q1591" s="70"/>
      <c r="R1591" s="70"/>
      <c r="S1591" s="70"/>
      <c r="T1591" s="71"/>
      <c r="U1591" s="33"/>
      <c r="V1591" s="33"/>
      <c r="W1591" s="33"/>
      <c r="X1591" s="33"/>
      <c r="Y1591" s="33"/>
      <c r="Z1591" s="33"/>
      <c r="AA1591" s="33"/>
      <c r="AB1591" s="33"/>
      <c r="AC1591" s="33"/>
      <c r="AD1591" s="33"/>
      <c r="AE1591" s="33"/>
      <c r="AT1591" s="16" t="s">
        <v>156</v>
      </c>
      <c r="AU1591" s="16" t="s">
        <v>86</v>
      </c>
    </row>
    <row r="1592" spans="1:65" s="2" customFormat="1" ht="97.5">
      <c r="A1592" s="33"/>
      <c r="B1592" s="34"/>
      <c r="C1592" s="35"/>
      <c r="D1592" s="215" t="s">
        <v>158</v>
      </c>
      <c r="E1592" s="35"/>
      <c r="F1592" s="219" t="s">
        <v>2687</v>
      </c>
      <c r="G1592" s="35"/>
      <c r="H1592" s="35"/>
      <c r="I1592" s="114"/>
      <c r="J1592" s="35"/>
      <c r="K1592" s="35"/>
      <c r="L1592" s="38"/>
      <c r="M1592" s="217"/>
      <c r="N1592" s="218"/>
      <c r="O1592" s="70"/>
      <c r="P1592" s="70"/>
      <c r="Q1592" s="70"/>
      <c r="R1592" s="70"/>
      <c r="S1592" s="70"/>
      <c r="T1592" s="71"/>
      <c r="U1592" s="33"/>
      <c r="V1592" s="33"/>
      <c r="W1592" s="33"/>
      <c r="X1592" s="33"/>
      <c r="Y1592" s="33"/>
      <c r="Z1592" s="33"/>
      <c r="AA1592" s="33"/>
      <c r="AB1592" s="33"/>
      <c r="AC1592" s="33"/>
      <c r="AD1592" s="33"/>
      <c r="AE1592" s="33"/>
      <c r="AT1592" s="16" t="s">
        <v>158</v>
      </c>
      <c r="AU1592" s="16" t="s">
        <v>86</v>
      </c>
    </row>
    <row r="1593" spans="1:65" s="2" customFormat="1" ht="19.5">
      <c r="A1593" s="33"/>
      <c r="B1593" s="34"/>
      <c r="C1593" s="35"/>
      <c r="D1593" s="215" t="s">
        <v>191</v>
      </c>
      <c r="E1593" s="35"/>
      <c r="F1593" s="219" t="s">
        <v>2688</v>
      </c>
      <c r="G1593" s="35"/>
      <c r="H1593" s="35"/>
      <c r="I1593" s="114"/>
      <c r="J1593" s="35"/>
      <c r="K1593" s="35"/>
      <c r="L1593" s="38"/>
      <c r="M1593" s="217"/>
      <c r="N1593" s="218"/>
      <c r="O1593" s="70"/>
      <c r="P1593" s="70"/>
      <c r="Q1593" s="70"/>
      <c r="R1593" s="70"/>
      <c r="S1593" s="70"/>
      <c r="T1593" s="71"/>
      <c r="U1593" s="33"/>
      <c r="V1593" s="33"/>
      <c r="W1593" s="33"/>
      <c r="X1593" s="33"/>
      <c r="Y1593" s="33"/>
      <c r="Z1593" s="33"/>
      <c r="AA1593" s="33"/>
      <c r="AB1593" s="33"/>
      <c r="AC1593" s="33"/>
      <c r="AD1593" s="33"/>
      <c r="AE1593" s="33"/>
      <c r="AT1593" s="16" t="s">
        <v>191</v>
      </c>
      <c r="AU1593" s="16" t="s">
        <v>86</v>
      </c>
    </row>
    <row r="1594" spans="1:65" s="2" customFormat="1" ht="21.75" customHeight="1">
      <c r="A1594" s="33"/>
      <c r="B1594" s="34"/>
      <c r="C1594" s="202" t="s">
        <v>2689</v>
      </c>
      <c r="D1594" s="202" t="s">
        <v>149</v>
      </c>
      <c r="E1594" s="203" t="s">
        <v>2690</v>
      </c>
      <c r="F1594" s="204" t="s">
        <v>2691</v>
      </c>
      <c r="G1594" s="205" t="s">
        <v>285</v>
      </c>
      <c r="H1594" s="206">
        <v>1</v>
      </c>
      <c r="I1594" s="207"/>
      <c r="J1594" s="208">
        <f>ROUND(I1594*H1594,2)</f>
        <v>0</v>
      </c>
      <c r="K1594" s="204" t="s">
        <v>153</v>
      </c>
      <c r="L1594" s="38"/>
      <c r="M1594" s="209" t="s">
        <v>1</v>
      </c>
      <c r="N1594" s="210" t="s">
        <v>42</v>
      </c>
      <c r="O1594" s="70"/>
      <c r="P1594" s="211">
        <f>O1594*H1594</f>
        <v>0</v>
      </c>
      <c r="Q1594" s="211">
        <v>0.29220869999999999</v>
      </c>
      <c r="R1594" s="211">
        <f>Q1594*H1594</f>
        <v>0.29220869999999999</v>
      </c>
      <c r="S1594" s="211">
        <v>0</v>
      </c>
      <c r="T1594" s="212">
        <f>S1594*H1594</f>
        <v>0</v>
      </c>
      <c r="U1594" s="33"/>
      <c r="V1594" s="33"/>
      <c r="W1594" s="33"/>
      <c r="X1594" s="33"/>
      <c r="Y1594" s="33"/>
      <c r="Z1594" s="33"/>
      <c r="AA1594" s="33"/>
      <c r="AB1594" s="33"/>
      <c r="AC1594" s="33"/>
      <c r="AD1594" s="33"/>
      <c r="AE1594" s="33"/>
      <c r="AR1594" s="213" t="s">
        <v>154</v>
      </c>
      <c r="AT1594" s="213" t="s">
        <v>149</v>
      </c>
      <c r="AU1594" s="213" t="s">
        <v>86</v>
      </c>
      <c r="AY1594" s="16" t="s">
        <v>147</v>
      </c>
      <c r="BE1594" s="214">
        <f>IF(N1594="základní",J1594,0)</f>
        <v>0</v>
      </c>
      <c r="BF1594" s="214">
        <f>IF(N1594="snížená",J1594,0)</f>
        <v>0</v>
      </c>
      <c r="BG1594" s="214">
        <f>IF(N1594="zákl. přenesená",J1594,0)</f>
        <v>0</v>
      </c>
      <c r="BH1594" s="214">
        <f>IF(N1594="sníž. přenesená",J1594,0)</f>
        <v>0</v>
      </c>
      <c r="BI1594" s="214">
        <f>IF(N1594="nulová",J1594,0)</f>
        <v>0</v>
      </c>
      <c r="BJ1594" s="16" t="s">
        <v>21</v>
      </c>
      <c r="BK1594" s="214">
        <f>ROUND(I1594*H1594,2)</f>
        <v>0</v>
      </c>
      <c r="BL1594" s="16" t="s">
        <v>154</v>
      </c>
      <c r="BM1594" s="213" t="s">
        <v>2692</v>
      </c>
    </row>
    <row r="1595" spans="1:65" s="2" customFormat="1" ht="19.5">
      <c r="A1595" s="33"/>
      <c r="B1595" s="34"/>
      <c r="C1595" s="35"/>
      <c r="D1595" s="215" t="s">
        <v>156</v>
      </c>
      <c r="E1595" s="35"/>
      <c r="F1595" s="216" t="s">
        <v>2693</v>
      </c>
      <c r="G1595" s="35"/>
      <c r="H1595" s="35"/>
      <c r="I1595" s="114"/>
      <c r="J1595" s="35"/>
      <c r="K1595" s="35"/>
      <c r="L1595" s="38"/>
      <c r="M1595" s="217"/>
      <c r="N1595" s="218"/>
      <c r="O1595" s="70"/>
      <c r="P1595" s="70"/>
      <c r="Q1595" s="70"/>
      <c r="R1595" s="70"/>
      <c r="S1595" s="70"/>
      <c r="T1595" s="71"/>
      <c r="U1595" s="33"/>
      <c r="V1595" s="33"/>
      <c r="W1595" s="33"/>
      <c r="X1595" s="33"/>
      <c r="Y1595" s="33"/>
      <c r="Z1595" s="33"/>
      <c r="AA1595" s="33"/>
      <c r="AB1595" s="33"/>
      <c r="AC1595" s="33"/>
      <c r="AD1595" s="33"/>
      <c r="AE1595" s="33"/>
      <c r="AT1595" s="16" t="s">
        <v>156</v>
      </c>
      <c r="AU1595" s="16" t="s">
        <v>86</v>
      </c>
    </row>
    <row r="1596" spans="1:65" s="2" customFormat="1" ht="48.75">
      <c r="A1596" s="33"/>
      <c r="B1596" s="34"/>
      <c r="C1596" s="35"/>
      <c r="D1596" s="215" t="s">
        <v>158</v>
      </c>
      <c r="E1596" s="35"/>
      <c r="F1596" s="219" t="s">
        <v>2694</v>
      </c>
      <c r="G1596" s="35"/>
      <c r="H1596" s="35"/>
      <c r="I1596" s="114"/>
      <c r="J1596" s="35"/>
      <c r="K1596" s="35"/>
      <c r="L1596" s="38"/>
      <c r="M1596" s="217"/>
      <c r="N1596" s="218"/>
      <c r="O1596" s="70"/>
      <c r="P1596" s="70"/>
      <c r="Q1596" s="70"/>
      <c r="R1596" s="70"/>
      <c r="S1596" s="70"/>
      <c r="T1596" s="71"/>
      <c r="U1596" s="33"/>
      <c r="V1596" s="33"/>
      <c r="W1596" s="33"/>
      <c r="X1596" s="33"/>
      <c r="Y1596" s="33"/>
      <c r="Z1596" s="33"/>
      <c r="AA1596" s="33"/>
      <c r="AB1596" s="33"/>
      <c r="AC1596" s="33"/>
      <c r="AD1596" s="33"/>
      <c r="AE1596" s="33"/>
      <c r="AT1596" s="16" t="s">
        <v>158</v>
      </c>
      <c r="AU1596" s="16" t="s">
        <v>86</v>
      </c>
    </row>
    <row r="1597" spans="1:65" s="2" customFormat="1" ht="21.75" customHeight="1">
      <c r="A1597" s="33"/>
      <c r="B1597" s="34"/>
      <c r="C1597" s="220" t="s">
        <v>2695</v>
      </c>
      <c r="D1597" s="220" t="s">
        <v>290</v>
      </c>
      <c r="E1597" s="221" t="s">
        <v>2696</v>
      </c>
      <c r="F1597" s="222" t="s">
        <v>2697</v>
      </c>
      <c r="G1597" s="223" t="s">
        <v>285</v>
      </c>
      <c r="H1597" s="224">
        <v>1</v>
      </c>
      <c r="I1597" s="225"/>
      <c r="J1597" s="226">
        <f>ROUND(I1597*H1597,2)</f>
        <v>0</v>
      </c>
      <c r="K1597" s="222" t="s">
        <v>153</v>
      </c>
      <c r="L1597" s="227"/>
      <c r="M1597" s="228" t="s">
        <v>1</v>
      </c>
      <c r="N1597" s="229" t="s">
        <v>42</v>
      </c>
      <c r="O1597" s="70"/>
      <c r="P1597" s="211">
        <f>O1597*H1597</f>
        <v>0</v>
      </c>
      <c r="Q1597" s="211">
        <v>1.5599999999999999E-2</v>
      </c>
      <c r="R1597" s="211">
        <f>Q1597*H1597</f>
        <v>1.5599999999999999E-2</v>
      </c>
      <c r="S1597" s="211">
        <v>0</v>
      </c>
      <c r="T1597" s="212">
        <f>S1597*H1597</f>
        <v>0</v>
      </c>
      <c r="U1597" s="33"/>
      <c r="V1597" s="33"/>
      <c r="W1597" s="33"/>
      <c r="X1597" s="33"/>
      <c r="Y1597" s="33"/>
      <c r="Z1597" s="33"/>
      <c r="AA1597" s="33"/>
      <c r="AB1597" s="33"/>
      <c r="AC1597" s="33"/>
      <c r="AD1597" s="33"/>
      <c r="AE1597" s="33"/>
      <c r="AR1597" s="213" t="s">
        <v>193</v>
      </c>
      <c r="AT1597" s="213" t="s">
        <v>290</v>
      </c>
      <c r="AU1597" s="213" t="s">
        <v>86</v>
      </c>
      <c r="AY1597" s="16" t="s">
        <v>147</v>
      </c>
      <c r="BE1597" s="214">
        <f>IF(N1597="základní",J1597,0)</f>
        <v>0</v>
      </c>
      <c r="BF1597" s="214">
        <f>IF(N1597="snížená",J1597,0)</f>
        <v>0</v>
      </c>
      <c r="BG1597" s="214">
        <f>IF(N1597="zákl. přenesená",J1597,0)</f>
        <v>0</v>
      </c>
      <c r="BH1597" s="214">
        <f>IF(N1597="sníž. přenesená",J1597,0)</f>
        <v>0</v>
      </c>
      <c r="BI1597" s="214">
        <f>IF(N1597="nulová",J1597,0)</f>
        <v>0</v>
      </c>
      <c r="BJ1597" s="16" t="s">
        <v>21</v>
      </c>
      <c r="BK1597" s="214">
        <f>ROUND(I1597*H1597,2)</f>
        <v>0</v>
      </c>
      <c r="BL1597" s="16" t="s">
        <v>154</v>
      </c>
      <c r="BM1597" s="213" t="s">
        <v>2698</v>
      </c>
    </row>
    <row r="1598" spans="1:65" s="2" customFormat="1" ht="19.5">
      <c r="A1598" s="33"/>
      <c r="B1598" s="34"/>
      <c r="C1598" s="35"/>
      <c r="D1598" s="215" t="s">
        <v>156</v>
      </c>
      <c r="E1598" s="35"/>
      <c r="F1598" s="216" t="s">
        <v>2697</v>
      </c>
      <c r="G1598" s="35"/>
      <c r="H1598" s="35"/>
      <c r="I1598" s="114"/>
      <c r="J1598" s="35"/>
      <c r="K1598" s="35"/>
      <c r="L1598" s="38"/>
      <c r="M1598" s="217"/>
      <c r="N1598" s="218"/>
      <c r="O1598" s="70"/>
      <c r="P1598" s="70"/>
      <c r="Q1598" s="70"/>
      <c r="R1598" s="70"/>
      <c r="S1598" s="70"/>
      <c r="T1598" s="71"/>
      <c r="U1598" s="33"/>
      <c r="V1598" s="33"/>
      <c r="W1598" s="33"/>
      <c r="X1598" s="33"/>
      <c r="Y1598" s="33"/>
      <c r="Z1598" s="33"/>
      <c r="AA1598" s="33"/>
      <c r="AB1598" s="33"/>
      <c r="AC1598" s="33"/>
      <c r="AD1598" s="33"/>
      <c r="AE1598" s="33"/>
      <c r="AT1598" s="16" t="s">
        <v>156</v>
      </c>
      <c r="AU1598" s="16" t="s">
        <v>86</v>
      </c>
    </row>
    <row r="1599" spans="1:65" s="2" customFormat="1" ht="21.75" customHeight="1">
      <c r="A1599" s="33"/>
      <c r="B1599" s="34"/>
      <c r="C1599" s="220" t="s">
        <v>2699</v>
      </c>
      <c r="D1599" s="220" t="s">
        <v>290</v>
      </c>
      <c r="E1599" s="221" t="s">
        <v>2700</v>
      </c>
      <c r="F1599" s="222" t="s">
        <v>2701</v>
      </c>
      <c r="G1599" s="223" t="s">
        <v>285</v>
      </c>
      <c r="H1599" s="224">
        <v>1</v>
      </c>
      <c r="I1599" s="225"/>
      <c r="J1599" s="226">
        <f>ROUND(I1599*H1599,2)</f>
        <v>0</v>
      </c>
      <c r="K1599" s="222" t="s">
        <v>153</v>
      </c>
      <c r="L1599" s="227"/>
      <c r="M1599" s="228" t="s">
        <v>1</v>
      </c>
      <c r="N1599" s="229" t="s">
        <v>42</v>
      </c>
      <c r="O1599" s="70"/>
      <c r="P1599" s="211">
        <f>O1599*H1599</f>
        <v>0</v>
      </c>
      <c r="Q1599" s="211">
        <v>1.4E-3</v>
      </c>
      <c r="R1599" s="211">
        <f>Q1599*H1599</f>
        <v>1.4E-3</v>
      </c>
      <c r="S1599" s="211">
        <v>0</v>
      </c>
      <c r="T1599" s="212">
        <f>S1599*H1599</f>
        <v>0</v>
      </c>
      <c r="U1599" s="33"/>
      <c r="V1599" s="33"/>
      <c r="W1599" s="33"/>
      <c r="X1599" s="33"/>
      <c r="Y1599" s="33"/>
      <c r="Z1599" s="33"/>
      <c r="AA1599" s="33"/>
      <c r="AB1599" s="33"/>
      <c r="AC1599" s="33"/>
      <c r="AD1599" s="33"/>
      <c r="AE1599" s="33"/>
      <c r="AR1599" s="213" t="s">
        <v>193</v>
      </c>
      <c r="AT1599" s="213" t="s">
        <v>290</v>
      </c>
      <c r="AU1599" s="213" t="s">
        <v>86</v>
      </c>
      <c r="AY1599" s="16" t="s">
        <v>147</v>
      </c>
      <c r="BE1599" s="214">
        <f>IF(N1599="základní",J1599,0)</f>
        <v>0</v>
      </c>
      <c r="BF1599" s="214">
        <f>IF(N1599="snížená",J1599,0)</f>
        <v>0</v>
      </c>
      <c r="BG1599" s="214">
        <f>IF(N1599="zákl. přenesená",J1599,0)</f>
        <v>0</v>
      </c>
      <c r="BH1599" s="214">
        <f>IF(N1599="sníž. přenesená",J1599,0)</f>
        <v>0</v>
      </c>
      <c r="BI1599" s="214">
        <f>IF(N1599="nulová",J1599,0)</f>
        <v>0</v>
      </c>
      <c r="BJ1599" s="16" t="s">
        <v>21</v>
      </c>
      <c r="BK1599" s="214">
        <f>ROUND(I1599*H1599,2)</f>
        <v>0</v>
      </c>
      <c r="BL1599" s="16" t="s">
        <v>154</v>
      </c>
      <c r="BM1599" s="213" t="s">
        <v>2702</v>
      </c>
    </row>
    <row r="1600" spans="1:65" s="2" customFormat="1" ht="11.25">
      <c r="A1600" s="33"/>
      <c r="B1600" s="34"/>
      <c r="C1600" s="35"/>
      <c r="D1600" s="215" t="s">
        <v>156</v>
      </c>
      <c r="E1600" s="35"/>
      <c r="F1600" s="216" t="s">
        <v>2701</v>
      </c>
      <c r="G1600" s="35"/>
      <c r="H1600" s="35"/>
      <c r="I1600" s="114"/>
      <c r="J1600" s="35"/>
      <c r="K1600" s="35"/>
      <c r="L1600" s="38"/>
      <c r="M1600" s="217"/>
      <c r="N1600" s="218"/>
      <c r="O1600" s="70"/>
      <c r="P1600" s="70"/>
      <c r="Q1600" s="70"/>
      <c r="R1600" s="70"/>
      <c r="S1600" s="70"/>
      <c r="T1600" s="71"/>
      <c r="U1600" s="33"/>
      <c r="V1600" s="33"/>
      <c r="W1600" s="33"/>
      <c r="X1600" s="33"/>
      <c r="Y1600" s="33"/>
      <c r="Z1600" s="33"/>
      <c r="AA1600" s="33"/>
      <c r="AB1600" s="33"/>
      <c r="AC1600" s="33"/>
      <c r="AD1600" s="33"/>
      <c r="AE1600" s="33"/>
      <c r="AT1600" s="16" t="s">
        <v>156</v>
      </c>
      <c r="AU1600" s="16" t="s">
        <v>86</v>
      </c>
    </row>
    <row r="1601" spans="1:65" s="2" customFormat="1" ht="21.75" customHeight="1">
      <c r="A1601" s="33"/>
      <c r="B1601" s="34"/>
      <c r="C1601" s="202" t="s">
        <v>2703</v>
      </c>
      <c r="D1601" s="202" t="s">
        <v>149</v>
      </c>
      <c r="E1601" s="203" t="s">
        <v>2704</v>
      </c>
      <c r="F1601" s="204" t="s">
        <v>2705</v>
      </c>
      <c r="G1601" s="205" t="s">
        <v>285</v>
      </c>
      <c r="H1601" s="206">
        <v>1</v>
      </c>
      <c r="I1601" s="207"/>
      <c r="J1601" s="208">
        <f>ROUND(I1601*H1601,2)</f>
        <v>0</v>
      </c>
      <c r="K1601" s="204" t="s">
        <v>153</v>
      </c>
      <c r="L1601" s="38"/>
      <c r="M1601" s="209" t="s">
        <v>1</v>
      </c>
      <c r="N1601" s="210" t="s">
        <v>42</v>
      </c>
      <c r="O1601" s="70"/>
      <c r="P1601" s="211">
        <f>O1601*H1601</f>
        <v>0</v>
      </c>
      <c r="Q1601" s="211">
        <v>0.32010773199999998</v>
      </c>
      <c r="R1601" s="211">
        <f>Q1601*H1601</f>
        <v>0.32010773199999998</v>
      </c>
      <c r="S1601" s="211">
        <v>0</v>
      </c>
      <c r="T1601" s="212">
        <f>S1601*H1601</f>
        <v>0</v>
      </c>
      <c r="U1601" s="33"/>
      <c r="V1601" s="33"/>
      <c r="W1601" s="33"/>
      <c r="X1601" s="33"/>
      <c r="Y1601" s="33"/>
      <c r="Z1601" s="33"/>
      <c r="AA1601" s="33"/>
      <c r="AB1601" s="33"/>
      <c r="AC1601" s="33"/>
      <c r="AD1601" s="33"/>
      <c r="AE1601" s="33"/>
      <c r="AR1601" s="213" t="s">
        <v>154</v>
      </c>
      <c r="AT1601" s="213" t="s">
        <v>149</v>
      </c>
      <c r="AU1601" s="213" t="s">
        <v>86</v>
      </c>
      <c r="AY1601" s="16" t="s">
        <v>147</v>
      </c>
      <c r="BE1601" s="214">
        <f>IF(N1601="základní",J1601,0)</f>
        <v>0</v>
      </c>
      <c r="BF1601" s="214">
        <f>IF(N1601="snížená",J1601,0)</f>
        <v>0</v>
      </c>
      <c r="BG1601" s="214">
        <f>IF(N1601="zákl. přenesená",J1601,0)</f>
        <v>0</v>
      </c>
      <c r="BH1601" s="214">
        <f>IF(N1601="sníž. přenesená",J1601,0)</f>
        <v>0</v>
      </c>
      <c r="BI1601" s="214">
        <f>IF(N1601="nulová",J1601,0)</f>
        <v>0</v>
      </c>
      <c r="BJ1601" s="16" t="s">
        <v>21</v>
      </c>
      <c r="BK1601" s="214">
        <f>ROUND(I1601*H1601,2)</f>
        <v>0</v>
      </c>
      <c r="BL1601" s="16" t="s">
        <v>154</v>
      </c>
      <c r="BM1601" s="213" t="s">
        <v>2706</v>
      </c>
    </row>
    <row r="1602" spans="1:65" s="2" customFormat="1" ht="19.5">
      <c r="A1602" s="33"/>
      <c r="B1602" s="34"/>
      <c r="C1602" s="35"/>
      <c r="D1602" s="215" t="s">
        <v>156</v>
      </c>
      <c r="E1602" s="35"/>
      <c r="F1602" s="216" t="s">
        <v>2707</v>
      </c>
      <c r="G1602" s="35"/>
      <c r="H1602" s="35"/>
      <c r="I1602" s="114"/>
      <c r="J1602" s="35"/>
      <c r="K1602" s="35"/>
      <c r="L1602" s="38"/>
      <c r="M1602" s="217"/>
      <c r="N1602" s="218"/>
      <c r="O1602" s="70"/>
      <c r="P1602" s="70"/>
      <c r="Q1602" s="70"/>
      <c r="R1602" s="70"/>
      <c r="S1602" s="70"/>
      <c r="T1602" s="71"/>
      <c r="U1602" s="33"/>
      <c r="V1602" s="33"/>
      <c r="W1602" s="33"/>
      <c r="X1602" s="33"/>
      <c r="Y1602" s="33"/>
      <c r="Z1602" s="33"/>
      <c r="AA1602" s="33"/>
      <c r="AB1602" s="33"/>
      <c r="AC1602" s="33"/>
      <c r="AD1602" s="33"/>
      <c r="AE1602" s="33"/>
      <c r="AT1602" s="16" t="s">
        <v>156</v>
      </c>
      <c r="AU1602" s="16" t="s">
        <v>86</v>
      </c>
    </row>
    <row r="1603" spans="1:65" s="2" customFormat="1" ht="165.75">
      <c r="A1603" s="33"/>
      <c r="B1603" s="34"/>
      <c r="C1603" s="35"/>
      <c r="D1603" s="215" t="s">
        <v>158</v>
      </c>
      <c r="E1603" s="35"/>
      <c r="F1603" s="219" t="s">
        <v>2708</v>
      </c>
      <c r="G1603" s="35"/>
      <c r="H1603" s="35"/>
      <c r="I1603" s="114"/>
      <c r="J1603" s="35"/>
      <c r="K1603" s="35"/>
      <c r="L1603" s="38"/>
      <c r="M1603" s="217"/>
      <c r="N1603" s="218"/>
      <c r="O1603" s="70"/>
      <c r="P1603" s="70"/>
      <c r="Q1603" s="70"/>
      <c r="R1603" s="70"/>
      <c r="S1603" s="70"/>
      <c r="T1603" s="71"/>
      <c r="U1603" s="33"/>
      <c r="V1603" s="33"/>
      <c r="W1603" s="33"/>
      <c r="X1603" s="33"/>
      <c r="Y1603" s="33"/>
      <c r="Z1603" s="33"/>
      <c r="AA1603" s="33"/>
      <c r="AB1603" s="33"/>
      <c r="AC1603" s="33"/>
      <c r="AD1603" s="33"/>
      <c r="AE1603" s="33"/>
      <c r="AT1603" s="16" t="s">
        <v>158</v>
      </c>
      <c r="AU1603" s="16" t="s">
        <v>86</v>
      </c>
    </row>
    <row r="1604" spans="1:65" s="2" customFormat="1" ht="21.75" customHeight="1">
      <c r="A1604" s="33"/>
      <c r="B1604" s="34"/>
      <c r="C1604" s="202" t="s">
        <v>2709</v>
      </c>
      <c r="D1604" s="202" t="s">
        <v>149</v>
      </c>
      <c r="E1604" s="203" t="s">
        <v>2710</v>
      </c>
      <c r="F1604" s="204" t="s">
        <v>2711</v>
      </c>
      <c r="G1604" s="205" t="s">
        <v>285</v>
      </c>
      <c r="H1604" s="206">
        <v>1</v>
      </c>
      <c r="I1604" s="207"/>
      <c r="J1604" s="208">
        <f>ROUND(I1604*H1604,2)</f>
        <v>0</v>
      </c>
      <c r="K1604" s="204" t="s">
        <v>153</v>
      </c>
      <c r="L1604" s="38"/>
      <c r="M1604" s="209" t="s">
        <v>1</v>
      </c>
      <c r="N1604" s="210" t="s">
        <v>42</v>
      </c>
      <c r="O1604" s="70"/>
      <c r="P1604" s="211">
        <f>O1604*H1604</f>
        <v>0</v>
      </c>
      <c r="Q1604" s="211">
        <v>0</v>
      </c>
      <c r="R1604" s="211">
        <f>Q1604*H1604</f>
        <v>0</v>
      </c>
      <c r="S1604" s="211">
        <v>6.4000000000000001E-2</v>
      </c>
      <c r="T1604" s="212">
        <f>S1604*H1604</f>
        <v>6.4000000000000001E-2</v>
      </c>
      <c r="U1604" s="33"/>
      <c r="V1604" s="33"/>
      <c r="W1604" s="33"/>
      <c r="X1604" s="33"/>
      <c r="Y1604" s="33"/>
      <c r="Z1604" s="33"/>
      <c r="AA1604" s="33"/>
      <c r="AB1604" s="33"/>
      <c r="AC1604" s="33"/>
      <c r="AD1604" s="33"/>
      <c r="AE1604" s="33"/>
      <c r="AR1604" s="213" t="s">
        <v>154</v>
      </c>
      <c r="AT1604" s="213" t="s">
        <v>149</v>
      </c>
      <c r="AU1604" s="213" t="s">
        <v>86</v>
      </c>
      <c r="AY1604" s="16" t="s">
        <v>147</v>
      </c>
      <c r="BE1604" s="214">
        <f>IF(N1604="základní",J1604,0)</f>
        <v>0</v>
      </c>
      <c r="BF1604" s="214">
        <f>IF(N1604="snížená",J1604,0)</f>
        <v>0</v>
      </c>
      <c r="BG1604" s="214">
        <f>IF(N1604="zákl. přenesená",J1604,0)</f>
        <v>0</v>
      </c>
      <c r="BH1604" s="214">
        <f>IF(N1604="sníž. přenesená",J1604,0)</f>
        <v>0</v>
      </c>
      <c r="BI1604" s="214">
        <f>IF(N1604="nulová",J1604,0)</f>
        <v>0</v>
      </c>
      <c r="BJ1604" s="16" t="s">
        <v>21</v>
      </c>
      <c r="BK1604" s="214">
        <f>ROUND(I1604*H1604,2)</f>
        <v>0</v>
      </c>
      <c r="BL1604" s="16" t="s">
        <v>154</v>
      </c>
      <c r="BM1604" s="213" t="s">
        <v>2712</v>
      </c>
    </row>
    <row r="1605" spans="1:65" s="2" customFormat="1" ht="19.5">
      <c r="A1605" s="33"/>
      <c r="B1605" s="34"/>
      <c r="C1605" s="35"/>
      <c r="D1605" s="215" t="s">
        <v>156</v>
      </c>
      <c r="E1605" s="35"/>
      <c r="F1605" s="216" t="s">
        <v>2713</v>
      </c>
      <c r="G1605" s="35"/>
      <c r="H1605" s="35"/>
      <c r="I1605" s="114"/>
      <c r="J1605" s="35"/>
      <c r="K1605" s="35"/>
      <c r="L1605" s="38"/>
      <c r="M1605" s="217"/>
      <c r="N1605" s="218"/>
      <c r="O1605" s="70"/>
      <c r="P1605" s="70"/>
      <c r="Q1605" s="70"/>
      <c r="R1605" s="70"/>
      <c r="S1605" s="70"/>
      <c r="T1605" s="71"/>
      <c r="U1605" s="33"/>
      <c r="V1605" s="33"/>
      <c r="W1605" s="33"/>
      <c r="X1605" s="33"/>
      <c r="Y1605" s="33"/>
      <c r="Z1605" s="33"/>
      <c r="AA1605" s="33"/>
      <c r="AB1605" s="33"/>
      <c r="AC1605" s="33"/>
      <c r="AD1605" s="33"/>
      <c r="AE1605" s="33"/>
      <c r="AT1605" s="16" t="s">
        <v>156</v>
      </c>
      <c r="AU1605" s="16" t="s">
        <v>86</v>
      </c>
    </row>
    <row r="1606" spans="1:65" s="2" customFormat="1" ht="29.25">
      <c r="A1606" s="33"/>
      <c r="B1606" s="34"/>
      <c r="C1606" s="35"/>
      <c r="D1606" s="215" t="s">
        <v>191</v>
      </c>
      <c r="E1606" s="35"/>
      <c r="F1606" s="219" t="s">
        <v>2714</v>
      </c>
      <c r="G1606" s="35"/>
      <c r="H1606" s="35"/>
      <c r="I1606" s="114"/>
      <c r="J1606" s="35"/>
      <c r="K1606" s="35"/>
      <c r="L1606" s="38"/>
      <c r="M1606" s="217"/>
      <c r="N1606" s="218"/>
      <c r="O1606" s="70"/>
      <c r="P1606" s="70"/>
      <c r="Q1606" s="70"/>
      <c r="R1606" s="70"/>
      <c r="S1606" s="70"/>
      <c r="T1606" s="71"/>
      <c r="U1606" s="33"/>
      <c r="V1606" s="33"/>
      <c r="W1606" s="33"/>
      <c r="X1606" s="33"/>
      <c r="Y1606" s="33"/>
      <c r="Z1606" s="33"/>
      <c r="AA1606" s="33"/>
      <c r="AB1606" s="33"/>
      <c r="AC1606" s="33"/>
      <c r="AD1606" s="33"/>
      <c r="AE1606" s="33"/>
      <c r="AT1606" s="16" t="s">
        <v>191</v>
      </c>
      <c r="AU1606" s="16" t="s">
        <v>86</v>
      </c>
    </row>
    <row r="1607" spans="1:65" s="2" customFormat="1" ht="21.75" customHeight="1">
      <c r="A1607" s="33"/>
      <c r="B1607" s="34"/>
      <c r="C1607" s="202" t="s">
        <v>2715</v>
      </c>
      <c r="D1607" s="202" t="s">
        <v>149</v>
      </c>
      <c r="E1607" s="203" t="s">
        <v>2716</v>
      </c>
      <c r="F1607" s="204" t="s">
        <v>2717</v>
      </c>
      <c r="G1607" s="205" t="s">
        <v>285</v>
      </c>
      <c r="H1607" s="206">
        <v>1</v>
      </c>
      <c r="I1607" s="207"/>
      <c r="J1607" s="208">
        <f>ROUND(I1607*H1607,2)</f>
        <v>0</v>
      </c>
      <c r="K1607" s="204" t="s">
        <v>153</v>
      </c>
      <c r="L1607" s="38"/>
      <c r="M1607" s="209" t="s">
        <v>1</v>
      </c>
      <c r="N1607" s="210" t="s">
        <v>42</v>
      </c>
      <c r="O1607" s="70"/>
      <c r="P1607" s="211">
        <f>O1607*H1607</f>
        <v>0</v>
      </c>
      <c r="Q1607" s="211">
        <v>0</v>
      </c>
      <c r="R1607" s="211">
        <f>Q1607*H1607</f>
        <v>0</v>
      </c>
      <c r="S1607" s="211">
        <v>6.8000000000000005E-2</v>
      </c>
      <c r="T1607" s="212">
        <f>S1607*H1607</f>
        <v>6.8000000000000005E-2</v>
      </c>
      <c r="U1607" s="33"/>
      <c r="V1607" s="33"/>
      <c r="W1607" s="33"/>
      <c r="X1607" s="33"/>
      <c r="Y1607" s="33"/>
      <c r="Z1607" s="33"/>
      <c r="AA1607" s="33"/>
      <c r="AB1607" s="33"/>
      <c r="AC1607" s="33"/>
      <c r="AD1607" s="33"/>
      <c r="AE1607" s="33"/>
      <c r="AR1607" s="213" t="s">
        <v>154</v>
      </c>
      <c r="AT1607" s="213" t="s">
        <v>149</v>
      </c>
      <c r="AU1607" s="213" t="s">
        <v>86</v>
      </c>
      <c r="AY1607" s="16" t="s">
        <v>147</v>
      </c>
      <c r="BE1607" s="214">
        <f>IF(N1607="základní",J1607,0)</f>
        <v>0</v>
      </c>
      <c r="BF1607" s="214">
        <f>IF(N1607="snížená",J1607,0)</f>
        <v>0</v>
      </c>
      <c r="BG1607" s="214">
        <f>IF(N1607="zákl. přenesená",J1607,0)</f>
        <v>0</v>
      </c>
      <c r="BH1607" s="214">
        <f>IF(N1607="sníž. přenesená",J1607,0)</f>
        <v>0</v>
      </c>
      <c r="BI1607" s="214">
        <f>IF(N1607="nulová",J1607,0)</f>
        <v>0</v>
      </c>
      <c r="BJ1607" s="16" t="s">
        <v>21</v>
      </c>
      <c r="BK1607" s="214">
        <f>ROUND(I1607*H1607,2)</f>
        <v>0</v>
      </c>
      <c r="BL1607" s="16" t="s">
        <v>154</v>
      </c>
      <c r="BM1607" s="213" t="s">
        <v>2718</v>
      </c>
    </row>
    <row r="1608" spans="1:65" s="2" customFormat="1" ht="19.5">
      <c r="A1608" s="33"/>
      <c r="B1608" s="34"/>
      <c r="C1608" s="35"/>
      <c r="D1608" s="215" t="s">
        <v>156</v>
      </c>
      <c r="E1608" s="35"/>
      <c r="F1608" s="216" t="s">
        <v>2719</v>
      </c>
      <c r="G1608" s="35"/>
      <c r="H1608" s="35"/>
      <c r="I1608" s="114"/>
      <c r="J1608" s="35"/>
      <c r="K1608" s="35"/>
      <c r="L1608" s="38"/>
      <c r="M1608" s="217"/>
      <c r="N1608" s="218"/>
      <c r="O1608" s="70"/>
      <c r="P1608" s="70"/>
      <c r="Q1608" s="70"/>
      <c r="R1608" s="70"/>
      <c r="S1608" s="70"/>
      <c r="T1608" s="71"/>
      <c r="U1608" s="33"/>
      <c r="V1608" s="33"/>
      <c r="W1608" s="33"/>
      <c r="X1608" s="33"/>
      <c r="Y1608" s="33"/>
      <c r="Z1608" s="33"/>
      <c r="AA1608" s="33"/>
      <c r="AB1608" s="33"/>
      <c r="AC1608" s="33"/>
      <c r="AD1608" s="33"/>
      <c r="AE1608" s="33"/>
      <c r="AT1608" s="16" t="s">
        <v>156</v>
      </c>
      <c r="AU1608" s="16" t="s">
        <v>86</v>
      </c>
    </row>
    <row r="1609" spans="1:65" s="2" customFormat="1" ht="29.25">
      <c r="A1609" s="33"/>
      <c r="B1609" s="34"/>
      <c r="C1609" s="35"/>
      <c r="D1609" s="215" t="s">
        <v>191</v>
      </c>
      <c r="E1609" s="35"/>
      <c r="F1609" s="219" t="s">
        <v>2720</v>
      </c>
      <c r="G1609" s="35"/>
      <c r="H1609" s="35"/>
      <c r="I1609" s="114"/>
      <c r="J1609" s="35"/>
      <c r="K1609" s="35"/>
      <c r="L1609" s="38"/>
      <c r="M1609" s="217"/>
      <c r="N1609" s="218"/>
      <c r="O1609" s="70"/>
      <c r="P1609" s="70"/>
      <c r="Q1609" s="70"/>
      <c r="R1609" s="70"/>
      <c r="S1609" s="70"/>
      <c r="T1609" s="71"/>
      <c r="U1609" s="33"/>
      <c r="V1609" s="33"/>
      <c r="W1609" s="33"/>
      <c r="X1609" s="33"/>
      <c r="Y1609" s="33"/>
      <c r="Z1609" s="33"/>
      <c r="AA1609" s="33"/>
      <c r="AB1609" s="33"/>
      <c r="AC1609" s="33"/>
      <c r="AD1609" s="33"/>
      <c r="AE1609" s="33"/>
      <c r="AT1609" s="16" t="s">
        <v>191</v>
      </c>
      <c r="AU1609" s="16" t="s">
        <v>86</v>
      </c>
    </row>
    <row r="1610" spans="1:65" s="2" customFormat="1" ht="21.75" customHeight="1">
      <c r="A1610" s="33"/>
      <c r="B1610" s="34"/>
      <c r="C1610" s="202" t="s">
        <v>2721</v>
      </c>
      <c r="D1610" s="202" t="s">
        <v>149</v>
      </c>
      <c r="E1610" s="203" t="s">
        <v>2722</v>
      </c>
      <c r="F1610" s="204" t="s">
        <v>2723</v>
      </c>
      <c r="G1610" s="205" t="s">
        <v>285</v>
      </c>
      <c r="H1610" s="206">
        <v>1</v>
      </c>
      <c r="I1610" s="207"/>
      <c r="J1610" s="208">
        <f>ROUND(I1610*H1610,2)</f>
        <v>0</v>
      </c>
      <c r="K1610" s="204" t="s">
        <v>153</v>
      </c>
      <c r="L1610" s="38"/>
      <c r="M1610" s="209" t="s">
        <v>1</v>
      </c>
      <c r="N1610" s="210" t="s">
        <v>42</v>
      </c>
      <c r="O1610" s="70"/>
      <c r="P1610" s="211">
        <f>O1610*H1610</f>
        <v>0</v>
      </c>
      <c r="Q1610" s="211">
        <v>0</v>
      </c>
      <c r="R1610" s="211">
        <f>Q1610*H1610</f>
        <v>0</v>
      </c>
      <c r="S1610" s="211">
        <v>4.7E-2</v>
      </c>
      <c r="T1610" s="212">
        <f>S1610*H1610</f>
        <v>4.7E-2</v>
      </c>
      <c r="U1610" s="33"/>
      <c r="V1610" s="33"/>
      <c r="W1610" s="33"/>
      <c r="X1610" s="33"/>
      <c r="Y1610" s="33"/>
      <c r="Z1610" s="33"/>
      <c r="AA1610" s="33"/>
      <c r="AB1610" s="33"/>
      <c r="AC1610" s="33"/>
      <c r="AD1610" s="33"/>
      <c r="AE1610" s="33"/>
      <c r="AR1610" s="213" t="s">
        <v>154</v>
      </c>
      <c r="AT1610" s="213" t="s">
        <v>149</v>
      </c>
      <c r="AU1610" s="213" t="s">
        <v>86</v>
      </c>
      <c r="AY1610" s="16" t="s">
        <v>147</v>
      </c>
      <c r="BE1610" s="214">
        <f>IF(N1610="základní",J1610,0)</f>
        <v>0</v>
      </c>
      <c r="BF1610" s="214">
        <f>IF(N1610="snížená",J1610,0)</f>
        <v>0</v>
      </c>
      <c r="BG1610" s="214">
        <f>IF(N1610="zákl. přenesená",J1610,0)</f>
        <v>0</v>
      </c>
      <c r="BH1610" s="214">
        <f>IF(N1610="sníž. přenesená",J1610,0)</f>
        <v>0</v>
      </c>
      <c r="BI1610" s="214">
        <f>IF(N1610="nulová",J1610,0)</f>
        <v>0</v>
      </c>
      <c r="BJ1610" s="16" t="s">
        <v>21</v>
      </c>
      <c r="BK1610" s="214">
        <f>ROUND(I1610*H1610,2)</f>
        <v>0</v>
      </c>
      <c r="BL1610" s="16" t="s">
        <v>154</v>
      </c>
      <c r="BM1610" s="213" t="s">
        <v>2724</v>
      </c>
    </row>
    <row r="1611" spans="1:65" s="2" customFormat="1" ht="19.5">
      <c r="A1611" s="33"/>
      <c r="B1611" s="34"/>
      <c r="C1611" s="35"/>
      <c r="D1611" s="215" t="s">
        <v>156</v>
      </c>
      <c r="E1611" s="35"/>
      <c r="F1611" s="216" t="s">
        <v>2725</v>
      </c>
      <c r="G1611" s="35"/>
      <c r="H1611" s="35"/>
      <c r="I1611" s="114"/>
      <c r="J1611" s="35"/>
      <c r="K1611" s="35"/>
      <c r="L1611" s="38"/>
      <c r="M1611" s="217"/>
      <c r="N1611" s="218"/>
      <c r="O1611" s="70"/>
      <c r="P1611" s="70"/>
      <c r="Q1611" s="70"/>
      <c r="R1611" s="70"/>
      <c r="S1611" s="70"/>
      <c r="T1611" s="71"/>
      <c r="U1611" s="33"/>
      <c r="V1611" s="33"/>
      <c r="W1611" s="33"/>
      <c r="X1611" s="33"/>
      <c r="Y1611" s="33"/>
      <c r="Z1611" s="33"/>
      <c r="AA1611" s="33"/>
      <c r="AB1611" s="33"/>
      <c r="AC1611" s="33"/>
      <c r="AD1611" s="33"/>
      <c r="AE1611" s="33"/>
      <c r="AT1611" s="16" t="s">
        <v>156</v>
      </c>
      <c r="AU1611" s="16" t="s">
        <v>86</v>
      </c>
    </row>
    <row r="1612" spans="1:65" s="2" customFormat="1" ht="21.75" customHeight="1">
      <c r="A1612" s="33"/>
      <c r="B1612" s="34"/>
      <c r="C1612" s="202" t="s">
        <v>2726</v>
      </c>
      <c r="D1612" s="202" t="s">
        <v>149</v>
      </c>
      <c r="E1612" s="203" t="s">
        <v>2727</v>
      </c>
      <c r="F1612" s="204" t="s">
        <v>2728</v>
      </c>
      <c r="G1612" s="205" t="s">
        <v>285</v>
      </c>
      <c r="H1612" s="206">
        <v>1</v>
      </c>
      <c r="I1612" s="207"/>
      <c r="J1612" s="208">
        <f>ROUND(I1612*H1612,2)</f>
        <v>0</v>
      </c>
      <c r="K1612" s="204" t="s">
        <v>153</v>
      </c>
      <c r="L1612" s="38"/>
      <c r="M1612" s="209" t="s">
        <v>1</v>
      </c>
      <c r="N1612" s="210" t="s">
        <v>42</v>
      </c>
      <c r="O1612" s="70"/>
      <c r="P1612" s="211">
        <f>O1612*H1612</f>
        <v>0</v>
      </c>
      <c r="Q1612" s="211">
        <v>5.4244399999999998E-2</v>
      </c>
      <c r="R1612" s="211">
        <f>Q1612*H1612</f>
        <v>5.4244399999999998E-2</v>
      </c>
      <c r="S1612" s="211">
        <v>0</v>
      </c>
      <c r="T1612" s="212">
        <f>S1612*H1612</f>
        <v>0</v>
      </c>
      <c r="U1612" s="33"/>
      <c r="V1612" s="33"/>
      <c r="W1612" s="33"/>
      <c r="X1612" s="33"/>
      <c r="Y1612" s="33"/>
      <c r="Z1612" s="33"/>
      <c r="AA1612" s="33"/>
      <c r="AB1612" s="33"/>
      <c r="AC1612" s="33"/>
      <c r="AD1612" s="33"/>
      <c r="AE1612" s="33"/>
      <c r="AR1612" s="213" t="s">
        <v>154</v>
      </c>
      <c r="AT1612" s="213" t="s">
        <v>149</v>
      </c>
      <c r="AU1612" s="213" t="s">
        <v>86</v>
      </c>
      <c r="AY1612" s="16" t="s">
        <v>147</v>
      </c>
      <c r="BE1612" s="214">
        <f>IF(N1612="základní",J1612,0)</f>
        <v>0</v>
      </c>
      <c r="BF1612" s="214">
        <f>IF(N1612="snížená",J1612,0)</f>
        <v>0</v>
      </c>
      <c r="BG1612" s="214">
        <f>IF(N1612="zákl. přenesená",J1612,0)</f>
        <v>0</v>
      </c>
      <c r="BH1612" s="214">
        <f>IF(N1612="sníž. přenesená",J1612,0)</f>
        <v>0</v>
      </c>
      <c r="BI1612" s="214">
        <f>IF(N1612="nulová",J1612,0)</f>
        <v>0</v>
      </c>
      <c r="BJ1612" s="16" t="s">
        <v>21</v>
      </c>
      <c r="BK1612" s="214">
        <f>ROUND(I1612*H1612,2)</f>
        <v>0</v>
      </c>
      <c r="BL1612" s="16" t="s">
        <v>154</v>
      </c>
      <c r="BM1612" s="213" t="s">
        <v>2729</v>
      </c>
    </row>
    <row r="1613" spans="1:65" s="2" customFormat="1" ht="19.5">
      <c r="A1613" s="33"/>
      <c r="B1613" s="34"/>
      <c r="C1613" s="35"/>
      <c r="D1613" s="215" t="s">
        <v>156</v>
      </c>
      <c r="E1613" s="35"/>
      <c r="F1613" s="216" t="s">
        <v>2730</v>
      </c>
      <c r="G1613" s="35"/>
      <c r="H1613" s="35"/>
      <c r="I1613" s="114"/>
      <c r="J1613" s="35"/>
      <c r="K1613" s="35"/>
      <c r="L1613" s="38"/>
      <c r="M1613" s="217"/>
      <c r="N1613" s="218"/>
      <c r="O1613" s="70"/>
      <c r="P1613" s="70"/>
      <c r="Q1613" s="70"/>
      <c r="R1613" s="70"/>
      <c r="S1613" s="70"/>
      <c r="T1613" s="71"/>
      <c r="U1613" s="33"/>
      <c r="V1613" s="33"/>
      <c r="W1613" s="33"/>
      <c r="X1613" s="33"/>
      <c r="Y1613" s="33"/>
      <c r="Z1613" s="33"/>
      <c r="AA1613" s="33"/>
      <c r="AB1613" s="33"/>
      <c r="AC1613" s="33"/>
      <c r="AD1613" s="33"/>
      <c r="AE1613" s="33"/>
      <c r="AT1613" s="16" t="s">
        <v>156</v>
      </c>
      <c r="AU1613" s="16" t="s">
        <v>86</v>
      </c>
    </row>
    <row r="1614" spans="1:65" s="2" customFormat="1" ht="146.25">
      <c r="A1614" s="33"/>
      <c r="B1614" s="34"/>
      <c r="C1614" s="35"/>
      <c r="D1614" s="215" t="s">
        <v>158</v>
      </c>
      <c r="E1614" s="35"/>
      <c r="F1614" s="219" t="s">
        <v>2731</v>
      </c>
      <c r="G1614" s="35"/>
      <c r="H1614" s="35"/>
      <c r="I1614" s="114"/>
      <c r="J1614" s="35"/>
      <c r="K1614" s="35"/>
      <c r="L1614" s="38"/>
      <c r="M1614" s="217"/>
      <c r="N1614" s="218"/>
      <c r="O1614" s="70"/>
      <c r="P1614" s="70"/>
      <c r="Q1614" s="70"/>
      <c r="R1614" s="70"/>
      <c r="S1614" s="70"/>
      <c r="T1614" s="71"/>
      <c r="U1614" s="33"/>
      <c r="V1614" s="33"/>
      <c r="W1614" s="33"/>
      <c r="X1614" s="33"/>
      <c r="Y1614" s="33"/>
      <c r="Z1614" s="33"/>
      <c r="AA1614" s="33"/>
      <c r="AB1614" s="33"/>
      <c r="AC1614" s="33"/>
      <c r="AD1614" s="33"/>
      <c r="AE1614" s="33"/>
      <c r="AT1614" s="16" t="s">
        <v>158</v>
      </c>
      <c r="AU1614" s="16" t="s">
        <v>86</v>
      </c>
    </row>
    <row r="1615" spans="1:65" s="2" customFormat="1" ht="21.75" customHeight="1">
      <c r="A1615" s="33"/>
      <c r="B1615" s="34"/>
      <c r="C1615" s="220" t="s">
        <v>2732</v>
      </c>
      <c r="D1615" s="220" t="s">
        <v>290</v>
      </c>
      <c r="E1615" s="221" t="s">
        <v>2733</v>
      </c>
      <c r="F1615" s="222" t="s">
        <v>2734</v>
      </c>
      <c r="G1615" s="223" t="s">
        <v>580</v>
      </c>
      <c r="H1615" s="224">
        <v>1</v>
      </c>
      <c r="I1615" s="225"/>
      <c r="J1615" s="226">
        <f>ROUND(I1615*H1615,2)</f>
        <v>0</v>
      </c>
      <c r="K1615" s="222" t="s">
        <v>1</v>
      </c>
      <c r="L1615" s="227"/>
      <c r="M1615" s="228" t="s">
        <v>1</v>
      </c>
      <c r="N1615" s="229" t="s">
        <v>42</v>
      </c>
      <c r="O1615" s="70"/>
      <c r="P1615" s="211">
        <f>O1615*H1615</f>
        <v>0</v>
      </c>
      <c r="Q1615" s="211">
        <v>1</v>
      </c>
      <c r="R1615" s="211">
        <f>Q1615*H1615</f>
        <v>1</v>
      </c>
      <c r="S1615" s="211">
        <v>0</v>
      </c>
      <c r="T1615" s="212">
        <f>S1615*H1615</f>
        <v>0</v>
      </c>
      <c r="U1615" s="33"/>
      <c r="V1615" s="33"/>
      <c r="W1615" s="33"/>
      <c r="X1615" s="33"/>
      <c r="Y1615" s="33"/>
      <c r="Z1615" s="33"/>
      <c r="AA1615" s="33"/>
      <c r="AB1615" s="33"/>
      <c r="AC1615" s="33"/>
      <c r="AD1615" s="33"/>
      <c r="AE1615" s="33"/>
      <c r="AR1615" s="213" t="s">
        <v>193</v>
      </c>
      <c r="AT1615" s="213" t="s">
        <v>290</v>
      </c>
      <c r="AU1615" s="213" t="s">
        <v>86</v>
      </c>
      <c r="AY1615" s="16" t="s">
        <v>147</v>
      </c>
      <c r="BE1615" s="214">
        <f>IF(N1615="základní",J1615,0)</f>
        <v>0</v>
      </c>
      <c r="BF1615" s="214">
        <f>IF(N1615="snížená",J1615,0)</f>
        <v>0</v>
      </c>
      <c r="BG1615" s="214">
        <f>IF(N1615="zákl. přenesená",J1615,0)</f>
        <v>0</v>
      </c>
      <c r="BH1615" s="214">
        <f>IF(N1615="sníž. přenesená",J1615,0)</f>
        <v>0</v>
      </c>
      <c r="BI1615" s="214">
        <f>IF(N1615="nulová",J1615,0)</f>
        <v>0</v>
      </c>
      <c r="BJ1615" s="16" t="s">
        <v>21</v>
      </c>
      <c r="BK1615" s="214">
        <f>ROUND(I1615*H1615,2)</f>
        <v>0</v>
      </c>
      <c r="BL1615" s="16" t="s">
        <v>154</v>
      </c>
      <c r="BM1615" s="213" t="s">
        <v>2735</v>
      </c>
    </row>
    <row r="1616" spans="1:65" s="2" customFormat="1" ht="19.5">
      <c r="A1616" s="33"/>
      <c r="B1616" s="34"/>
      <c r="C1616" s="35"/>
      <c r="D1616" s="215" t="s">
        <v>156</v>
      </c>
      <c r="E1616" s="35"/>
      <c r="F1616" s="216" t="s">
        <v>2734</v>
      </c>
      <c r="G1616" s="35"/>
      <c r="H1616" s="35"/>
      <c r="I1616" s="114"/>
      <c r="J1616" s="35"/>
      <c r="K1616" s="35"/>
      <c r="L1616" s="38"/>
      <c r="M1616" s="217"/>
      <c r="N1616" s="218"/>
      <c r="O1616" s="70"/>
      <c r="P1616" s="70"/>
      <c r="Q1616" s="70"/>
      <c r="R1616" s="70"/>
      <c r="S1616" s="70"/>
      <c r="T1616" s="71"/>
      <c r="U1616" s="33"/>
      <c r="V1616" s="33"/>
      <c r="W1616" s="33"/>
      <c r="X1616" s="33"/>
      <c r="Y1616" s="33"/>
      <c r="Z1616" s="33"/>
      <c r="AA1616" s="33"/>
      <c r="AB1616" s="33"/>
      <c r="AC1616" s="33"/>
      <c r="AD1616" s="33"/>
      <c r="AE1616" s="33"/>
      <c r="AT1616" s="16" t="s">
        <v>156</v>
      </c>
      <c r="AU1616" s="16" t="s">
        <v>86</v>
      </c>
    </row>
    <row r="1617" spans="1:65" s="2" customFormat="1" ht="19.5">
      <c r="A1617" s="33"/>
      <c r="B1617" s="34"/>
      <c r="C1617" s="35"/>
      <c r="D1617" s="215" t="s">
        <v>191</v>
      </c>
      <c r="E1617" s="35"/>
      <c r="F1617" s="219" t="s">
        <v>2736</v>
      </c>
      <c r="G1617" s="35"/>
      <c r="H1617" s="35"/>
      <c r="I1617" s="114"/>
      <c r="J1617" s="35"/>
      <c r="K1617" s="35"/>
      <c r="L1617" s="38"/>
      <c r="M1617" s="217"/>
      <c r="N1617" s="218"/>
      <c r="O1617" s="70"/>
      <c r="P1617" s="70"/>
      <c r="Q1617" s="70"/>
      <c r="R1617" s="70"/>
      <c r="S1617" s="70"/>
      <c r="T1617" s="71"/>
      <c r="U1617" s="33"/>
      <c r="V1617" s="33"/>
      <c r="W1617" s="33"/>
      <c r="X1617" s="33"/>
      <c r="Y1617" s="33"/>
      <c r="Z1617" s="33"/>
      <c r="AA1617" s="33"/>
      <c r="AB1617" s="33"/>
      <c r="AC1617" s="33"/>
      <c r="AD1617" s="33"/>
      <c r="AE1617" s="33"/>
      <c r="AT1617" s="16" t="s">
        <v>191</v>
      </c>
      <c r="AU1617" s="16" t="s">
        <v>86</v>
      </c>
    </row>
    <row r="1618" spans="1:65" s="2" customFormat="1" ht="21.75" customHeight="1">
      <c r="A1618" s="33"/>
      <c r="B1618" s="34"/>
      <c r="C1618" s="202" t="s">
        <v>2737</v>
      </c>
      <c r="D1618" s="202" t="s">
        <v>149</v>
      </c>
      <c r="E1618" s="203" t="s">
        <v>2738</v>
      </c>
      <c r="F1618" s="204" t="s">
        <v>2739</v>
      </c>
      <c r="G1618" s="205" t="s">
        <v>285</v>
      </c>
      <c r="H1618" s="206">
        <v>1</v>
      </c>
      <c r="I1618" s="207"/>
      <c r="J1618" s="208">
        <f>ROUND(I1618*H1618,2)</f>
        <v>0</v>
      </c>
      <c r="K1618" s="204" t="s">
        <v>153</v>
      </c>
      <c r="L1618" s="38"/>
      <c r="M1618" s="209" t="s">
        <v>1</v>
      </c>
      <c r="N1618" s="210" t="s">
        <v>42</v>
      </c>
      <c r="O1618" s="70"/>
      <c r="P1618" s="211">
        <f>O1618*H1618</f>
        <v>0</v>
      </c>
      <c r="Q1618" s="211">
        <v>2.2486699999999999E-3</v>
      </c>
      <c r="R1618" s="211">
        <f>Q1618*H1618</f>
        <v>2.2486699999999999E-3</v>
      </c>
      <c r="S1618" s="211">
        <v>0</v>
      </c>
      <c r="T1618" s="212">
        <f>S1618*H1618</f>
        <v>0</v>
      </c>
      <c r="U1618" s="33"/>
      <c r="V1618" s="33"/>
      <c r="W1618" s="33"/>
      <c r="X1618" s="33"/>
      <c r="Y1618" s="33"/>
      <c r="Z1618" s="33"/>
      <c r="AA1618" s="33"/>
      <c r="AB1618" s="33"/>
      <c r="AC1618" s="33"/>
      <c r="AD1618" s="33"/>
      <c r="AE1618" s="33"/>
      <c r="AR1618" s="213" t="s">
        <v>154</v>
      </c>
      <c r="AT1618" s="213" t="s">
        <v>149</v>
      </c>
      <c r="AU1618" s="213" t="s">
        <v>86</v>
      </c>
      <c r="AY1618" s="16" t="s">
        <v>147</v>
      </c>
      <c r="BE1618" s="214">
        <f>IF(N1618="základní",J1618,0)</f>
        <v>0</v>
      </c>
      <c r="BF1618" s="214">
        <f>IF(N1618="snížená",J1618,0)</f>
        <v>0</v>
      </c>
      <c r="BG1618" s="214">
        <f>IF(N1618="zákl. přenesená",J1618,0)</f>
        <v>0</v>
      </c>
      <c r="BH1618" s="214">
        <f>IF(N1618="sníž. přenesená",J1618,0)</f>
        <v>0</v>
      </c>
      <c r="BI1618" s="214">
        <f>IF(N1618="nulová",J1618,0)</f>
        <v>0</v>
      </c>
      <c r="BJ1618" s="16" t="s">
        <v>21</v>
      </c>
      <c r="BK1618" s="214">
        <f>ROUND(I1618*H1618,2)</f>
        <v>0</v>
      </c>
      <c r="BL1618" s="16" t="s">
        <v>154</v>
      </c>
      <c r="BM1618" s="213" t="s">
        <v>2740</v>
      </c>
    </row>
    <row r="1619" spans="1:65" s="2" customFormat="1" ht="19.5">
      <c r="A1619" s="33"/>
      <c r="B1619" s="34"/>
      <c r="C1619" s="35"/>
      <c r="D1619" s="215" t="s">
        <v>156</v>
      </c>
      <c r="E1619" s="35"/>
      <c r="F1619" s="216" t="s">
        <v>2741</v>
      </c>
      <c r="G1619" s="35"/>
      <c r="H1619" s="35"/>
      <c r="I1619" s="114"/>
      <c r="J1619" s="35"/>
      <c r="K1619" s="35"/>
      <c r="L1619" s="38"/>
      <c r="M1619" s="217"/>
      <c r="N1619" s="218"/>
      <c r="O1619" s="70"/>
      <c r="P1619" s="70"/>
      <c r="Q1619" s="70"/>
      <c r="R1619" s="70"/>
      <c r="S1619" s="70"/>
      <c r="T1619" s="71"/>
      <c r="U1619" s="33"/>
      <c r="V1619" s="33"/>
      <c r="W1619" s="33"/>
      <c r="X1619" s="33"/>
      <c r="Y1619" s="33"/>
      <c r="Z1619" s="33"/>
      <c r="AA1619" s="33"/>
      <c r="AB1619" s="33"/>
      <c r="AC1619" s="33"/>
      <c r="AD1619" s="33"/>
      <c r="AE1619" s="33"/>
      <c r="AT1619" s="16" t="s">
        <v>156</v>
      </c>
      <c r="AU1619" s="16" t="s">
        <v>86</v>
      </c>
    </row>
    <row r="1620" spans="1:65" s="2" customFormat="1" ht="146.25">
      <c r="A1620" s="33"/>
      <c r="B1620" s="34"/>
      <c r="C1620" s="35"/>
      <c r="D1620" s="215" t="s">
        <v>158</v>
      </c>
      <c r="E1620" s="35"/>
      <c r="F1620" s="219" t="s">
        <v>2731</v>
      </c>
      <c r="G1620" s="35"/>
      <c r="H1620" s="35"/>
      <c r="I1620" s="114"/>
      <c r="J1620" s="35"/>
      <c r="K1620" s="35"/>
      <c r="L1620" s="38"/>
      <c r="M1620" s="217"/>
      <c r="N1620" s="218"/>
      <c r="O1620" s="70"/>
      <c r="P1620" s="70"/>
      <c r="Q1620" s="70"/>
      <c r="R1620" s="70"/>
      <c r="S1620" s="70"/>
      <c r="T1620" s="71"/>
      <c r="U1620" s="33"/>
      <c r="V1620" s="33"/>
      <c r="W1620" s="33"/>
      <c r="X1620" s="33"/>
      <c r="Y1620" s="33"/>
      <c r="Z1620" s="33"/>
      <c r="AA1620" s="33"/>
      <c r="AB1620" s="33"/>
      <c r="AC1620" s="33"/>
      <c r="AD1620" s="33"/>
      <c r="AE1620" s="33"/>
      <c r="AT1620" s="16" t="s">
        <v>158</v>
      </c>
      <c r="AU1620" s="16" t="s">
        <v>86</v>
      </c>
    </row>
    <row r="1621" spans="1:65" s="2" customFormat="1" ht="48.75">
      <c r="A1621" s="33"/>
      <c r="B1621" s="34"/>
      <c r="C1621" s="35"/>
      <c r="D1621" s="215" t="s">
        <v>191</v>
      </c>
      <c r="E1621" s="35"/>
      <c r="F1621" s="219" t="s">
        <v>2742</v>
      </c>
      <c r="G1621" s="35"/>
      <c r="H1621" s="35"/>
      <c r="I1621" s="114"/>
      <c r="J1621" s="35"/>
      <c r="K1621" s="35"/>
      <c r="L1621" s="38"/>
      <c r="M1621" s="217"/>
      <c r="N1621" s="218"/>
      <c r="O1621" s="70"/>
      <c r="P1621" s="70"/>
      <c r="Q1621" s="70"/>
      <c r="R1621" s="70"/>
      <c r="S1621" s="70"/>
      <c r="T1621" s="71"/>
      <c r="U1621" s="33"/>
      <c r="V1621" s="33"/>
      <c r="W1621" s="33"/>
      <c r="X1621" s="33"/>
      <c r="Y1621" s="33"/>
      <c r="Z1621" s="33"/>
      <c r="AA1621" s="33"/>
      <c r="AB1621" s="33"/>
      <c r="AC1621" s="33"/>
      <c r="AD1621" s="33"/>
      <c r="AE1621" s="33"/>
      <c r="AT1621" s="16" t="s">
        <v>191</v>
      </c>
      <c r="AU1621" s="16" t="s">
        <v>86</v>
      </c>
    </row>
    <row r="1622" spans="1:65" s="2" customFormat="1" ht="21.75" customHeight="1">
      <c r="A1622" s="33"/>
      <c r="B1622" s="34"/>
      <c r="C1622" s="202" t="s">
        <v>2743</v>
      </c>
      <c r="D1622" s="202" t="s">
        <v>149</v>
      </c>
      <c r="E1622" s="203" t="s">
        <v>2744</v>
      </c>
      <c r="F1622" s="204" t="s">
        <v>2745</v>
      </c>
      <c r="G1622" s="205" t="s">
        <v>285</v>
      </c>
      <c r="H1622" s="206">
        <v>1</v>
      </c>
      <c r="I1622" s="207"/>
      <c r="J1622" s="208">
        <f>ROUND(I1622*H1622,2)</f>
        <v>0</v>
      </c>
      <c r="K1622" s="204" t="s">
        <v>153</v>
      </c>
      <c r="L1622" s="38"/>
      <c r="M1622" s="209" t="s">
        <v>1</v>
      </c>
      <c r="N1622" s="210" t="s">
        <v>42</v>
      </c>
      <c r="O1622" s="70"/>
      <c r="P1622" s="211">
        <f>O1622*H1622</f>
        <v>0</v>
      </c>
      <c r="Q1622" s="211">
        <v>1.82792E-3</v>
      </c>
      <c r="R1622" s="211">
        <f>Q1622*H1622</f>
        <v>1.82792E-3</v>
      </c>
      <c r="S1622" s="211">
        <v>0</v>
      </c>
      <c r="T1622" s="212">
        <f>S1622*H1622</f>
        <v>0</v>
      </c>
      <c r="U1622" s="33"/>
      <c r="V1622" s="33"/>
      <c r="W1622" s="33"/>
      <c r="X1622" s="33"/>
      <c r="Y1622" s="33"/>
      <c r="Z1622" s="33"/>
      <c r="AA1622" s="33"/>
      <c r="AB1622" s="33"/>
      <c r="AC1622" s="33"/>
      <c r="AD1622" s="33"/>
      <c r="AE1622" s="33"/>
      <c r="AR1622" s="213" t="s">
        <v>154</v>
      </c>
      <c r="AT1622" s="213" t="s">
        <v>149</v>
      </c>
      <c r="AU1622" s="213" t="s">
        <v>86</v>
      </c>
      <c r="AY1622" s="16" t="s">
        <v>147</v>
      </c>
      <c r="BE1622" s="214">
        <f>IF(N1622="základní",J1622,0)</f>
        <v>0</v>
      </c>
      <c r="BF1622" s="214">
        <f>IF(N1622="snížená",J1622,0)</f>
        <v>0</v>
      </c>
      <c r="BG1622" s="214">
        <f>IF(N1622="zákl. přenesená",J1622,0)</f>
        <v>0</v>
      </c>
      <c r="BH1622" s="214">
        <f>IF(N1622="sníž. přenesená",J1622,0)</f>
        <v>0</v>
      </c>
      <c r="BI1622" s="214">
        <f>IF(N1622="nulová",J1622,0)</f>
        <v>0</v>
      </c>
      <c r="BJ1622" s="16" t="s">
        <v>21</v>
      </c>
      <c r="BK1622" s="214">
        <f>ROUND(I1622*H1622,2)</f>
        <v>0</v>
      </c>
      <c r="BL1622" s="16" t="s">
        <v>154</v>
      </c>
      <c r="BM1622" s="213" t="s">
        <v>2746</v>
      </c>
    </row>
    <row r="1623" spans="1:65" s="2" customFormat="1" ht="19.5">
      <c r="A1623" s="33"/>
      <c r="B1623" s="34"/>
      <c r="C1623" s="35"/>
      <c r="D1623" s="215" t="s">
        <v>156</v>
      </c>
      <c r="E1623" s="35"/>
      <c r="F1623" s="216" t="s">
        <v>2747</v>
      </c>
      <c r="G1623" s="35"/>
      <c r="H1623" s="35"/>
      <c r="I1623" s="114"/>
      <c r="J1623" s="35"/>
      <c r="K1623" s="35"/>
      <c r="L1623" s="38"/>
      <c r="M1623" s="217"/>
      <c r="N1623" s="218"/>
      <c r="O1623" s="70"/>
      <c r="P1623" s="70"/>
      <c r="Q1623" s="70"/>
      <c r="R1623" s="70"/>
      <c r="S1623" s="70"/>
      <c r="T1623" s="71"/>
      <c r="U1623" s="33"/>
      <c r="V1623" s="33"/>
      <c r="W1623" s="33"/>
      <c r="X1623" s="33"/>
      <c r="Y1623" s="33"/>
      <c r="Z1623" s="33"/>
      <c r="AA1623" s="33"/>
      <c r="AB1623" s="33"/>
      <c r="AC1623" s="33"/>
      <c r="AD1623" s="33"/>
      <c r="AE1623" s="33"/>
      <c r="AT1623" s="16" t="s">
        <v>156</v>
      </c>
      <c r="AU1623" s="16" t="s">
        <v>86</v>
      </c>
    </row>
    <row r="1624" spans="1:65" s="2" customFormat="1" ht="146.25">
      <c r="A1624" s="33"/>
      <c r="B1624" s="34"/>
      <c r="C1624" s="35"/>
      <c r="D1624" s="215" t="s">
        <v>158</v>
      </c>
      <c r="E1624" s="35"/>
      <c r="F1624" s="219" t="s">
        <v>2731</v>
      </c>
      <c r="G1624" s="35"/>
      <c r="H1624" s="35"/>
      <c r="I1624" s="114"/>
      <c r="J1624" s="35"/>
      <c r="K1624" s="35"/>
      <c r="L1624" s="38"/>
      <c r="M1624" s="217"/>
      <c r="N1624" s="218"/>
      <c r="O1624" s="70"/>
      <c r="P1624" s="70"/>
      <c r="Q1624" s="70"/>
      <c r="R1624" s="70"/>
      <c r="S1624" s="70"/>
      <c r="T1624" s="71"/>
      <c r="U1624" s="33"/>
      <c r="V1624" s="33"/>
      <c r="W1624" s="33"/>
      <c r="X1624" s="33"/>
      <c r="Y1624" s="33"/>
      <c r="Z1624" s="33"/>
      <c r="AA1624" s="33"/>
      <c r="AB1624" s="33"/>
      <c r="AC1624" s="33"/>
      <c r="AD1624" s="33"/>
      <c r="AE1624" s="33"/>
      <c r="AT1624" s="16" t="s">
        <v>158</v>
      </c>
      <c r="AU1624" s="16" t="s">
        <v>86</v>
      </c>
    </row>
    <row r="1625" spans="1:65" s="2" customFormat="1" ht="21.75" customHeight="1">
      <c r="A1625" s="33"/>
      <c r="B1625" s="34"/>
      <c r="C1625" s="202" t="s">
        <v>2748</v>
      </c>
      <c r="D1625" s="202" t="s">
        <v>149</v>
      </c>
      <c r="E1625" s="203" t="s">
        <v>2749</v>
      </c>
      <c r="F1625" s="204" t="s">
        <v>2750</v>
      </c>
      <c r="G1625" s="205" t="s">
        <v>285</v>
      </c>
      <c r="H1625" s="206">
        <v>1</v>
      </c>
      <c r="I1625" s="207"/>
      <c r="J1625" s="208">
        <f>ROUND(I1625*H1625,2)</f>
        <v>0</v>
      </c>
      <c r="K1625" s="204" t="s">
        <v>153</v>
      </c>
      <c r="L1625" s="38"/>
      <c r="M1625" s="209" t="s">
        <v>1</v>
      </c>
      <c r="N1625" s="210" t="s">
        <v>42</v>
      </c>
      <c r="O1625" s="70"/>
      <c r="P1625" s="211">
        <f>O1625*H1625</f>
        <v>0</v>
      </c>
      <c r="Q1625" s="211">
        <v>1.82792E-3</v>
      </c>
      <c r="R1625" s="211">
        <f>Q1625*H1625</f>
        <v>1.82792E-3</v>
      </c>
      <c r="S1625" s="211">
        <v>0</v>
      </c>
      <c r="T1625" s="212">
        <f>S1625*H1625</f>
        <v>0</v>
      </c>
      <c r="U1625" s="33"/>
      <c r="V1625" s="33"/>
      <c r="W1625" s="33"/>
      <c r="X1625" s="33"/>
      <c r="Y1625" s="33"/>
      <c r="Z1625" s="33"/>
      <c r="AA1625" s="33"/>
      <c r="AB1625" s="33"/>
      <c r="AC1625" s="33"/>
      <c r="AD1625" s="33"/>
      <c r="AE1625" s="33"/>
      <c r="AR1625" s="213" t="s">
        <v>154</v>
      </c>
      <c r="AT1625" s="213" t="s">
        <v>149</v>
      </c>
      <c r="AU1625" s="213" t="s">
        <v>86</v>
      </c>
      <c r="AY1625" s="16" t="s">
        <v>147</v>
      </c>
      <c r="BE1625" s="214">
        <f>IF(N1625="základní",J1625,0)</f>
        <v>0</v>
      </c>
      <c r="BF1625" s="214">
        <f>IF(N1625="snížená",J1625,0)</f>
        <v>0</v>
      </c>
      <c r="BG1625" s="214">
        <f>IF(N1625="zákl. přenesená",J1625,0)</f>
        <v>0</v>
      </c>
      <c r="BH1625" s="214">
        <f>IF(N1625="sníž. přenesená",J1625,0)</f>
        <v>0</v>
      </c>
      <c r="BI1625" s="214">
        <f>IF(N1625="nulová",J1625,0)</f>
        <v>0</v>
      </c>
      <c r="BJ1625" s="16" t="s">
        <v>21</v>
      </c>
      <c r="BK1625" s="214">
        <f>ROUND(I1625*H1625,2)</f>
        <v>0</v>
      </c>
      <c r="BL1625" s="16" t="s">
        <v>154</v>
      </c>
      <c r="BM1625" s="213" t="s">
        <v>2751</v>
      </c>
    </row>
    <row r="1626" spans="1:65" s="2" customFormat="1" ht="29.25">
      <c r="A1626" s="33"/>
      <c r="B1626" s="34"/>
      <c r="C1626" s="35"/>
      <c r="D1626" s="215" t="s">
        <v>156</v>
      </c>
      <c r="E1626" s="35"/>
      <c r="F1626" s="216" t="s">
        <v>2752</v>
      </c>
      <c r="G1626" s="35"/>
      <c r="H1626" s="35"/>
      <c r="I1626" s="114"/>
      <c r="J1626" s="35"/>
      <c r="K1626" s="35"/>
      <c r="L1626" s="38"/>
      <c r="M1626" s="217"/>
      <c r="N1626" s="218"/>
      <c r="O1626" s="70"/>
      <c r="P1626" s="70"/>
      <c r="Q1626" s="70"/>
      <c r="R1626" s="70"/>
      <c r="S1626" s="70"/>
      <c r="T1626" s="71"/>
      <c r="U1626" s="33"/>
      <c r="V1626" s="33"/>
      <c r="W1626" s="33"/>
      <c r="X1626" s="33"/>
      <c r="Y1626" s="33"/>
      <c r="Z1626" s="33"/>
      <c r="AA1626" s="33"/>
      <c r="AB1626" s="33"/>
      <c r="AC1626" s="33"/>
      <c r="AD1626" s="33"/>
      <c r="AE1626" s="33"/>
      <c r="AT1626" s="16" t="s">
        <v>156</v>
      </c>
      <c r="AU1626" s="16" t="s">
        <v>86</v>
      </c>
    </row>
    <row r="1627" spans="1:65" s="2" customFormat="1" ht="146.25">
      <c r="A1627" s="33"/>
      <c r="B1627" s="34"/>
      <c r="C1627" s="35"/>
      <c r="D1627" s="215" t="s">
        <v>158</v>
      </c>
      <c r="E1627" s="35"/>
      <c r="F1627" s="219" t="s">
        <v>2731</v>
      </c>
      <c r="G1627" s="35"/>
      <c r="H1627" s="35"/>
      <c r="I1627" s="114"/>
      <c r="J1627" s="35"/>
      <c r="K1627" s="35"/>
      <c r="L1627" s="38"/>
      <c r="M1627" s="217"/>
      <c r="N1627" s="218"/>
      <c r="O1627" s="70"/>
      <c r="P1627" s="70"/>
      <c r="Q1627" s="70"/>
      <c r="R1627" s="70"/>
      <c r="S1627" s="70"/>
      <c r="T1627" s="71"/>
      <c r="U1627" s="33"/>
      <c r="V1627" s="33"/>
      <c r="W1627" s="33"/>
      <c r="X1627" s="33"/>
      <c r="Y1627" s="33"/>
      <c r="Z1627" s="33"/>
      <c r="AA1627" s="33"/>
      <c r="AB1627" s="33"/>
      <c r="AC1627" s="33"/>
      <c r="AD1627" s="33"/>
      <c r="AE1627" s="33"/>
      <c r="AT1627" s="16" t="s">
        <v>158</v>
      </c>
      <c r="AU1627" s="16" t="s">
        <v>86</v>
      </c>
    </row>
    <row r="1628" spans="1:65" s="2" customFormat="1" ht="21.75" customHeight="1">
      <c r="A1628" s="33"/>
      <c r="B1628" s="34"/>
      <c r="C1628" s="202" t="s">
        <v>2753</v>
      </c>
      <c r="D1628" s="202" t="s">
        <v>149</v>
      </c>
      <c r="E1628" s="203" t="s">
        <v>2754</v>
      </c>
      <c r="F1628" s="204" t="s">
        <v>2755</v>
      </c>
      <c r="G1628" s="205" t="s">
        <v>210</v>
      </c>
      <c r="H1628" s="206">
        <v>1</v>
      </c>
      <c r="I1628" s="207"/>
      <c r="J1628" s="208">
        <f>ROUND(I1628*H1628,2)</f>
        <v>0</v>
      </c>
      <c r="K1628" s="204" t="s">
        <v>153</v>
      </c>
      <c r="L1628" s="38"/>
      <c r="M1628" s="209" t="s">
        <v>1</v>
      </c>
      <c r="N1628" s="210" t="s">
        <v>42</v>
      </c>
      <c r="O1628" s="70"/>
      <c r="P1628" s="211">
        <f>O1628*H1628</f>
        <v>0</v>
      </c>
      <c r="Q1628" s="211">
        <v>6.4850000000000003E-3</v>
      </c>
      <c r="R1628" s="211">
        <f>Q1628*H1628</f>
        <v>6.4850000000000003E-3</v>
      </c>
      <c r="S1628" s="211">
        <v>0</v>
      </c>
      <c r="T1628" s="212">
        <f>S1628*H1628</f>
        <v>0</v>
      </c>
      <c r="U1628" s="33"/>
      <c r="V1628" s="33"/>
      <c r="W1628" s="33"/>
      <c r="X1628" s="33"/>
      <c r="Y1628" s="33"/>
      <c r="Z1628" s="33"/>
      <c r="AA1628" s="33"/>
      <c r="AB1628" s="33"/>
      <c r="AC1628" s="33"/>
      <c r="AD1628" s="33"/>
      <c r="AE1628" s="33"/>
      <c r="AR1628" s="213" t="s">
        <v>154</v>
      </c>
      <c r="AT1628" s="213" t="s">
        <v>149</v>
      </c>
      <c r="AU1628" s="213" t="s">
        <v>86</v>
      </c>
      <c r="AY1628" s="16" t="s">
        <v>147</v>
      </c>
      <c r="BE1628" s="214">
        <f>IF(N1628="základní",J1628,0)</f>
        <v>0</v>
      </c>
      <c r="BF1628" s="214">
        <f>IF(N1628="snížená",J1628,0)</f>
        <v>0</v>
      </c>
      <c r="BG1628" s="214">
        <f>IF(N1628="zákl. přenesená",J1628,0)</f>
        <v>0</v>
      </c>
      <c r="BH1628" s="214">
        <f>IF(N1628="sníž. přenesená",J1628,0)</f>
        <v>0</v>
      </c>
      <c r="BI1628" s="214">
        <f>IF(N1628="nulová",J1628,0)</f>
        <v>0</v>
      </c>
      <c r="BJ1628" s="16" t="s">
        <v>21</v>
      </c>
      <c r="BK1628" s="214">
        <f>ROUND(I1628*H1628,2)</f>
        <v>0</v>
      </c>
      <c r="BL1628" s="16" t="s">
        <v>154</v>
      </c>
      <c r="BM1628" s="213" t="s">
        <v>2756</v>
      </c>
    </row>
    <row r="1629" spans="1:65" s="2" customFormat="1" ht="19.5">
      <c r="A1629" s="33"/>
      <c r="B1629" s="34"/>
      <c r="C1629" s="35"/>
      <c r="D1629" s="215" t="s">
        <v>156</v>
      </c>
      <c r="E1629" s="35"/>
      <c r="F1629" s="216" t="s">
        <v>2757</v>
      </c>
      <c r="G1629" s="35"/>
      <c r="H1629" s="35"/>
      <c r="I1629" s="114"/>
      <c r="J1629" s="35"/>
      <c r="K1629" s="35"/>
      <c r="L1629" s="38"/>
      <c r="M1629" s="217"/>
      <c r="N1629" s="218"/>
      <c r="O1629" s="70"/>
      <c r="P1629" s="70"/>
      <c r="Q1629" s="70"/>
      <c r="R1629" s="70"/>
      <c r="S1629" s="70"/>
      <c r="T1629" s="71"/>
      <c r="U1629" s="33"/>
      <c r="V1629" s="33"/>
      <c r="W1629" s="33"/>
      <c r="X1629" s="33"/>
      <c r="Y1629" s="33"/>
      <c r="Z1629" s="33"/>
      <c r="AA1629" s="33"/>
      <c r="AB1629" s="33"/>
      <c r="AC1629" s="33"/>
      <c r="AD1629" s="33"/>
      <c r="AE1629" s="33"/>
      <c r="AT1629" s="16" t="s">
        <v>156</v>
      </c>
      <c r="AU1629" s="16" t="s">
        <v>86</v>
      </c>
    </row>
    <row r="1630" spans="1:65" s="2" customFormat="1" ht="48.75">
      <c r="A1630" s="33"/>
      <c r="B1630" s="34"/>
      <c r="C1630" s="35"/>
      <c r="D1630" s="215" t="s">
        <v>191</v>
      </c>
      <c r="E1630" s="35"/>
      <c r="F1630" s="219" t="s">
        <v>2758</v>
      </c>
      <c r="G1630" s="35"/>
      <c r="H1630" s="35"/>
      <c r="I1630" s="114"/>
      <c r="J1630" s="35"/>
      <c r="K1630" s="35"/>
      <c r="L1630" s="38"/>
      <c r="M1630" s="217"/>
      <c r="N1630" s="218"/>
      <c r="O1630" s="70"/>
      <c r="P1630" s="70"/>
      <c r="Q1630" s="70"/>
      <c r="R1630" s="70"/>
      <c r="S1630" s="70"/>
      <c r="T1630" s="71"/>
      <c r="U1630" s="33"/>
      <c r="V1630" s="33"/>
      <c r="W1630" s="33"/>
      <c r="X1630" s="33"/>
      <c r="Y1630" s="33"/>
      <c r="Z1630" s="33"/>
      <c r="AA1630" s="33"/>
      <c r="AB1630" s="33"/>
      <c r="AC1630" s="33"/>
      <c r="AD1630" s="33"/>
      <c r="AE1630" s="33"/>
      <c r="AT1630" s="16" t="s">
        <v>191</v>
      </c>
      <c r="AU1630" s="16" t="s">
        <v>86</v>
      </c>
    </row>
    <row r="1631" spans="1:65" s="2" customFormat="1" ht="21.75" customHeight="1">
      <c r="A1631" s="33"/>
      <c r="B1631" s="34"/>
      <c r="C1631" s="202" t="s">
        <v>2759</v>
      </c>
      <c r="D1631" s="202" t="s">
        <v>149</v>
      </c>
      <c r="E1631" s="203" t="s">
        <v>2760</v>
      </c>
      <c r="F1631" s="204" t="s">
        <v>2761</v>
      </c>
      <c r="G1631" s="205" t="s">
        <v>210</v>
      </c>
      <c r="H1631" s="206">
        <v>1</v>
      </c>
      <c r="I1631" s="207"/>
      <c r="J1631" s="208">
        <f>ROUND(I1631*H1631,2)</f>
        <v>0</v>
      </c>
      <c r="K1631" s="204" t="s">
        <v>153</v>
      </c>
      <c r="L1631" s="38"/>
      <c r="M1631" s="209" t="s">
        <v>1</v>
      </c>
      <c r="N1631" s="210" t="s">
        <v>42</v>
      </c>
      <c r="O1631" s="70"/>
      <c r="P1631" s="211">
        <f>O1631*H1631</f>
        <v>0</v>
      </c>
      <c r="Q1631" s="211">
        <v>1.1738352000000001E-2</v>
      </c>
      <c r="R1631" s="211">
        <f>Q1631*H1631</f>
        <v>1.1738352000000001E-2</v>
      </c>
      <c r="S1631" s="211">
        <v>0</v>
      </c>
      <c r="T1631" s="212">
        <f>S1631*H1631</f>
        <v>0</v>
      </c>
      <c r="U1631" s="33"/>
      <c r="V1631" s="33"/>
      <c r="W1631" s="33"/>
      <c r="X1631" s="33"/>
      <c r="Y1631" s="33"/>
      <c r="Z1631" s="33"/>
      <c r="AA1631" s="33"/>
      <c r="AB1631" s="33"/>
      <c r="AC1631" s="33"/>
      <c r="AD1631" s="33"/>
      <c r="AE1631" s="33"/>
      <c r="AR1631" s="213" t="s">
        <v>154</v>
      </c>
      <c r="AT1631" s="213" t="s">
        <v>149</v>
      </c>
      <c r="AU1631" s="213" t="s">
        <v>86</v>
      </c>
      <c r="AY1631" s="16" t="s">
        <v>147</v>
      </c>
      <c r="BE1631" s="214">
        <f>IF(N1631="základní",J1631,0)</f>
        <v>0</v>
      </c>
      <c r="BF1631" s="214">
        <f>IF(N1631="snížená",J1631,0)</f>
        <v>0</v>
      </c>
      <c r="BG1631" s="214">
        <f>IF(N1631="zákl. přenesená",J1631,0)</f>
        <v>0</v>
      </c>
      <c r="BH1631" s="214">
        <f>IF(N1631="sníž. přenesená",J1631,0)</f>
        <v>0</v>
      </c>
      <c r="BI1631" s="214">
        <f>IF(N1631="nulová",J1631,0)</f>
        <v>0</v>
      </c>
      <c r="BJ1631" s="16" t="s">
        <v>21</v>
      </c>
      <c r="BK1631" s="214">
        <f>ROUND(I1631*H1631,2)</f>
        <v>0</v>
      </c>
      <c r="BL1631" s="16" t="s">
        <v>154</v>
      </c>
      <c r="BM1631" s="213" t="s">
        <v>2762</v>
      </c>
    </row>
    <row r="1632" spans="1:65" s="2" customFormat="1" ht="11.25">
      <c r="A1632" s="33"/>
      <c r="B1632" s="34"/>
      <c r="C1632" s="35"/>
      <c r="D1632" s="215" t="s">
        <v>156</v>
      </c>
      <c r="E1632" s="35"/>
      <c r="F1632" s="216" t="s">
        <v>2763</v>
      </c>
      <c r="G1632" s="35"/>
      <c r="H1632" s="35"/>
      <c r="I1632" s="114"/>
      <c r="J1632" s="35"/>
      <c r="K1632" s="35"/>
      <c r="L1632" s="38"/>
      <c r="M1632" s="217"/>
      <c r="N1632" s="218"/>
      <c r="O1632" s="70"/>
      <c r="P1632" s="70"/>
      <c r="Q1632" s="70"/>
      <c r="R1632" s="70"/>
      <c r="S1632" s="70"/>
      <c r="T1632" s="71"/>
      <c r="U1632" s="33"/>
      <c r="V1632" s="33"/>
      <c r="W1632" s="33"/>
      <c r="X1632" s="33"/>
      <c r="Y1632" s="33"/>
      <c r="Z1632" s="33"/>
      <c r="AA1632" s="33"/>
      <c r="AB1632" s="33"/>
      <c r="AC1632" s="33"/>
      <c r="AD1632" s="33"/>
      <c r="AE1632" s="33"/>
      <c r="AT1632" s="16" t="s">
        <v>156</v>
      </c>
      <c r="AU1632" s="16" t="s">
        <v>86</v>
      </c>
    </row>
    <row r="1633" spans="1:65" s="2" customFormat="1" ht="29.25">
      <c r="A1633" s="33"/>
      <c r="B1633" s="34"/>
      <c r="C1633" s="35"/>
      <c r="D1633" s="215" t="s">
        <v>158</v>
      </c>
      <c r="E1633" s="35"/>
      <c r="F1633" s="219" t="s">
        <v>2764</v>
      </c>
      <c r="G1633" s="35"/>
      <c r="H1633" s="35"/>
      <c r="I1633" s="114"/>
      <c r="J1633" s="35"/>
      <c r="K1633" s="35"/>
      <c r="L1633" s="38"/>
      <c r="M1633" s="217"/>
      <c r="N1633" s="218"/>
      <c r="O1633" s="70"/>
      <c r="P1633" s="70"/>
      <c r="Q1633" s="70"/>
      <c r="R1633" s="70"/>
      <c r="S1633" s="70"/>
      <c r="T1633" s="71"/>
      <c r="U1633" s="33"/>
      <c r="V1633" s="33"/>
      <c r="W1633" s="33"/>
      <c r="X1633" s="33"/>
      <c r="Y1633" s="33"/>
      <c r="Z1633" s="33"/>
      <c r="AA1633" s="33"/>
      <c r="AB1633" s="33"/>
      <c r="AC1633" s="33"/>
      <c r="AD1633" s="33"/>
      <c r="AE1633" s="33"/>
      <c r="AT1633" s="16" t="s">
        <v>158</v>
      </c>
      <c r="AU1633" s="16" t="s">
        <v>86</v>
      </c>
    </row>
    <row r="1634" spans="1:65" s="2" customFormat="1" ht="29.25">
      <c r="A1634" s="33"/>
      <c r="B1634" s="34"/>
      <c r="C1634" s="35"/>
      <c r="D1634" s="215" t="s">
        <v>191</v>
      </c>
      <c r="E1634" s="35"/>
      <c r="F1634" s="219" t="s">
        <v>2765</v>
      </c>
      <c r="G1634" s="35"/>
      <c r="H1634" s="35"/>
      <c r="I1634" s="114"/>
      <c r="J1634" s="35"/>
      <c r="K1634" s="35"/>
      <c r="L1634" s="38"/>
      <c r="M1634" s="217"/>
      <c r="N1634" s="218"/>
      <c r="O1634" s="70"/>
      <c r="P1634" s="70"/>
      <c r="Q1634" s="70"/>
      <c r="R1634" s="70"/>
      <c r="S1634" s="70"/>
      <c r="T1634" s="71"/>
      <c r="U1634" s="33"/>
      <c r="V1634" s="33"/>
      <c r="W1634" s="33"/>
      <c r="X1634" s="33"/>
      <c r="Y1634" s="33"/>
      <c r="Z1634" s="33"/>
      <c r="AA1634" s="33"/>
      <c r="AB1634" s="33"/>
      <c r="AC1634" s="33"/>
      <c r="AD1634" s="33"/>
      <c r="AE1634" s="33"/>
      <c r="AT1634" s="16" t="s">
        <v>191</v>
      </c>
      <c r="AU1634" s="16" t="s">
        <v>86</v>
      </c>
    </row>
    <row r="1635" spans="1:65" s="2" customFormat="1" ht="21.75" customHeight="1">
      <c r="A1635" s="33"/>
      <c r="B1635" s="34"/>
      <c r="C1635" s="202" t="s">
        <v>2766</v>
      </c>
      <c r="D1635" s="202" t="s">
        <v>149</v>
      </c>
      <c r="E1635" s="203" t="s">
        <v>2767</v>
      </c>
      <c r="F1635" s="204" t="s">
        <v>2768</v>
      </c>
      <c r="G1635" s="205" t="s">
        <v>285</v>
      </c>
      <c r="H1635" s="206">
        <v>1</v>
      </c>
      <c r="I1635" s="207"/>
      <c r="J1635" s="208">
        <f>ROUND(I1635*H1635,2)</f>
        <v>0</v>
      </c>
      <c r="K1635" s="204" t="s">
        <v>153</v>
      </c>
      <c r="L1635" s="38"/>
      <c r="M1635" s="209" t="s">
        <v>1</v>
      </c>
      <c r="N1635" s="210" t="s">
        <v>42</v>
      </c>
      <c r="O1635" s="70"/>
      <c r="P1635" s="211">
        <f>O1635*H1635</f>
        <v>0</v>
      </c>
      <c r="Q1635" s="211">
        <v>2.451834E-3</v>
      </c>
      <c r="R1635" s="211">
        <f>Q1635*H1635</f>
        <v>2.451834E-3</v>
      </c>
      <c r="S1635" s="211">
        <v>0</v>
      </c>
      <c r="T1635" s="212">
        <f>S1635*H1635</f>
        <v>0</v>
      </c>
      <c r="U1635" s="33"/>
      <c r="V1635" s="33"/>
      <c r="W1635" s="33"/>
      <c r="X1635" s="33"/>
      <c r="Y1635" s="33"/>
      <c r="Z1635" s="33"/>
      <c r="AA1635" s="33"/>
      <c r="AB1635" s="33"/>
      <c r="AC1635" s="33"/>
      <c r="AD1635" s="33"/>
      <c r="AE1635" s="33"/>
      <c r="AR1635" s="213" t="s">
        <v>154</v>
      </c>
      <c r="AT1635" s="213" t="s">
        <v>149</v>
      </c>
      <c r="AU1635" s="213" t="s">
        <v>86</v>
      </c>
      <c r="AY1635" s="16" t="s">
        <v>147</v>
      </c>
      <c r="BE1635" s="214">
        <f>IF(N1635="základní",J1635,0)</f>
        <v>0</v>
      </c>
      <c r="BF1635" s="214">
        <f>IF(N1635="snížená",J1635,0)</f>
        <v>0</v>
      </c>
      <c r="BG1635" s="214">
        <f>IF(N1635="zákl. přenesená",J1635,0)</f>
        <v>0</v>
      </c>
      <c r="BH1635" s="214">
        <f>IF(N1635="sníž. přenesená",J1635,0)</f>
        <v>0</v>
      </c>
      <c r="BI1635" s="214">
        <f>IF(N1635="nulová",J1635,0)</f>
        <v>0</v>
      </c>
      <c r="BJ1635" s="16" t="s">
        <v>21</v>
      </c>
      <c r="BK1635" s="214">
        <f>ROUND(I1635*H1635,2)</f>
        <v>0</v>
      </c>
      <c r="BL1635" s="16" t="s">
        <v>154</v>
      </c>
      <c r="BM1635" s="213" t="s">
        <v>2769</v>
      </c>
    </row>
    <row r="1636" spans="1:65" s="2" customFormat="1" ht="19.5">
      <c r="A1636" s="33"/>
      <c r="B1636" s="34"/>
      <c r="C1636" s="35"/>
      <c r="D1636" s="215" t="s">
        <v>156</v>
      </c>
      <c r="E1636" s="35"/>
      <c r="F1636" s="216" t="s">
        <v>2770</v>
      </c>
      <c r="G1636" s="35"/>
      <c r="H1636" s="35"/>
      <c r="I1636" s="114"/>
      <c r="J1636" s="35"/>
      <c r="K1636" s="35"/>
      <c r="L1636" s="38"/>
      <c r="M1636" s="217"/>
      <c r="N1636" s="218"/>
      <c r="O1636" s="70"/>
      <c r="P1636" s="70"/>
      <c r="Q1636" s="70"/>
      <c r="R1636" s="70"/>
      <c r="S1636" s="70"/>
      <c r="T1636" s="71"/>
      <c r="U1636" s="33"/>
      <c r="V1636" s="33"/>
      <c r="W1636" s="33"/>
      <c r="X1636" s="33"/>
      <c r="Y1636" s="33"/>
      <c r="Z1636" s="33"/>
      <c r="AA1636" s="33"/>
      <c r="AB1636" s="33"/>
      <c r="AC1636" s="33"/>
      <c r="AD1636" s="33"/>
      <c r="AE1636" s="33"/>
      <c r="AT1636" s="16" t="s">
        <v>156</v>
      </c>
      <c r="AU1636" s="16" t="s">
        <v>86</v>
      </c>
    </row>
    <row r="1637" spans="1:65" s="2" customFormat="1" ht="39">
      <c r="A1637" s="33"/>
      <c r="B1637" s="34"/>
      <c r="C1637" s="35"/>
      <c r="D1637" s="215" t="s">
        <v>158</v>
      </c>
      <c r="E1637" s="35"/>
      <c r="F1637" s="219" t="s">
        <v>2771</v>
      </c>
      <c r="G1637" s="35"/>
      <c r="H1637" s="35"/>
      <c r="I1637" s="114"/>
      <c r="J1637" s="35"/>
      <c r="K1637" s="35"/>
      <c r="L1637" s="38"/>
      <c r="M1637" s="217"/>
      <c r="N1637" s="218"/>
      <c r="O1637" s="70"/>
      <c r="P1637" s="70"/>
      <c r="Q1637" s="70"/>
      <c r="R1637" s="70"/>
      <c r="S1637" s="70"/>
      <c r="T1637" s="71"/>
      <c r="U1637" s="33"/>
      <c r="V1637" s="33"/>
      <c r="W1637" s="33"/>
      <c r="X1637" s="33"/>
      <c r="Y1637" s="33"/>
      <c r="Z1637" s="33"/>
      <c r="AA1637" s="33"/>
      <c r="AB1637" s="33"/>
      <c r="AC1637" s="33"/>
      <c r="AD1637" s="33"/>
      <c r="AE1637" s="33"/>
      <c r="AT1637" s="16" t="s">
        <v>158</v>
      </c>
      <c r="AU1637" s="16" t="s">
        <v>86</v>
      </c>
    </row>
    <row r="1638" spans="1:65" s="2" customFormat="1" ht="21.75" customHeight="1">
      <c r="A1638" s="33"/>
      <c r="B1638" s="34"/>
      <c r="C1638" s="202" t="s">
        <v>2772</v>
      </c>
      <c r="D1638" s="202" t="s">
        <v>149</v>
      </c>
      <c r="E1638" s="203" t="s">
        <v>2773</v>
      </c>
      <c r="F1638" s="204" t="s">
        <v>2774</v>
      </c>
      <c r="G1638" s="205" t="s">
        <v>152</v>
      </c>
      <c r="H1638" s="206">
        <v>1</v>
      </c>
      <c r="I1638" s="207"/>
      <c r="J1638" s="208">
        <f>ROUND(I1638*H1638,2)</f>
        <v>0</v>
      </c>
      <c r="K1638" s="204" t="s">
        <v>153</v>
      </c>
      <c r="L1638" s="38"/>
      <c r="M1638" s="209" t="s">
        <v>1</v>
      </c>
      <c r="N1638" s="210" t="s">
        <v>42</v>
      </c>
      <c r="O1638" s="70"/>
      <c r="P1638" s="211">
        <f>O1638*H1638</f>
        <v>0</v>
      </c>
      <c r="Q1638" s="211">
        <v>0</v>
      </c>
      <c r="R1638" s="211">
        <f>Q1638*H1638</f>
        <v>0</v>
      </c>
      <c r="S1638" s="211">
        <v>2.9999999999999997E-4</v>
      </c>
      <c r="T1638" s="212">
        <f>S1638*H1638</f>
        <v>2.9999999999999997E-4</v>
      </c>
      <c r="U1638" s="33"/>
      <c r="V1638" s="33"/>
      <c r="W1638" s="33"/>
      <c r="X1638" s="33"/>
      <c r="Y1638" s="33"/>
      <c r="Z1638" s="33"/>
      <c r="AA1638" s="33"/>
      <c r="AB1638" s="33"/>
      <c r="AC1638" s="33"/>
      <c r="AD1638" s="33"/>
      <c r="AE1638" s="33"/>
      <c r="AR1638" s="213" t="s">
        <v>154</v>
      </c>
      <c r="AT1638" s="213" t="s">
        <v>149</v>
      </c>
      <c r="AU1638" s="213" t="s">
        <v>86</v>
      </c>
      <c r="AY1638" s="16" t="s">
        <v>147</v>
      </c>
      <c r="BE1638" s="214">
        <f>IF(N1638="základní",J1638,0)</f>
        <v>0</v>
      </c>
      <c r="BF1638" s="214">
        <f>IF(N1638="snížená",J1638,0)</f>
        <v>0</v>
      </c>
      <c r="BG1638" s="214">
        <f>IF(N1638="zákl. přenesená",J1638,0)</f>
        <v>0</v>
      </c>
      <c r="BH1638" s="214">
        <f>IF(N1638="sníž. přenesená",J1638,0)</f>
        <v>0</v>
      </c>
      <c r="BI1638" s="214">
        <f>IF(N1638="nulová",J1638,0)</f>
        <v>0</v>
      </c>
      <c r="BJ1638" s="16" t="s">
        <v>21</v>
      </c>
      <c r="BK1638" s="214">
        <f>ROUND(I1638*H1638,2)</f>
        <v>0</v>
      </c>
      <c r="BL1638" s="16" t="s">
        <v>154</v>
      </c>
      <c r="BM1638" s="213" t="s">
        <v>2775</v>
      </c>
    </row>
    <row r="1639" spans="1:65" s="2" customFormat="1" ht="11.25">
      <c r="A1639" s="33"/>
      <c r="B1639" s="34"/>
      <c r="C1639" s="35"/>
      <c r="D1639" s="215" t="s">
        <v>156</v>
      </c>
      <c r="E1639" s="35"/>
      <c r="F1639" s="216" t="s">
        <v>2776</v>
      </c>
      <c r="G1639" s="35"/>
      <c r="H1639" s="35"/>
      <c r="I1639" s="114"/>
      <c r="J1639" s="35"/>
      <c r="K1639" s="35"/>
      <c r="L1639" s="38"/>
      <c r="M1639" s="217"/>
      <c r="N1639" s="218"/>
      <c r="O1639" s="70"/>
      <c r="P1639" s="70"/>
      <c r="Q1639" s="70"/>
      <c r="R1639" s="70"/>
      <c r="S1639" s="70"/>
      <c r="T1639" s="71"/>
      <c r="U1639" s="33"/>
      <c r="V1639" s="33"/>
      <c r="W1639" s="33"/>
      <c r="X1639" s="33"/>
      <c r="Y1639" s="33"/>
      <c r="Z1639" s="33"/>
      <c r="AA1639" s="33"/>
      <c r="AB1639" s="33"/>
      <c r="AC1639" s="33"/>
      <c r="AD1639" s="33"/>
      <c r="AE1639" s="33"/>
      <c r="AT1639" s="16" t="s">
        <v>156</v>
      </c>
      <c r="AU1639" s="16" t="s">
        <v>86</v>
      </c>
    </row>
    <row r="1640" spans="1:65" s="2" customFormat="1" ht="29.25">
      <c r="A1640" s="33"/>
      <c r="B1640" s="34"/>
      <c r="C1640" s="35"/>
      <c r="D1640" s="215" t="s">
        <v>158</v>
      </c>
      <c r="E1640" s="35"/>
      <c r="F1640" s="219" t="s">
        <v>2777</v>
      </c>
      <c r="G1640" s="35"/>
      <c r="H1640" s="35"/>
      <c r="I1640" s="114"/>
      <c r="J1640" s="35"/>
      <c r="K1640" s="35"/>
      <c r="L1640" s="38"/>
      <c r="M1640" s="217"/>
      <c r="N1640" s="218"/>
      <c r="O1640" s="70"/>
      <c r="P1640" s="70"/>
      <c r="Q1640" s="70"/>
      <c r="R1640" s="70"/>
      <c r="S1640" s="70"/>
      <c r="T1640" s="71"/>
      <c r="U1640" s="33"/>
      <c r="V1640" s="33"/>
      <c r="W1640" s="33"/>
      <c r="X1640" s="33"/>
      <c r="Y1640" s="33"/>
      <c r="Z1640" s="33"/>
      <c r="AA1640" s="33"/>
      <c r="AB1640" s="33"/>
      <c r="AC1640" s="33"/>
      <c r="AD1640" s="33"/>
      <c r="AE1640" s="33"/>
      <c r="AT1640" s="16" t="s">
        <v>158</v>
      </c>
      <c r="AU1640" s="16" t="s">
        <v>86</v>
      </c>
    </row>
    <row r="1641" spans="1:65" s="2" customFormat="1" ht="21.75" customHeight="1">
      <c r="A1641" s="33"/>
      <c r="B1641" s="34"/>
      <c r="C1641" s="202" t="s">
        <v>2778</v>
      </c>
      <c r="D1641" s="202" t="s">
        <v>149</v>
      </c>
      <c r="E1641" s="203" t="s">
        <v>2779</v>
      </c>
      <c r="F1641" s="204" t="s">
        <v>2780</v>
      </c>
      <c r="G1641" s="205" t="s">
        <v>152</v>
      </c>
      <c r="H1641" s="206">
        <v>1</v>
      </c>
      <c r="I1641" s="207"/>
      <c r="J1641" s="208">
        <f>ROUND(I1641*H1641,2)</f>
        <v>0</v>
      </c>
      <c r="K1641" s="204" t="s">
        <v>153</v>
      </c>
      <c r="L1641" s="38"/>
      <c r="M1641" s="209" t="s">
        <v>1</v>
      </c>
      <c r="N1641" s="210" t="s">
        <v>42</v>
      </c>
      <c r="O1641" s="70"/>
      <c r="P1641" s="211">
        <f>O1641*H1641</f>
        <v>0</v>
      </c>
      <c r="Q1641" s="211">
        <v>0</v>
      </c>
      <c r="R1641" s="211">
        <f>Q1641*H1641</f>
        <v>0</v>
      </c>
      <c r="S1641" s="211">
        <v>5.0000000000000001E-4</v>
      </c>
      <c r="T1641" s="212">
        <f>S1641*H1641</f>
        <v>5.0000000000000001E-4</v>
      </c>
      <c r="U1641" s="33"/>
      <c r="V1641" s="33"/>
      <c r="W1641" s="33"/>
      <c r="X1641" s="33"/>
      <c r="Y1641" s="33"/>
      <c r="Z1641" s="33"/>
      <c r="AA1641" s="33"/>
      <c r="AB1641" s="33"/>
      <c r="AC1641" s="33"/>
      <c r="AD1641" s="33"/>
      <c r="AE1641" s="33"/>
      <c r="AR1641" s="213" t="s">
        <v>154</v>
      </c>
      <c r="AT1641" s="213" t="s">
        <v>149</v>
      </c>
      <c r="AU1641" s="213" t="s">
        <v>86</v>
      </c>
      <c r="AY1641" s="16" t="s">
        <v>147</v>
      </c>
      <c r="BE1641" s="214">
        <f>IF(N1641="základní",J1641,0)</f>
        <v>0</v>
      </c>
      <c r="BF1641" s="214">
        <f>IF(N1641="snížená",J1641,0)</f>
        <v>0</v>
      </c>
      <c r="BG1641" s="214">
        <f>IF(N1641="zákl. přenesená",J1641,0)</f>
        <v>0</v>
      </c>
      <c r="BH1641" s="214">
        <f>IF(N1641="sníž. přenesená",J1641,0)</f>
        <v>0</v>
      </c>
      <c r="BI1641" s="214">
        <f>IF(N1641="nulová",J1641,0)</f>
        <v>0</v>
      </c>
      <c r="BJ1641" s="16" t="s">
        <v>21</v>
      </c>
      <c r="BK1641" s="214">
        <f>ROUND(I1641*H1641,2)</f>
        <v>0</v>
      </c>
      <c r="BL1641" s="16" t="s">
        <v>154</v>
      </c>
      <c r="BM1641" s="213" t="s">
        <v>2781</v>
      </c>
    </row>
    <row r="1642" spans="1:65" s="2" customFormat="1" ht="19.5">
      <c r="A1642" s="33"/>
      <c r="B1642" s="34"/>
      <c r="C1642" s="35"/>
      <c r="D1642" s="215" t="s">
        <v>156</v>
      </c>
      <c r="E1642" s="35"/>
      <c r="F1642" s="216" t="s">
        <v>2782</v>
      </c>
      <c r="G1642" s="35"/>
      <c r="H1642" s="35"/>
      <c r="I1642" s="114"/>
      <c r="J1642" s="35"/>
      <c r="K1642" s="35"/>
      <c r="L1642" s="38"/>
      <c r="M1642" s="217"/>
      <c r="N1642" s="218"/>
      <c r="O1642" s="70"/>
      <c r="P1642" s="70"/>
      <c r="Q1642" s="70"/>
      <c r="R1642" s="70"/>
      <c r="S1642" s="70"/>
      <c r="T1642" s="71"/>
      <c r="U1642" s="33"/>
      <c r="V1642" s="33"/>
      <c r="W1642" s="33"/>
      <c r="X1642" s="33"/>
      <c r="Y1642" s="33"/>
      <c r="Z1642" s="33"/>
      <c r="AA1642" s="33"/>
      <c r="AB1642" s="33"/>
      <c r="AC1642" s="33"/>
      <c r="AD1642" s="33"/>
      <c r="AE1642" s="33"/>
      <c r="AT1642" s="16" t="s">
        <v>156</v>
      </c>
      <c r="AU1642" s="16" t="s">
        <v>86</v>
      </c>
    </row>
    <row r="1643" spans="1:65" s="2" customFormat="1" ht="21.75" customHeight="1">
      <c r="A1643" s="33"/>
      <c r="B1643" s="34"/>
      <c r="C1643" s="202" t="s">
        <v>2783</v>
      </c>
      <c r="D1643" s="202" t="s">
        <v>149</v>
      </c>
      <c r="E1643" s="203" t="s">
        <v>2784</v>
      </c>
      <c r="F1643" s="204" t="s">
        <v>2785</v>
      </c>
      <c r="G1643" s="205" t="s">
        <v>210</v>
      </c>
      <c r="H1643" s="206">
        <v>1</v>
      </c>
      <c r="I1643" s="207"/>
      <c r="J1643" s="208">
        <f>ROUND(I1643*H1643,2)</f>
        <v>0</v>
      </c>
      <c r="K1643" s="204" t="s">
        <v>153</v>
      </c>
      <c r="L1643" s="38"/>
      <c r="M1643" s="209" t="s">
        <v>1</v>
      </c>
      <c r="N1643" s="210" t="s">
        <v>42</v>
      </c>
      <c r="O1643" s="70"/>
      <c r="P1643" s="211">
        <f>O1643*H1643</f>
        <v>0</v>
      </c>
      <c r="Q1643" s="211">
        <v>2.5000000000000002E-6</v>
      </c>
      <c r="R1643" s="211">
        <f>Q1643*H1643</f>
        <v>2.5000000000000002E-6</v>
      </c>
      <c r="S1643" s="211">
        <v>0</v>
      </c>
      <c r="T1643" s="212">
        <f>S1643*H1643</f>
        <v>0</v>
      </c>
      <c r="U1643" s="33"/>
      <c r="V1643" s="33"/>
      <c r="W1643" s="33"/>
      <c r="X1643" s="33"/>
      <c r="Y1643" s="33"/>
      <c r="Z1643" s="33"/>
      <c r="AA1643" s="33"/>
      <c r="AB1643" s="33"/>
      <c r="AC1643" s="33"/>
      <c r="AD1643" s="33"/>
      <c r="AE1643" s="33"/>
      <c r="AR1643" s="213" t="s">
        <v>154</v>
      </c>
      <c r="AT1643" s="213" t="s">
        <v>149</v>
      </c>
      <c r="AU1643" s="213" t="s">
        <v>86</v>
      </c>
      <c r="AY1643" s="16" t="s">
        <v>147</v>
      </c>
      <c r="BE1643" s="214">
        <f>IF(N1643="základní",J1643,0)</f>
        <v>0</v>
      </c>
      <c r="BF1643" s="214">
        <f>IF(N1643="snížená",J1643,0)</f>
        <v>0</v>
      </c>
      <c r="BG1643" s="214">
        <f>IF(N1643="zákl. přenesená",J1643,0)</f>
        <v>0</v>
      </c>
      <c r="BH1643" s="214">
        <f>IF(N1643="sníž. přenesená",J1643,0)</f>
        <v>0</v>
      </c>
      <c r="BI1643" s="214">
        <f>IF(N1643="nulová",J1643,0)</f>
        <v>0</v>
      </c>
      <c r="BJ1643" s="16" t="s">
        <v>21</v>
      </c>
      <c r="BK1643" s="214">
        <f>ROUND(I1643*H1643,2)</f>
        <v>0</v>
      </c>
      <c r="BL1643" s="16" t="s">
        <v>154</v>
      </c>
      <c r="BM1643" s="213" t="s">
        <v>2786</v>
      </c>
    </row>
    <row r="1644" spans="1:65" s="2" customFormat="1" ht="19.5">
      <c r="A1644" s="33"/>
      <c r="B1644" s="34"/>
      <c r="C1644" s="35"/>
      <c r="D1644" s="215" t="s">
        <v>156</v>
      </c>
      <c r="E1644" s="35"/>
      <c r="F1644" s="216" t="s">
        <v>2787</v>
      </c>
      <c r="G1644" s="35"/>
      <c r="H1644" s="35"/>
      <c r="I1644" s="114"/>
      <c r="J1644" s="35"/>
      <c r="K1644" s="35"/>
      <c r="L1644" s="38"/>
      <c r="M1644" s="217"/>
      <c r="N1644" s="218"/>
      <c r="O1644" s="70"/>
      <c r="P1644" s="70"/>
      <c r="Q1644" s="70"/>
      <c r="R1644" s="70"/>
      <c r="S1644" s="70"/>
      <c r="T1644" s="71"/>
      <c r="U1644" s="33"/>
      <c r="V1644" s="33"/>
      <c r="W1644" s="33"/>
      <c r="X1644" s="33"/>
      <c r="Y1644" s="33"/>
      <c r="Z1644" s="33"/>
      <c r="AA1644" s="33"/>
      <c r="AB1644" s="33"/>
      <c r="AC1644" s="33"/>
      <c r="AD1644" s="33"/>
      <c r="AE1644" s="33"/>
      <c r="AT1644" s="16" t="s">
        <v>156</v>
      </c>
      <c r="AU1644" s="16" t="s">
        <v>86</v>
      </c>
    </row>
    <row r="1645" spans="1:65" s="2" customFormat="1" ht="21.75" customHeight="1">
      <c r="A1645" s="33"/>
      <c r="B1645" s="34"/>
      <c r="C1645" s="202" t="s">
        <v>2788</v>
      </c>
      <c r="D1645" s="202" t="s">
        <v>149</v>
      </c>
      <c r="E1645" s="203" t="s">
        <v>2789</v>
      </c>
      <c r="F1645" s="204" t="s">
        <v>2790</v>
      </c>
      <c r="G1645" s="205" t="s">
        <v>210</v>
      </c>
      <c r="H1645" s="206">
        <v>1</v>
      </c>
      <c r="I1645" s="207"/>
      <c r="J1645" s="208">
        <f>ROUND(I1645*H1645,2)</f>
        <v>0</v>
      </c>
      <c r="K1645" s="204" t="s">
        <v>153</v>
      </c>
      <c r="L1645" s="38"/>
      <c r="M1645" s="209" t="s">
        <v>1</v>
      </c>
      <c r="N1645" s="210" t="s">
        <v>42</v>
      </c>
      <c r="O1645" s="70"/>
      <c r="P1645" s="211">
        <f>O1645*H1645</f>
        <v>0</v>
      </c>
      <c r="Q1645" s="211">
        <v>3.3000000000000002E-6</v>
      </c>
      <c r="R1645" s="211">
        <f>Q1645*H1645</f>
        <v>3.3000000000000002E-6</v>
      </c>
      <c r="S1645" s="211">
        <v>0</v>
      </c>
      <c r="T1645" s="212">
        <f>S1645*H1645</f>
        <v>0</v>
      </c>
      <c r="U1645" s="33"/>
      <c r="V1645" s="33"/>
      <c r="W1645" s="33"/>
      <c r="X1645" s="33"/>
      <c r="Y1645" s="33"/>
      <c r="Z1645" s="33"/>
      <c r="AA1645" s="33"/>
      <c r="AB1645" s="33"/>
      <c r="AC1645" s="33"/>
      <c r="AD1645" s="33"/>
      <c r="AE1645" s="33"/>
      <c r="AR1645" s="213" t="s">
        <v>154</v>
      </c>
      <c r="AT1645" s="213" t="s">
        <v>149</v>
      </c>
      <c r="AU1645" s="213" t="s">
        <v>86</v>
      </c>
      <c r="AY1645" s="16" t="s">
        <v>147</v>
      </c>
      <c r="BE1645" s="214">
        <f>IF(N1645="základní",J1645,0)</f>
        <v>0</v>
      </c>
      <c r="BF1645" s="214">
        <f>IF(N1645="snížená",J1645,0)</f>
        <v>0</v>
      </c>
      <c r="BG1645" s="214">
        <f>IF(N1645="zákl. přenesená",J1645,0)</f>
        <v>0</v>
      </c>
      <c r="BH1645" s="214">
        <f>IF(N1645="sníž. přenesená",J1645,0)</f>
        <v>0</v>
      </c>
      <c r="BI1645" s="214">
        <f>IF(N1645="nulová",J1645,0)</f>
        <v>0</v>
      </c>
      <c r="BJ1645" s="16" t="s">
        <v>21</v>
      </c>
      <c r="BK1645" s="214">
        <f>ROUND(I1645*H1645,2)</f>
        <v>0</v>
      </c>
      <c r="BL1645" s="16" t="s">
        <v>154</v>
      </c>
      <c r="BM1645" s="213" t="s">
        <v>2791</v>
      </c>
    </row>
    <row r="1646" spans="1:65" s="2" customFormat="1" ht="19.5">
      <c r="A1646" s="33"/>
      <c r="B1646" s="34"/>
      <c r="C1646" s="35"/>
      <c r="D1646" s="215" t="s">
        <v>156</v>
      </c>
      <c r="E1646" s="35"/>
      <c r="F1646" s="216" t="s">
        <v>2792</v>
      </c>
      <c r="G1646" s="35"/>
      <c r="H1646" s="35"/>
      <c r="I1646" s="114"/>
      <c r="J1646" s="35"/>
      <c r="K1646" s="35"/>
      <c r="L1646" s="38"/>
      <c r="M1646" s="217"/>
      <c r="N1646" s="218"/>
      <c r="O1646" s="70"/>
      <c r="P1646" s="70"/>
      <c r="Q1646" s="70"/>
      <c r="R1646" s="70"/>
      <c r="S1646" s="70"/>
      <c r="T1646" s="71"/>
      <c r="U1646" s="33"/>
      <c r="V1646" s="33"/>
      <c r="W1646" s="33"/>
      <c r="X1646" s="33"/>
      <c r="Y1646" s="33"/>
      <c r="Z1646" s="33"/>
      <c r="AA1646" s="33"/>
      <c r="AB1646" s="33"/>
      <c r="AC1646" s="33"/>
      <c r="AD1646" s="33"/>
      <c r="AE1646" s="33"/>
      <c r="AT1646" s="16" t="s">
        <v>156</v>
      </c>
      <c r="AU1646" s="16" t="s">
        <v>86</v>
      </c>
    </row>
    <row r="1647" spans="1:65" s="2" customFormat="1" ht="16.5" customHeight="1">
      <c r="A1647" s="33"/>
      <c r="B1647" s="34"/>
      <c r="C1647" s="202" t="s">
        <v>2793</v>
      </c>
      <c r="D1647" s="202" t="s">
        <v>149</v>
      </c>
      <c r="E1647" s="203" t="s">
        <v>2794</v>
      </c>
      <c r="F1647" s="204" t="s">
        <v>2795</v>
      </c>
      <c r="G1647" s="205" t="s">
        <v>152</v>
      </c>
      <c r="H1647" s="206">
        <v>1</v>
      </c>
      <c r="I1647" s="207"/>
      <c r="J1647" s="208">
        <f>ROUND(I1647*H1647,2)</f>
        <v>0</v>
      </c>
      <c r="K1647" s="204" t="s">
        <v>153</v>
      </c>
      <c r="L1647" s="38"/>
      <c r="M1647" s="209" t="s">
        <v>1</v>
      </c>
      <c r="N1647" s="210" t="s">
        <v>42</v>
      </c>
      <c r="O1647" s="70"/>
      <c r="P1647" s="211">
        <f>O1647*H1647</f>
        <v>0</v>
      </c>
      <c r="Q1647" s="211">
        <v>3.9999999999999998E-7</v>
      </c>
      <c r="R1647" s="211">
        <f>Q1647*H1647</f>
        <v>3.9999999999999998E-7</v>
      </c>
      <c r="S1647" s="211">
        <v>0</v>
      </c>
      <c r="T1647" s="212">
        <f>S1647*H1647</f>
        <v>0</v>
      </c>
      <c r="U1647" s="33"/>
      <c r="V1647" s="33"/>
      <c r="W1647" s="33"/>
      <c r="X1647" s="33"/>
      <c r="Y1647" s="33"/>
      <c r="Z1647" s="33"/>
      <c r="AA1647" s="33"/>
      <c r="AB1647" s="33"/>
      <c r="AC1647" s="33"/>
      <c r="AD1647" s="33"/>
      <c r="AE1647" s="33"/>
      <c r="AR1647" s="213" t="s">
        <v>154</v>
      </c>
      <c r="AT1647" s="213" t="s">
        <v>149</v>
      </c>
      <c r="AU1647" s="213" t="s">
        <v>86</v>
      </c>
      <c r="AY1647" s="16" t="s">
        <v>147</v>
      </c>
      <c r="BE1647" s="214">
        <f>IF(N1647="základní",J1647,0)</f>
        <v>0</v>
      </c>
      <c r="BF1647" s="214">
        <f>IF(N1647="snížená",J1647,0)</f>
        <v>0</v>
      </c>
      <c r="BG1647" s="214">
        <f>IF(N1647="zákl. přenesená",J1647,0)</f>
        <v>0</v>
      </c>
      <c r="BH1647" s="214">
        <f>IF(N1647="sníž. přenesená",J1647,0)</f>
        <v>0</v>
      </c>
      <c r="BI1647" s="214">
        <f>IF(N1647="nulová",J1647,0)</f>
        <v>0</v>
      </c>
      <c r="BJ1647" s="16" t="s">
        <v>21</v>
      </c>
      <c r="BK1647" s="214">
        <f>ROUND(I1647*H1647,2)</f>
        <v>0</v>
      </c>
      <c r="BL1647" s="16" t="s">
        <v>154</v>
      </c>
      <c r="BM1647" s="213" t="s">
        <v>2796</v>
      </c>
    </row>
    <row r="1648" spans="1:65" s="2" customFormat="1" ht="11.25">
      <c r="A1648" s="33"/>
      <c r="B1648" s="34"/>
      <c r="C1648" s="35"/>
      <c r="D1648" s="215" t="s">
        <v>156</v>
      </c>
      <c r="E1648" s="35"/>
      <c r="F1648" s="216" t="s">
        <v>2795</v>
      </c>
      <c r="G1648" s="35"/>
      <c r="H1648" s="35"/>
      <c r="I1648" s="114"/>
      <c r="J1648" s="35"/>
      <c r="K1648" s="35"/>
      <c r="L1648" s="38"/>
      <c r="M1648" s="217"/>
      <c r="N1648" s="218"/>
      <c r="O1648" s="70"/>
      <c r="P1648" s="70"/>
      <c r="Q1648" s="70"/>
      <c r="R1648" s="70"/>
      <c r="S1648" s="70"/>
      <c r="T1648" s="71"/>
      <c r="U1648" s="33"/>
      <c r="V1648" s="33"/>
      <c r="W1648" s="33"/>
      <c r="X1648" s="33"/>
      <c r="Y1648" s="33"/>
      <c r="Z1648" s="33"/>
      <c r="AA1648" s="33"/>
      <c r="AB1648" s="33"/>
      <c r="AC1648" s="33"/>
      <c r="AD1648" s="33"/>
      <c r="AE1648" s="33"/>
      <c r="AT1648" s="16" t="s">
        <v>156</v>
      </c>
      <c r="AU1648" s="16" t="s">
        <v>86</v>
      </c>
    </row>
    <row r="1649" spans="1:65" s="2" customFormat="1" ht="21.75" customHeight="1">
      <c r="A1649" s="33"/>
      <c r="B1649" s="34"/>
      <c r="C1649" s="202" t="s">
        <v>2797</v>
      </c>
      <c r="D1649" s="202" t="s">
        <v>149</v>
      </c>
      <c r="E1649" s="203" t="s">
        <v>2798</v>
      </c>
      <c r="F1649" s="204" t="s">
        <v>2799</v>
      </c>
      <c r="G1649" s="205" t="s">
        <v>187</v>
      </c>
      <c r="H1649" s="206">
        <v>1</v>
      </c>
      <c r="I1649" s="207"/>
      <c r="J1649" s="208">
        <f>ROUND(I1649*H1649,2)</f>
        <v>0</v>
      </c>
      <c r="K1649" s="204" t="s">
        <v>153</v>
      </c>
      <c r="L1649" s="38"/>
      <c r="M1649" s="209" t="s">
        <v>1</v>
      </c>
      <c r="N1649" s="210" t="s">
        <v>42</v>
      </c>
      <c r="O1649" s="70"/>
      <c r="P1649" s="211">
        <f>O1649*H1649</f>
        <v>0</v>
      </c>
      <c r="Q1649" s="211">
        <v>0</v>
      </c>
      <c r="R1649" s="211">
        <f>Q1649*H1649</f>
        <v>0</v>
      </c>
      <c r="S1649" s="211">
        <v>1.8</v>
      </c>
      <c r="T1649" s="212">
        <f>S1649*H1649</f>
        <v>1.8</v>
      </c>
      <c r="U1649" s="33"/>
      <c r="V1649" s="33"/>
      <c r="W1649" s="33"/>
      <c r="X1649" s="33"/>
      <c r="Y1649" s="33"/>
      <c r="Z1649" s="33"/>
      <c r="AA1649" s="33"/>
      <c r="AB1649" s="33"/>
      <c r="AC1649" s="33"/>
      <c r="AD1649" s="33"/>
      <c r="AE1649" s="33"/>
      <c r="AR1649" s="213" t="s">
        <v>154</v>
      </c>
      <c r="AT1649" s="213" t="s">
        <v>149</v>
      </c>
      <c r="AU1649" s="213" t="s">
        <v>86</v>
      </c>
      <c r="AY1649" s="16" t="s">
        <v>147</v>
      </c>
      <c r="BE1649" s="214">
        <f>IF(N1649="základní",J1649,0)</f>
        <v>0</v>
      </c>
      <c r="BF1649" s="214">
        <f>IF(N1649="snížená",J1649,0)</f>
        <v>0</v>
      </c>
      <c r="BG1649" s="214">
        <f>IF(N1649="zákl. přenesená",J1649,0)</f>
        <v>0</v>
      </c>
      <c r="BH1649" s="214">
        <f>IF(N1649="sníž. přenesená",J1649,0)</f>
        <v>0</v>
      </c>
      <c r="BI1649" s="214">
        <f>IF(N1649="nulová",J1649,0)</f>
        <v>0</v>
      </c>
      <c r="BJ1649" s="16" t="s">
        <v>21</v>
      </c>
      <c r="BK1649" s="214">
        <f>ROUND(I1649*H1649,2)</f>
        <v>0</v>
      </c>
      <c r="BL1649" s="16" t="s">
        <v>154</v>
      </c>
      <c r="BM1649" s="213" t="s">
        <v>2800</v>
      </c>
    </row>
    <row r="1650" spans="1:65" s="2" customFormat="1" ht="19.5">
      <c r="A1650" s="33"/>
      <c r="B1650" s="34"/>
      <c r="C1650" s="35"/>
      <c r="D1650" s="215" t="s">
        <v>156</v>
      </c>
      <c r="E1650" s="35"/>
      <c r="F1650" s="216" t="s">
        <v>2799</v>
      </c>
      <c r="G1650" s="35"/>
      <c r="H1650" s="35"/>
      <c r="I1650" s="114"/>
      <c r="J1650" s="35"/>
      <c r="K1650" s="35"/>
      <c r="L1650" s="38"/>
      <c r="M1650" s="217"/>
      <c r="N1650" s="218"/>
      <c r="O1650" s="70"/>
      <c r="P1650" s="70"/>
      <c r="Q1650" s="70"/>
      <c r="R1650" s="70"/>
      <c r="S1650" s="70"/>
      <c r="T1650" s="71"/>
      <c r="U1650" s="33"/>
      <c r="V1650" s="33"/>
      <c r="W1650" s="33"/>
      <c r="X1650" s="33"/>
      <c r="Y1650" s="33"/>
      <c r="Z1650" s="33"/>
      <c r="AA1650" s="33"/>
      <c r="AB1650" s="33"/>
      <c r="AC1650" s="33"/>
      <c r="AD1650" s="33"/>
      <c r="AE1650" s="33"/>
      <c r="AT1650" s="16" t="s">
        <v>156</v>
      </c>
      <c r="AU1650" s="16" t="s">
        <v>86</v>
      </c>
    </row>
    <row r="1651" spans="1:65" s="2" customFormat="1" ht="21.75" customHeight="1">
      <c r="A1651" s="33"/>
      <c r="B1651" s="34"/>
      <c r="C1651" s="202" t="s">
        <v>2801</v>
      </c>
      <c r="D1651" s="202" t="s">
        <v>149</v>
      </c>
      <c r="E1651" s="203" t="s">
        <v>2802</v>
      </c>
      <c r="F1651" s="204" t="s">
        <v>2803</v>
      </c>
      <c r="G1651" s="205" t="s">
        <v>285</v>
      </c>
      <c r="H1651" s="206">
        <v>1</v>
      </c>
      <c r="I1651" s="207"/>
      <c r="J1651" s="208">
        <f>ROUND(I1651*H1651,2)</f>
        <v>0</v>
      </c>
      <c r="K1651" s="204" t="s">
        <v>153</v>
      </c>
      <c r="L1651" s="38"/>
      <c r="M1651" s="209" t="s">
        <v>1</v>
      </c>
      <c r="N1651" s="210" t="s">
        <v>42</v>
      </c>
      <c r="O1651" s="70"/>
      <c r="P1651" s="211">
        <f>O1651*H1651</f>
        <v>0</v>
      </c>
      <c r="Q1651" s="211">
        <v>0</v>
      </c>
      <c r="R1651" s="211">
        <f>Q1651*H1651</f>
        <v>0</v>
      </c>
      <c r="S1651" s="211">
        <v>0.32400000000000001</v>
      </c>
      <c r="T1651" s="212">
        <f>S1651*H1651</f>
        <v>0.32400000000000001</v>
      </c>
      <c r="U1651" s="33"/>
      <c r="V1651" s="33"/>
      <c r="W1651" s="33"/>
      <c r="X1651" s="33"/>
      <c r="Y1651" s="33"/>
      <c r="Z1651" s="33"/>
      <c r="AA1651" s="33"/>
      <c r="AB1651" s="33"/>
      <c r="AC1651" s="33"/>
      <c r="AD1651" s="33"/>
      <c r="AE1651" s="33"/>
      <c r="AR1651" s="213" t="s">
        <v>154</v>
      </c>
      <c r="AT1651" s="213" t="s">
        <v>149</v>
      </c>
      <c r="AU1651" s="213" t="s">
        <v>86</v>
      </c>
      <c r="AY1651" s="16" t="s">
        <v>147</v>
      </c>
      <c r="BE1651" s="214">
        <f>IF(N1651="základní",J1651,0)</f>
        <v>0</v>
      </c>
      <c r="BF1651" s="214">
        <f>IF(N1651="snížená",J1651,0)</f>
        <v>0</v>
      </c>
      <c r="BG1651" s="214">
        <f>IF(N1651="zákl. přenesená",J1651,0)</f>
        <v>0</v>
      </c>
      <c r="BH1651" s="214">
        <f>IF(N1651="sníž. přenesená",J1651,0)</f>
        <v>0</v>
      </c>
      <c r="BI1651" s="214">
        <f>IF(N1651="nulová",J1651,0)</f>
        <v>0</v>
      </c>
      <c r="BJ1651" s="16" t="s">
        <v>21</v>
      </c>
      <c r="BK1651" s="214">
        <f>ROUND(I1651*H1651,2)</f>
        <v>0</v>
      </c>
      <c r="BL1651" s="16" t="s">
        <v>154</v>
      </c>
      <c r="BM1651" s="213" t="s">
        <v>2804</v>
      </c>
    </row>
    <row r="1652" spans="1:65" s="2" customFormat="1" ht="58.5">
      <c r="A1652" s="33"/>
      <c r="B1652" s="34"/>
      <c r="C1652" s="35"/>
      <c r="D1652" s="215" t="s">
        <v>156</v>
      </c>
      <c r="E1652" s="35"/>
      <c r="F1652" s="216" t="s">
        <v>2805</v>
      </c>
      <c r="G1652" s="35"/>
      <c r="H1652" s="35"/>
      <c r="I1652" s="114"/>
      <c r="J1652" s="35"/>
      <c r="K1652" s="35"/>
      <c r="L1652" s="38"/>
      <c r="M1652" s="217"/>
      <c r="N1652" s="218"/>
      <c r="O1652" s="70"/>
      <c r="P1652" s="70"/>
      <c r="Q1652" s="70"/>
      <c r="R1652" s="70"/>
      <c r="S1652" s="70"/>
      <c r="T1652" s="71"/>
      <c r="U1652" s="33"/>
      <c r="V1652" s="33"/>
      <c r="W1652" s="33"/>
      <c r="X1652" s="33"/>
      <c r="Y1652" s="33"/>
      <c r="Z1652" s="33"/>
      <c r="AA1652" s="33"/>
      <c r="AB1652" s="33"/>
      <c r="AC1652" s="33"/>
      <c r="AD1652" s="33"/>
      <c r="AE1652" s="33"/>
      <c r="AT1652" s="16" t="s">
        <v>156</v>
      </c>
      <c r="AU1652" s="16" t="s">
        <v>86</v>
      </c>
    </row>
    <row r="1653" spans="1:65" s="2" customFormat="1" ht="68.25">
      <c r="A1653" s="33"/>
      <c r="B1653" s="34"/>
      <c r="C1653" s="35"/>
      <c r="D1653" s="215" t="s">
        <v>158</v>
      </c>
      <c r="E1653" s="35"/>
      <c r="F1653" s="219" t="s">
        <v>2806</v>
      </c>
      <c r="G1653" s="35"/>
      <c r="H1653" s="35"/>
      <c r="I1653" s="114"/>
      <c r="J1653" s="35"/>
      <c r="K1653" s="35"/>
      <c r="L1653" s="38"/>
      <c r="M1653" s="217"/>
      <c r="N1653" s="218"/>
      <c r="O1653" s="70"/>
      <c r="P1653" s="70"/>
      <c r="Q1653" s="70"/>
      <c r="R1653" s="70"/>
      <c r="S1653" s="70"/>
      <c r="T1653" s="71"/>
      <c r="U1653" s="33"/>
      <c r="V1653" s="33"/>
      <c r="W1653" s="33"/>
      <c r="X1653" s="33"/>
      <c r="Y1653" s="33"/>
      <c r="Z1653" s="33"/>
      <c r="AA1653" s="33"/>
      <c r="AB1653" s="33"/>
      <c r="AC1653" s="33"/>
      <c r="AD1653" s="33"/>
      <c r="AE1653" s="33"/>
      <c r="AT1653" s="16" t="s">
        <v>158</v>
      </c>
      <c r="AU1653" s="16" t="s">
        <v>86</v>
      </c>
    </row>
    <row r="1654" spans="1:65" s="2" customFormat="1" ht="19.5">
      <c r="A1654" s="33"/>
      <c r="B1654" s="34"/>
      <c r="C1654" s="35"/>
      <c r="D1654" s="215" t="s">
        <v>191</v>
      </c>
      <c r="E1654" s="35"/>
      <c r="F1654" s="219" t="s">
        <v>2807</v>
      </c>
      <c r="G1654" s="35"/>
      <c r="H1654" s="35"/>
      <c r="I1654" s="114"/>
      <c r="J1654" s="35"/>
      <c r="K1654" s="35"/>
      <c r="L1654" s="38"/>
      <c r="M1654" s="217"/>
      <c r="N1654" s="218"/>
      <c r="O1654" s="70"/>
      <c r="P1654" s="70"/>
      <c r="Q1654" s="70"/>
      <c r="R1654" s="70"/>
      <c r="S1654" s="70"/>
      <c r="T1654" s="71"/>
      <c r="U1654" s="33"/>
      <c r="V1654" s="33"/>
      <c r="W1654" s="33"/>
      <c r="X1654" s="33"/>
      <c r="Y1654" s="33"/>
      <c r="Z1654" s="33"/>
      <c r="AA1654" s="33"/>
      <c r="AB1654" s="33"/>
      <c r="AC1654" s="33"/>
      <c r="AD1654" s="33"/>
      <c r="AE1654" s="33"/>
      <c r="AT1654" s="16" t="s">
        <v>191</v>
      </c>
      <c r="AU1654" s="16" t="s">
        <v>86</v>
      </c>
    </row>
    <row r="1655" spans="1:65" s="2" customFormat="1" ht="21.75" customHeight="1">
      <c r="A1655" s="33"/>
      <c r="B1655" s="34"/>
      <c r="C1655" s="202" t="s">
        <v>2808</v>
      </c>
      <c r="D1655" s="202" t="s">
        <v>149</v>
      </c>
      <c r="E1655" s="203" t="s">
        <v>2809</v>
      </c>
      <c r="F1655" s="204" t="s">
        <v>2810</v>
      </c>
      <c r="G1655" s="205" t="s">
        <v>285</v>
      </c>
      <c r="H1655" s="206">
        <v>1</v>
      </c>
      <c r="I1655" s="207"/>
      <c r="J1655" s="208">
        <f>ROUND(I1655*H1655,2)</f>
        <v>0</v>
      </c>
      <c r="K1655" s="204" t="s">
        <v>153</v>
      </c>
      <c r="L1655" s="38"/>
      <c r="M1655" s="209" t="s">
        <v>1</v>
      </c>
      <c r="N1655" s="210" t="s">
        <v>42</v>
      </c>
      <c r="O1655" s="70"/>
      <c r="P1655" s="211">
        <f>O1655*H1655</f>
        <v>0</v>
      </c>
      <c r="Q1655" s="211">
        <v>0</v>
      </c>
      <c r="R1655" s="211">
        <f>Q1655*H1655</f>
        <v>0</v>
      </c>
      <c r="S1655" s="211">
        <v>8.5999999999999993E-2</v>
      </c>
      <c r="T1655" s="212">
        <f>S1655*H1655</f>
        <v>8.5999999999999993E-2</v>
      </c>
      <c r="U1655" s="33"/>
      <c r="V1655" s="33"/>
      <c r="W1655" s="33"/>
      <c r="X1655" s="33"/>
      <c r="Y1655" s="33"/>
      <c r="Z1655" s="33"/>
      <c r="AA1655" s="33"/>
      <c r="AB1655" s="33"/>
      <c r="AC1655" s="33"/>
      <c r="AD1655" s="33"/>
      <c r="AE1655" s="33"/>
      <c r="AR1655" s="213" t="s">
        <v>154</v>
      </c>
      <c r="AT1655" s="213" t="s">
        <v>149</v>
      </c>
      <c r="AU1655" s="213" t="s">
        <v>86</v>
      </c>
      <c r="AY1655" s="16" t="s">
        <v>147</v>
      </c>
      <c r="BE1655" s="214">
        <f>IF(N1655="základní",J1655,0)</f>
        <v>0</v>
      </c>
      <c r="BF1655" s="214">
        <f>IF(N1655="snížená",J1655,0)</f>
        <v>0</v>
      </c>
      <c r="BG1655" s="214">
        <f>IF(N1655="zákl. přenesená",J1655,0)</f>
        <v>0</v>
      </c>
      <c r="BH1655" s="214">
        <f>IF(N1655="sníž. přenesená",J1655,0)</f>
        <v>0</v>
      </c>
      <c r="BI1655" s="214">
        <f>IF(N1655="nulová",J1655,0)</f>
        <v>0</v>
      </c>
      <c r="BJ1655" s="16" t="s">
        <v>21</v>
      </c>
      <c r="BK1655" s="214">
        <f>ROUND(I1655*H1655,2)</f>
        <v>0</v>
      </c>
      <c r="BL1655" s="16" t="s">
        <v>154</v>
      </c>
      <c r="BM1655" s="213" t="s">
        <v>2811</v>
      </c>
    </row>
    <row r="1656" spans="1:65" s="2" customFormat="1" ht="39">
      <c r="A1656" s="33"/>
      <c r="B1656" s="34"/>
      <c r="C1656" s="35"/>
      <c r="D1656" s="215" t="s">
        <v>156</v>
      </c>
      <c r="E1656" s="35"/>
      <c r="F1656" s="216" t="s">
        <v>2812</v>
      </c>
      <c r="G1656" s="35"/>
      <c r="H1656" s="35"/>
      <c r="I1656" s="114"/>
      <c r="J1656" s="35"/>
      <c r="K1656" s="35"/>
      <c r="L1656" s="38"/>
      <c r="M1656" s="217"/>
      <c r="N1656" s="218"/>
      <c r="O1656" s="70"/>
      <c r="P1656" s="70"/>
      <c r="Q1656" s="70"/>
      <c r="R1656" s="70"/>
      <c r="S1656" s="70"/>
      <c r="T1656" s="71"/>
      <c r="U1656" s="33"/>
      <c r="V1656" s="33"/>
      <c r="W1656" s="33"/>
      <c r="X1656" s="33"/>
      <c r="Y1656" s="33"/>
      <c r="Z1656" s="33"/>
      <c r="AA1656" s="33"/>
      <c r="AB1656" s="33"/>
      <c r="AC1656" s="33"/>
      <c r="AD1656" s="33"/>
      <c r="AE1656" s="33"/>
      <c r="AT1656" s="16" t="s">
        <v>156</v>
      </c>
      <c r="AU1656" s="16" t="s">
        <v>86</v>
      </c>
    </row>
    <row r="1657" spans="1:65" s="2" customFormat="1" ht="68.25">
      <c r="A1657" s="33"/>
      <c r="B1657" s="34"/>
      <c r="C1657" s="35"/>
      <c r="D1657" s="215" t="s">
        <v>158</v>
      </c>
      <c r="E1657" s="35"/>
      <c r="F1657" s="219" t="s">
        <v>2806</v>
      </c>
      <c r="G1657" s="35"/>
      <c r="H1657" s="35"/>
      <c r="I1657" s="114"/>
      <c r="J1657" s="35"/>
      <c r="K1657" s="35"/>
      <c r="L1657" s="38"/>
      <c r="M1657" s="217"/>
      <c r="N1657" s="218"/>
      <c r="O1657" s="70"/>
      <c r="P1657" s="70"/>
      <c r="Q1657" s="70"/>
      <c r="R1657" s="70"/>
      <c r="S1657" s="70"/>
      <c r="T1657" s="71"/>
      <c r="U1657" s="33"/>
      <c r="V1657" s="33"/>
      <c r="W1657" s="33"/>
      <c r="X1657" s="33"/>
      <c r="Y1657" s="33"/>
      <c r="Z1657" s="33"/>
      <c r="AA1657" s="33"/>
      <c r="AB1657" s="33"/>
      <c r="AC1657" s="33"/>
      <c r="AD1657" s="33"/>
      <c r="AE1657" s="33"/>
      <c r="AT1657" s="16" t="s">
        <v>158</v>
      </c>
      <c r="AU1657" s="16" t="s">
        <v>86</v>
      </c>
    </row>
    <row r="1658" spans="1:65" s="2" customFormat="1" ht="19.5">
      <c r="A1658" s="33"/>
      <c r="B1658" s="34"/>
      <c r="C1658" s="35"/>
      <c r="D1658" s="215" t="s">
        <v>191</v>
      </c>
      <c r="E1658" s="35"/>
      <c r="F1658" s="219" t="s">
        <v>2807</v>
      </c>
      <c r="G1658" s="35"/>
      <c r="H1658" s="35"/>
      <c r="I1658" s="114"/>
      <c r="J1658" s="35"/>
      <c r="K1658" s="35"/>
      <c r="L1658" s="38"/>
      <c r="M1658" s="217"/>
      <c r="N1658" s="218"/>
      <c r="O1658" s="70"/>
      <c r="P1658" s="70"/>
      <c r="Q1658" s="70"/>
      <c r="R1658" s="70"/>
      <c r="S1658" s="70"/>
      <c r="T1658" s="71"/>
      <c r="U1658" s="33"/>
      <c r="V1658" s="33"/>
      <c r="W1658" s="33"/>
      <c r="X1658" s="33"/>
      <c r="Y1658" s="33"/>
      <c r="Z1658" s="33"/>
      <c r="AA1658" s="33"/>
      <c r="AB1658" s="33"/>
      <c r="AC1658" s="33"/>
      <c r="AD1658" s="33"/>
      <c r="AE1658" s="33"/>
      <c r="AT1658" s="16" t="s">
        <v>191</v>
      </c>
      <c r="AU1658" s="16" t="s">
        <v>86</v>
      </c>
    </row>
    <row r="1659" spans="1:65" s="2" customFormat="1" ht="21.75" customHeight="1">
      <c r="A1659" s="33"/>
      <c r="B1659" s="34"/>
      <c r="C1659" s="202" t="s">
        <v>2813</v>
      </c>
      <c r="D1659" s="202" t="s">
        <v>149</v>
      </c>
      <c r="E1659" s="203" t="s">
        <v>2814</v>
      </c>
      <c r="F1659" s="204" t="s">
        <v>2815</v>
      </c>
      <c r="G1659" s="205" t="s">
        <v>285</v>
      </c>
      <c r="H1659" s="206">
        <v>1</v>
      </c>
      <c r="I1659" s="207"/>
      <c r="J1659" s="208">
        <f>ROUND(I1659*H1659,2)</f>
        <v>0</v>
      </c>
      <c r="K1659" s="204" t="s">
        <v>153</v>
      </c>
      <c r="L1659" s="38"/>
      <c r="M1659" s="209" t="s">
        <v>1</v>
      </c>
      <c r="N1659" s="210" t="s">
        <v>42</v>
      </c>
      <c r="O1659" s="70"/>
      <c r="P1659" s="211">
        <f>O1659*H1659</f>
        <v>0</v>
      </c>
      <c r="Q1659" s="211">
        <v>0</v>
      </c>
      <c r="R1659" s="211">
        <f>Q1659*H1659</f>
        <v>0</v>
      </c>
      <c r="S1659" s="211">
        <v>0.17199999999999999</v>
      </c>
      <c r="T1659" s="212">
        <f>S1659*H1659</f>
        <v>0.17199999999999999</v>
      </c>
      <c r="U1659" s="33"/>
      <c r="V1659" s="33"/>
      <c r="W1659" s="33"/>
      <c r="X1659" s="33"/>
      <c r="Y1659" s="33"/>
      <c r="Z1659" s="33"/>
      <c r="AA1659" s="33"/>
      <c r="AB1659" s="33"/>
      <c r="AC1659" s="33"/>
      <c r="AD1659" s="33"/>
      <c r="AE1659" s="33"/>
      <c r="AR1659" s="213" t="s">
        <v>154</v>
      </c>
      <c r="AT1659" s="213" t="s">
        <v>149</v>
      </c>
      <c r="AU1659" s="213" t="s">
        <v>86</v>
      </c>
      <c r="AY1659" s="16" t="s">
        <v>147</v>
      </c>
      <c r="BE1659" s="214">
        <f>IF(N1659="základní",J1659,0)</f>
        <v>0</v>
      </c>
      <c r="BF1659" s="214">
        <f>IF(N1659="snížená",J1659,0)</f>
        <v>0</v>
      </c>
      <c r="BG1659" s="214">
        <f>IF(N1659="zákl. přenesená",J1659,0)</f>
        <v>0</v>
      </c>
      <c r="BH1659" s="214">
        <f>IF(N1659="sníž. přenesená",J1659,0)</f>
        <v>0</v>
      </c>
      <c r="BI1659" s="214">
        <f>IF(N1659="nulová",J1659,0)</f>
        <v>0</v>
      </c>
      <c r="BJ1659" s="16" t="s">
        <v>21</v>
      </c>
      <c r="BK1659" s="214">
        <f>ROUND(I1659*H1659,2)</f>
        <v>0</v>
      </c>
      <c r="BL1659" s="16" t="s">
        <v>154</v>
      </c>
      <c r="BM1659" s="213" t="s">
        <v>2816</v>
      </c>
    </row>
    <row r="1660" spans="1:65" s="2" customFormat="1" ht="39">
      <c r="A1660" s="33"/>
      <c r="B1660" s="34"/>
      <c r="C1660" s="35"/>
      <c r="D1660" s="215" t="s">
        <v>156</v>
      </c>
      <c r="E1660" s="35"/>
      <c r="F1660" s="216" t="s">
        <v>2817</v>
      </c>
      <c r="G1660" s="35"/>
      <c r="H1660" s="35"/>
      <c r="I1660" s="114"/>
      <c r="J1660" s="35"/>
      <c r="K1660" s="35"/>
      <c r="L1660" s="38"/>
      <c r="M1660" s="217"/>
      <c r="N1660" s="218"/>
      <c r="O1660" s="70"/>
      <c r="P1660" s="70"/>
      <c r="Q1660" s="70"/>
      <c r="R1660" s="70"/>
      <c r="S1660" s="70"/>
      <c r="T1660" s="71"/>
      <c r="U1660" s="33"/>
      <c r="V1660" s="33"/>
      <c r="W1660" s="33"/>
      <c r="X1660" s="33"/>
      <c r="Y1660" s="33"/>
      <c r="Z1660" s="33"/>
      <c r="AA1660" s="33"/>
      <c r="AB1660" s="33"/>
      <c r="AC1660" s="33"/>
      <c r="AD1660" s="33"/>
      <c r="AE1660" s="33"/>
      <c r="AT1660" s="16" t="s">
        <v>156</v>
      </c>
      <c r="AU1660" s="16" t="s">
        <v>86</v>
      </c>
    </row>
    <row r="1661" spans="1:65" s="2" customFormat="1" ht="68.25">
      <c r="A1661" s="33"/>
      <c r="B1661" s="34"/>
      <c r="C1661" s="35"/>
      <c r="D1661" s="215" t="s">
        <v>158</v>
      </c>
      <c r="E1661" s="35"/>
      <c r="F1661" s="219" t="s">
        <v>2806</v>
      </c>
      <c r="G1661" s="35"/>
      <c r="H1661" s="35"/>
      <c r="I1661" s="114"/>
      <c r="J1661" s="35"/>
      <c r="K1661" s="35"/>
      <c r="L1661" s="38"/>
      <c r="M1661" s="217"/>
      <c r="N1661" s="218"/>
      <c r="O1661" s="70"/>
      <c r="P1661" s="70"/>
      <c r="Q1661" s="70"/>
      <c r="R1661" s="70"/>
      <c r="S1661" s="70"/>
      <c r="T1661" s="71"/>
      <c r="U1661" s="33"/>
      <c r="V1661" s="33"/>
      <c r="W1661" s="33"/>
      <c r="X1661" s="33"/>
      <c r="Y1661" s="33"/>
      <c r="Z1661" s="33"/>
      <c r="AA1661" s="33"/>
      <c r="AB1661" s="33"/>
      <c r="AC1661" s="33"/>
      <c r="AD1661" s="33"/>
      <c r="AE1661" s="33"/>
      <c r="AT1661" s="16" t="s">
        <v>158</v>
      </c>
      <c r="AU1661" s="16" t="s">
        <v>86</v>
      </c>
    </row>
    <row r="1662" spans="1:65" s="2" customFormat="1" ht="19.5">
      <c r="A1662" s="33"/>
      <c r="B1662" s="34"/>
      <c r="C1662" s="35"/>
      <c r="D1662" s="215" t="s">
        <v>191</v>
      </c>
      <c r="E1662" s="35"/>
      <c r="F1662" s="219" t="s">
        <v>2807</v>
      </c>
      <c r="G1662" s="35"/>
      <c r="H1662" s="35"/>
      <c r="I1662" s="114"/>
      <c r="J1662" s="35"/>
      <c r="K1662" s="35"/>
      <c r="L1662" s="38"/>
      <c r="M1662" s="217"/>
      <c r="N1662" s="218"/>
      <c r="O1662" s="70"/>
      <c r="P1662" s="70"/>
      <c r="Q1662" s="70"/>
      <c r="R1662" s="70"/>
      <c r="S1662" s="70"/>
      <c r="T1662" s="71"/>
      <c r="U1662" s="33"/>
      <c r="V1662" s="33"/>
      <c r="W1662" s="33"/>
      <c r="X1662" s="33"/>
      <c r="Y1662" s="33"/>
      <c r="Z1662" s="33"/>
      <c r="AA1662" s="33"/>
      <c r="AB1662" s="33"/>
      <c r="AC1662" s="33"/>
      <c r="AD1662" s="33"/>
      <c r="AE1662" s="33"/>
      <c r="AT1662" s="16" t="s">
        <v>191</v>
      </c>
      <c r="AU1662" s="16" t="s">
        <v>86</v>
      </c>
    </row>
    <row r="1663" spans="1:65" s="2" customFormat="1" ht="21.75" customHeight="1">
      <c r="A1663" s="33"/>
      <c r="B1663" s="34"/>
      <c r="C1663" s="202" t="s">
        <v>2818</v>
      </c>
      <c r="D1663" s="202" t="s">
        <v>149</v>
      </c>
      <c r="E1663" s="203" t="s">
        <v>2819</v>
      </c>
      <c r="F1663" s="204" t="s">
        <v>2820</v>
      </c>
      <c r="G1663" s="205" t="s">
        <v>285</v>
      </c>
      <c r="H1663" s="206">
        <v>1</v>
      </c>
      <c r="I1663" s="207"/>
      <c r="J1663" s="208">
        <f>ROUND(I1663*H1663,2)</f>
        <v>0</v>
      </c>
      <c r="K1663" s="204" t="s">
        <v>153</v>
      </c>
      <c r="L1663" s="38"/>
      <c r="M1663" s="209" t="s">
        <v>1</v>
      </c>
      <c r="N1663" s="210" t="s">
        <v>42</v>
      </c>
      <c r="O1663" s="70"/>
      <c r="P1663" s="211">
        <f>O1663*H1663</f>
        <v>0</v>
      </c>
      <c r="Q1663" s="211">
        <v>0</v>
      </c>
      <c r="R1663" s="211">
        <f>Q1663*H1663</f>
        <v>0</v>
      </c>
      <c r="S1663" s="211">
        <v>0.252</v>
      </c>
      <c r="T1663" s="212">
        <f>S1663*H1663</f>
        <v>0.252</v>
      </c>
      <c r="U1663" s="33"/>
      <c r="V1663" s="33"/>
      <c r="W1663" s="33"/>
      <c r="X1663" s="33"/>
      <c r="Y1663" s="33"/>
      <c r="Z1663" s="33"/>
      <c r="AA1663" s="33"/>
      <c r="AB1663" s="33"/>
      <c r="AC1663" s="33"/>
      <c r="AD1663" s="33"/>
      <c r="AE1663" s="33"/>
      <c r="AR1663" s="213" t="s">
        <v>154</v>
      </c>
      <c r="AT1663" s="213" t="s">
        <v>149</v>
      </c>
      <c r="AU1663" s="213" t="s">
        <v>86</v>
      </c>
      <c r="AY1663" s="16" t="s">
        <v>147</v>
      </c>
      <c r="BE1663" s="214">
        <f>IF(N1663="základní",J1663,0)</f>
        <v>0</v>
      </c>
      <c r="BF1663" s="214">
        <f>IF(N1663="snížená",J1663,0)</f>
        <v>0</v>
      </c>
      <c r="BG1663" s="214">
        <f>IF(N1663="zákl. přenesená",J1663,0)</f>
        <v>0</v>
      </c>
      <c r="BH1663" s="214">
        <f>IF(N1663="sníž. přenesená",J1663,0)</f>
        <v>0</v>
      </c>
      <c r="BI1663" s="214">
        <f>IF(N1663="nulová",J1663,0)</f>
        <v>0</v>
      </c>
      <c r="BJ1663" s="16" t="s">
        <v>21</v>
      </c>
      <c r="BK1663" s="214">
        <f>ROUND(I1663*H1663,2)</f>
        <v>0</v>
      </c>
      <c r="BL1663" s="16" t="s">
        <v>154</v>
      </c>
      <c r="BM1663" s="213" t="s">
        <v>2821</v>
      </c>
    </row>
    <row r="1664" spans="1:65" s="2" customFormat="1" ht="39">
      <c r="A1664" s="33"/>
      <c r="B1664" s="34"/>
      <c r="C1664" s="35"/>
      <c r="D1664" s="215" t="s">
        <v>156</v>
      </c>
      <c r="E1664" s="35"/>
      <c r="F1664" s="216" t="s">
        <v>2822</v>
      </c>
      <c r="G1664" s="35"/>
      <c r="H1664" s="35"/>
      <c r="I1664" s="114"/>
      <c r="J1664" s="35"/>
      <c r="K1664" s="35"/>
      <c r="L1664" s="38"/>
      <c r="M1664" s="217"/>
      <c r="N1664" s="218"/>
      <c r="O1664" s="70"/>
      <c r="P1664" s="70"/>
      <c r="Q1664" s="70"/>
      <c r="R1664" s="70"/>
      <c r="S1664" s="70"/>
      <c r="T1664" s="71"/>
      <c r="U1664" s="33"/>
      <c r="V1664" s="33"/>
      <c r="W1664" s="33"/>
      <c r="X1664" s="33"/>
      <c r="Y1664" s="33"/>
      <c r="Z1664" s="33"/>
      <c r="AA1664" s="33"/>
      <c r="AB1664" s="33"/>
      <c r="AC1664" s="33"/>
      <c r="AD1664" s="33"/>
      <c r="AE1664" s="33"/>
      <c r="AT1664" s="16" t="s">
        <v>156</v>
      </c>
      <c r="AU1664" s="16" t="s">
        <v>86</v>
      </c>
    </row>
    <row r="1665" spans="1:65" s="2" customFormat="1" ht="68.25">
      <c r="A1665" s="33"/>
      <c r="B1665" s="34"/>
      <c r="C1665" s="35"/>
      <c r="D1665" s="215" t="s">
        <v>158</v>
      </c>
      <c r="E1665" s="35"/>
      <c r="F1665" s="219" t="s">
        <v>2806</v>
      </c>
      <c r="G1665" s="35"/>
      <c r="H1665" s="35"/>
      <c r="I1665" s="114"/>
      <c r="J1665" s="35"/>
      <c r="K1665" s="35"/>
      <c r="L1665" s="38"/>
      <c r="M1665" s="217"/>
      <c r="N1665" s="218"/>
      <c r="O1665" s="70"/>
      <c r="P1665" s="70"/>
      <c r="Q1665" s="70"/>
      <c r="R1665" s="70"/>
      <c r="S1665" s="70"/>
      <c r="T1665" s="71"/>
      <c r="U1665" s="33"/>
      <c r="V1665" s="33"/>
      <c r="W1665" s="33"/>
      <c r="X1665" s="33"/>
      <c r="Y1665" s="33"/>
      <c r="Z1665" s="33"/>
      <c r="AA1665" s="33"/>
      <c r="AB1665" s="33"/>
      <c r="AC1665" s="33"/>
      <c r="AD1665" s="33"/>
      <c r="AE1665" s="33"/>
      <c r="AT1665" s="16" t="s">
        <v>158</v>
      </c>
      <c r="AU1665" s="16" t="s">
        <v>86</v>
      </c>
    </row>
    <row r="1666" spans="1:65" s="2" customFormat="1" ht="19.5">
      <c r="A1666" s="33"/>
      <c r="B1666" s="34"/>
      <c r="C1666" s="35"/>
      <c r="D1666" s="215" t="s">
        <v>191</v>
      </c>
      <c r="E1666" s="35"/>
      <c r="F1666" s="219" t="s">
        <v>2807</v>
      </c>
      <c r="G1666" s="35"/>
      <c r="H1666" s="35"/>
      <c r="I1666" s="114"/>
      <c r="J1666" s="35"/>
      <c r="K1666" s="35"/>
      <c r="L1666" s="38"/>
      <c r="M1666" s="217"/>
      <c r="N1666" s="218"/>
      <c r="O1666" s="70"/>
      <c r="P1666" s="70"/>
      <c r="Q1666" s="70"/>
      <c r="R1666" s="70"/>
      <c r="S1666" s="70"/>
      <c r="T1666" s="71"/>
      <c r="U1666" s="33"/>
      <c r="V1666" s="33"/>
      <c r="W1666" s="33"/>
      <c r="X1666" s="33"/>
      <c r="Y1666" s="33"/>
      <c r="Z1666" s="33"/>
      <c r="AA1666" s="33"/>
      <c r="AB1666" s="33"/>
      <c r="AC1666" s="33"/>
      <c r="AD1666" s="33"/>
      <c r="AE1666" s="33"/>
      <c r="AT1666" s="16" t="s">
        <v>191</v>
      </c>
      <c r="AU1666" s="16" t="s">
        <v>86</v>
      </c>
    </row>
    <row r="1667" spans="1:65" s="2" customFormat="1" ht="21.75" customHeight="1">
      <c r="A1667" s="33"/>
      <c r="B1667" s="34"/>
      <c r="C1667" s="202" t="s">
        <v>2823</v>
      </c>
      <c r="D1667" s="202" t="s">
        <v>149</v>
      </c>
      <c r="E1667" s="203" t="s">
        <v>2824</v>
      </c>
      <c r="F1667" s="204" t="s">
        <v>2825</v>
      </c>
      <c r="G1667" s="205" t="s">
        <v>285</v>
      </c>
      <c r="H1667" s="206">
        <v>1</v>
      </c>
      <c r="I1667" s="207"/>
      <c r="J1667" s="208">
        <f>ROUND(I1667*H1667,2)</f>
        <v>0</v>
      </c>
      <c r="K1667" s="204" t="s">
        <v>153</v>
      </c>
      <c r="L1667" s="38"/>
      <c r="M1667" s="209" t="s">
        <v>1</v>
      </c>
      <c r="N1667" s="210" t="s">
        <v>42</v>
      </c>
      <c r="O1667" s="70"/>
      <c r="P1667" s="211">
        <f>O1667*H1667</f>
        <v>0</v>
      </c>
      <c r="Q1667" s="211">
        <v>0</v>
      </c>
      <c r="R1667" s="211">
        <f>Q1667*H1667</f>
        <v>0</v>
      </c>
      <c r="S1667" s="211">
        <v>9.7000000000000003E-2</v>
      </c>
      <c r="T1667" s="212">
        <f>S1667*H1667</f>
        <v>9.7000000000000003E-2</v>
      </c>
      <c r="U1667" s="33"/>
      <c r="V1667" s="33"/>
      <c r="W1667" s="33"/>
      <c r="X1667" s="33"/>
      <c r="Y1667" s="33"/>
      <c r="Z1667" s="33"/>
      <c r="AA1667" s="33"/>
      <c r="AB1667" s="33"/>
      <c r="AC1667" s="33"/>
      <c r="AD1667" s="33"/>
      <c r="AE1667" s="33"/>
      <c r="AR1667" s="213" t="s">
        <v>154</v>
      </c>
      <c r="AT1667" s="213" t="s">
        <v>149</v>
      </c>
      <c r="AU1667" s="213" t="s">
        <v>86</v>
      </c>
      <c r="AY1667" s="16" t="s">
        <v>147</v>
      </c>
      <c r="BE1667" s="214">
        <f>IF(N1667="základní",J1667,0)</f>
        <v>0</v>
      </c>
      <c r="BF1667" s="214">
        <f>IF(N1667="snížená",J1667,0)</f>
        <v>0</v>
      </c>
      <c r="BG1667" s="214">
        <f>IF(N1667="zákl. přenesená",J1667,0)</f>
        <v>0</v>
      </c>
      <c r="BH1667" s="214">
        <f>IF(N1667="sníž. přenesená",J1667,0)</f>
        <v>0</v>
      </c>
      <c r="BI1667" s="214">
        <f>IF(N1667="nulová",J1667,0)</f>
        <v>0</v>
      </c>
      <c r="BJ1667" s="16" t="s">
        <v>21</v>
      </c>
      <c r="BK1667" s="214">
        <f>ROUND(I1667*H1667,2)</f>
        <v>0</v>
      </c>
      <c r="BL1667" s="16" t="s">
        <v>154</v>
      </c>
      <c r="BM1667" s="213" t="s">
        <v>2826</v>
      </c>
    </row>
    <row r="1668" spans="1:65" s="2" customFormat="1" ht="39">
      <c r="A1668" s="33"/>
      <c r="B1668" s="34"/>
      <c r="C1668" s="35"/>
      <c r="D1668" s="215" t="s">
        <v>156</v>
      </c>
      <c r="E1668" s="35"/>
      <c r="F1668" s="216" t="s">
        <v>2827</v>
      </c>
      <c r="G1668" s="35"/>
      <c r="H1668" s="35"/>
      <c r="I1668" s="114"/>
      <c r="J1668" s="35"/>
      <c r="K1668" s="35"/>
      <c r="L1668" s="38"/>
      <c r="M1668" s="217"/>
      <c r="N1668" s="218"/>
      <c r="O1668" s="70"/>
      <c r="P1668" s="70"/>
      <c r="Q1668" s="70"/>
      <c r="R1668" s="70"/>
      <c r="S1668" s="70"/>
      <c r="T1668" s="71"/>
      <c r="U1668" s="33"/>
      <c r="V1668" s="33"/>
      <c r="W1668" s="33"/>
      <c r="X1668" s="33"/>
      <c r="Y1668" s="33"/>
      <c r="Z1668" s="33"/>
      <c r="AA1668" s="33"/>
      <c r="AB1668" s="33"/>
      <c r="AC1668" s="33"/>
      <c r="AD1668" s="33"/>
      <c r="AE1668" s="33"/>
      <c r="AT1668" s="16" t="s">
        <v>156</v>
      </c>
      <c r="AU1668" s="16" t="s">
        <v>86</v>
      </c>
    </row>
    <row r="1669" spans="1:65" s="2" customFormat="1" ht="68.25">
      <c r="A1669" s="33"/>
      <c r="B1669" s="34"/>
      <c r="C1669" s="35"/>
      <c r="D1669" s="215" t="s">
        <v>158</v>
      </c>
      <c r="E1669" s="35"/>
      <c r="F1669" s="219" t="s">
        <v>2806</v>
      </c>
      <c r="G1669" s="35"/>
      <c r="H1669" s="35"/>
      <c r="I1669" s="114"/>
      <c r="J1669" s="35"/>
      <c r="K1669" s="35"/>
      <c r="L1669" s="38"/>
      <c r="M1669" s="217"/>
      <c r="N1669" s="218"/>
      <c r="O1669" s="70"/>
      <c r="P1669" s="70"/>
      <c r="Q1669" s="70"/>
      <c r="R1669" s="70"/>
      <c r="S1669" s="70"/>
      <c r="T1669" s="71"/>
      <c r="U1669" s="33"/>
      <c r="V1669" s="33"/>
      <c r="W1669" s="33"/>
      <c r="X1669" s="33"/>
      <c r="Y1669" s="33"/>
      <c r="Z1669" s="33"/>
      <c r="AA1669" s="33"/>
      <c r="AB1669" s="33"/>
      <c r="AC1669" s="33"/>
      <c r="AD1669" s="33"/>
      <c r="AE1669" s="33"/>
      <c r="AT1669" s="16" t="s">
        <v>158</v>
      </c>
      <c r="AU1669" s="16" t="s">
        <v>86</v>
      </c>
    </row>
    <row r="1670" spans="1:65" s="2" customFormat="1" ht="19.5">
      <c r="A1670" s="33"/>
      <c r="B1670" s="34"/>
      <c r="C1670" s="35"/>
      <c r="D1670" s="215" t="s">
        <v>191</v>
      </c>
      <c r="E1670" s="35"/>
      <c r="F1670" s="219" t="s">
        <v>2807</v>
      </c>
      <c r="G1670" s="35"/>
      <c r="H1670" s="35"/>
      <c r="I1670" s="114"/>
      <c r="J1670" s="35"/>
      <c r="K1670" s="35"/>
      <c r="L1670" s="38"/>
      <c r="M1670" s="217"/>
      <c r="N1670" s="218"/>
      <c r="O1670" s="70"/>
      <c r="P1670" s="70"/>
      <c r="Q1670" s="70"/>
      <c r="R1670" s="70"/>
      <c r="S1670" s="70"/>
      <c r="T1670" s="71"/>
      <c r="U1670" s="33"/>
      <c r="V1670" s="33"/>
      <c r="W1670" s="33"/>
      <c r="X1670" s="33"/>
      <c r="Y1670" s="33"/>
      <c r="Z1670" s="33"/>
      <c r="AA1670" s="33"/>
      <c r="AB1670" s="33"/>
      <c r="AC1670" s="33"/>
      <c r="AD1670" s="33"/>
      <c r="AE1670" s="33"/>
      <c r="AT1670" s="16" t="s">
        <v>191</v>
      </c>
      <c r="AU1670" s="16" t="s">
        <v>86</v>
      </c>
    </row>
    <row r="1671" spans="1:65" s="2" customFormat="1" ht="21.75" customHeight="1">
      <c r="A1671" s="33"/>
      <c r="B1671" s="34"/>
      <c r="C1671" s="202" t="s">
        <v>2828</v>
      </c>
      <c r="D1671" s="202" t="s">
        <v>149</v>
      </c>
      <c r="E1671" s="203" t="s">
        <v>2829</v>
      </c>
      <c r="F1671" s="204" t="s">
        <v>2830</v>
      </c>
      <c r="G1671" s="205" t="s">
        <v>285</v>
      </c>
      <c r="H1671" s="206">
        <v>1</v>
      </c>
      <c r="I1671" s="207"/>
      <c r="J1671" s="208">
        <f>ROUND(I1671*H1671,2)</f>
        <v>0</v>
      </c>
      <c r="K1671" s="204" t="s">
        <v>153</v>
      </c>
      <c r="L1671" s="38"/>
      <c r="M1671" s="209" t="s">
        <v>1</v>
      </c>
      <c r="N1671" s="210" t="s">
        <v>42</v>
      </c>
      <c r="O1671" s="70"/>
      <c r="P1671" s="211">
        <f>O1671*H1671</f>
        <v>0</v>
      </c>
      <c r="Q1671" s="211">
        <v>0</v>
      </c>
      <c r="R1671" s="211">
        <f>Q1671*H1671</f>
        <v>0</v>
      </c>
      <c r="S1671" s="211">
        <v>0.19400000000000001</v>
      </c>
      <c r="T1671" s="212">
        <f>S1671*H1671</f>
        <v>0.19400000000000001</v>
      </c>
      <c r="U1671" s="33"/>
      <c r="V1671" s="33"/>
      <c r="W1671" s="33"/>
      <c r="X1671" s="33"/>
      <c r="Y1671" s="33"/>
      <c r="Z1671" s="33"/>
      <c r="AA1671" s="33"/>
      <c r="AB1671" s="33"/>
      <c r="AC1671" s="33"/>
      <c r="AD1671" s="33"/>
      <c r="AE1671" s="33"/>
      <c r="AR1671" s="213" t="s">
        <v>154</v>
      </c>
      <c r="AT1671" s="213" t="s">
        <v>149</v>
      </c>
      <c r="AU1671" s="213" t="s">
        <v>86</v>
      </c>
      <c r="AY1671" s="16" t="s">
        <v>147</v>
      </c>
      <c r="BE1671" s="214">
        <f>IF(N1671="základní",J1671,0)</f>
        <v>0</v>
      </c>
      <c r="BF1671" s="214">
        <f>IF(N1671="snížená",J1671,0)</f>
        <v>0</v>
      </c>
      <c r="BG1671" s="214">
        <f>IF(N1671="zákl. přenesená",J1671,0)</f>
        <v>0</v>
      </c>
      <c r="BH1671" s="214">
        <f>IF(N1671="sníž. přenesená",J1671,0)</f>
        <v>0</v>
      </c>
      <c r="BI1671" s="214">
        <f>IF(N1671="nulová",J1671,0)</f>
        <v>0</v>
      </c>
      <c r="BJ1671" s="16" t="s">
        <v>21</v>
      </c>
      <c r="BK1671" s="214">
        <f>ROUND(I1671*H1671,2)</f>
        <v>0</v>
      </c>
      <c r="BL1671" s="16" t="s">
        <v>154</v>
      </c>
      <c r="BM1671" s="213" t="s">
        <v>2831</v>
      </c>
    </row>
    <row r="1672" spans="1:65" s="2" customFormat="1" ht="39">
      <c r="A1672" s="33"/>
      <c r="B1672" s="34"/>
      <c r="C1672" s="35"/>
      <c r="D1672" s="215" t="s">
        <v>156</v>
      </c>
      <c r="E1672" s="35"/>
      <c r="F1672" s="216" t="s">
        <v>2832</v>
      </c>
      <c r="G1672" s="35"/>
      <c r="H1672" s="35"/>
      <c r="I1672" s="114"/>
      <c r="J1672" s="35"/>
      <c r="K1672" s="35"/>
      <c r="L1672" s="38"/>
      <c r="M1672" s="217"/>
      <c r="N1672" s="218"/>
      <c r="O1672" s="70"/>
      <c r="P1672" s="70"/>
      <c r="Q1672" s="70"/>
      <c r="R1672" s="70"/>
      <c r="S1672" s="70"/>
      <c r="T1672" s="71"/>
      <c r="U1672" s="33"/>
      <c r="V1672" s="33"/>
      <c r="W1672" s="33"/>
      <c r="X1672" s="33"/>
      <c r="Y1672" s="33"/>
      <c r="Z1672" s="33"/>
      <c r="AA1672" s="33"/>
      <c r="AB1672" s="33"/>
      <c r="AC1672" s="33"/>
      <c r="AD1672" s="33"/>
      <c r="AE1672" s="33"/>
      <c r="AT1672" s="16" t="s">
        <v>156</v>
      </c>
      <c r="AU1672" s="16" t="s">
        <v>86</v>
      </c>
    </row>
    <row r="1673" spans="1:65" s="2" customFormat="1" ht="68.25">
      <c r="A1673" s="33"/>
      <c r="B1673" s="34"/>
      <c r="C1673" s="35"/>
      <c r="D1673" s="215" t="s">
        <v>158</v>
      </c>
      <c r="E1673" s="35"/>
      <c r="F1673" s="219" t="s">
        <v>2806</v>
      </c>
      <c r="G1673" s="35"/>
      <c r="H1673" s="35"/>
      <c r="I1673" s="114"/>
      <c r="J1673" s="35"/>
      <c r="K1673" s="35"/>
      <c r="L1673" s="38"/>
      <c r="M1673" s="217"/>
      <c r="N1673" s="218"/>
      <c r="O1673" s="70"/>
      <c r="P1673" s="70"/>
      <c r="Q1673" s="70"/>
      <c r="R1673" s="70"/>
      <c r="S1673" s="70"/>
      <c r="T1673" s="71"/>
      <c r="U1673" s="33"/>
      <c r="V1673" s="33"/>
      <c r="W1673" s="33"/>
      <c r="X1673" s="33"/>
      <c r="Y1673" s="33"/>
      <c r="Z1673" s="33"/>
      <c r="AA1673" s="33"/>
      <c r="AB1673" s="33"/>
      <c r="AC1673" s="33"/>
      <c r="AD1673" s="33"/>
      <c r="AE1673" s="33"/>
      <c r="AT1673" s="16" t="s">
        <v>158</v>
      </c>
      <c r="AU1673" s="16" t="s">
        <v>86</v>
      </c>
    </row>
    <row r="1674" spans="1:65" s="2" customFormat="1" ht="19.5">
      <c r="A1674" s="33"/>
      <c r="B1674" s="34"/>
      <c r="C1674" s="35"/>
      <c r="D1674" s="215" t="s">
        <v>191</v>
      </c>
      <c r="E1674" s="35"/>
      <c r="F1674" s="219" t="s">
        <v>2807</v>
      </c>
      <c r="G1674" s="35"/>
      <c r="H1674" s="35"/>
      <c r="I1674" s="114"/>
      <c r="J1674" s="35"/>
      <c r="K1674" s="35"/>
      <c r="L1674" s="38"/>
      <c r="M1674" s="217"/>
      <c r="N1674" s="218"/>
      <c r="O1674" s="70"/>
      <c r="P1674" s="70"/>
      <c r="Q1674" s="70"/>
      <c r="R1674" s="70"/>
      <c r="S1674" s="70"/>
      <c r="T1674" s="71"/>
      <c r="U1674" s="33"/>
      <c r="V1674" s="33"/>
      <c r="W1674" s="33"/>
      <c r="X1674" s="33"/>
      <c r="Y1674" s="33"/>
      <c r="Z1674" s="33"/>
      <c r="AA1674" s="33"/>
      <c r="AB1674" s="33"/>
      <c r="AC1674" s="33"/>
      <c r="AD1674" s="33"/>
      <c r="AE1674" s="33"/>
      <c r="AT1674" s="16" t="s">
        <v>191</v>
      </c>
      <c r="AU1674" s="16" t="s">
        <v>86</v>
      </c>
    </row>
    <row r="1675" spans="1:65" s="2" customFormat="1" ht="21.75" customHeight="1">
      <c r="A1675" s="33"/>
      <c r="B1675" s="34"/>
      <c r="C1675" s="202" t="s">
        <v>2833</v>
      </c>
      <c r="D1675" s="202" t="s">
        <v>149</v>
      </c>
      <c r="E1675" s="203" t="s">
        <v>2834</v>
      </c>
      <c r="F1675" s="204" t="s">
        <v>2835</v>
      </c>
      <c r="G1675" s="205" t="s">
        <v>285</v>
      </c>
      <c r="H1675" s="206">
        <v>1</v>
      </c>
      <c r="I1675" s="207"/>
      <c r="J1675" s="208">
        <f>ROUND(I1675*H1675,2)</f>
        <v>0</v>
      </c>
      <c r="K1675" s="204" t="s">
        <v>153</v>
      </c>
      <c r="L1675" s="38"/>
      <c r="M1675" s="209" t="s">
        <v>1</v>
      </c>
      <c r="N1675" s="210" t="s">
        <v>42</v>
      </c>
      <c r="O1675" s="70"/>
      <c r="P1675" s="211">
        <f>O1675*H1675</f>
        <v>0</v>
      </c>
      <c r="Q1675" s="211">
        <v>0</v>
      </c>
      <c r="R1675" s="211">
        <f>Q1675*H1675</f>
        <v>0</v>
      </c>
      <c r="S1675" s="211">
        <v>0.32400000000000001</v>
      </c>
      <c r="T1675" s="212">
        <f>S1675*H1675</f>
        <v>0.32400000000000001</v>
      </c>
      <c r="U1675" s="33"/>
      <c r="V1675" s="33"/>
      <c r="W1675" s="33"/>
      <c r="X1675" s="33"/>
      <c r="Y1675" s="33"/>
      <c r="Z1675" s="33"/>
      <c r="AA1675" s="33"/>
      <c r="AB1675" s="33"/>
      <c r="AC1675" s="33"/>
      <c r="AD1675" s="33"/>
      <c r="AE1675" s="33"/>
      <c r="AR1675" s="213" t="s">
        <v>154</v>
      </c>
      <c r="AT1675" s="213" t="s">
        <v>149</v>
      </c>
      <c r="AU1675" s="213" t="s">
        <v>86</v>
      </c>
      <c r="AY1675" s="16" t="s">
        <v>147</v>
      </c>
      <c r="BE1675" s="214">
        <f>IF(N1675="základní",J1675,0)</f>
        <v>0</v>
      </c>
      <c r="BF1675" s="214">
        <f>IF(N1675="snížená",J1675,0)</f>
        <v>0</v>
      </c>
      <c r="BG1675" s="214">
        <f>IF(N1675="zákl. přenesená",J1675,0)</f>
        <v>0</v>
      </c>
      <c r="BH1675" s="214">
        <f>IF(N1675="sníž. přenesená",J1675,0)</f>
        <v>0</v>
      </c>
      <c r="BI1675" s="214">
        <f>IF(N1675="nulová",J1675,0)</f>
        <v>0</v>
      </c>
      <c r="BJ1675" s="16" t="s">
        <v>21</v>
      </c>
      <c r="BK1675" s="214">
        <f>ROUND(I1675*H1675,2)</f>
        <v>0</v>
      </c>
      <c r="BL1675" s="16" t="s">
        <v>154</v>
      </c>
      <c r="BM1675" s="213" t="s">
        <v>2836</v>
      </c>
    </row>
    <row r="1676" spans="1:65" s="2" customFormat="1" ht="39">
      <c r="A1676" s="33"/>
      <c r="B1676" s="34"/>
      <c r="C1676" s="35"/>
      <c r="D1676" s="215" t="s">
        <v>156</v>
      </c>
      <c r="E1676" s="35"/>
      <c r="F1676" s="216" t="s">
        <v>2837</v>
      </c>
      <c r="G1676" s="35"/>
      <c r="H1676" s="35"/>
      <c r="I1676" s="114"/>
      <c r="J1676" s="35"/>
      <c r="K1676" s="35"/>
      <c r="L1676" s="38"/>
      <c r="M1676" s="217"/>
      <c r="N1676" s="218"/>
      <c r="O1676" s="70"/>
      <c r="P1676" s="70"/>
      <c r="Q1676" s="70"/>
      <c r="R1676" s="70"/>
      <c r="S1676" s="70"/>
      <c r="T1676" s="71"/>
      <c r="U1676" s="33"/>
      <c r="V1676" s="33"/>
      <c r="W1676" s="33"/>
      <c r="X1676" s="33"/>
      <c r="Y1676" s="33"/>
      <c r="Z1676" s="33"/>
      <c r="AA1676" s="33"/>
      <c r="AB1676" s="33"/>
      <c r="AC1676" s="33"/>
      <c r="AD1676" s="33"/>
      <c r="AE1676" s="33"/>
      <c r="AT1676" s="16" t="s">
        <v>156</v>
      </c>
      <c r="AU1676" s="16" t="s">
        <v>86</v>
      </c>
    </row>
    <row r="1677" spans="1:65" s="2" customFormat="1" ht="68.25">
      <c r="A1677" s="33"/>
      <c r="B1677" s="34"/>
      <c r="C1677" s="35"/>
      <c r="D1677" s="215" t="s">
        <v>158</v>
      </c>
      <c r="E1677" s="35"/>
      <c r="F1677" s="219" t="s">
        <v>2806</v>
      </c>
      <c r="G1677" s="35"/>
      <c r="H1677" s="35"/>
      <c r="I1677" s="114"/>
      <c r="J1677" s="35"/>
      <c r="K1677" s="35"/>
      <c r="L1677" s="38"/>
      <c r="M1677" s="217"/>
      <c r="N1677" s="218"/>
      <c r="O1677" s="70"/>
      <c r="P1677" s="70"/>
      <c r="Q1677" s="70"/>
      <c r="R1677" s="70"/>
      <c r="S1677" s="70"/>
      <c r="T1677" s="71"/>
      <c r="U1677" s="33"/>
      <c r="V1677" s="33"/>
      <c r="W1677" s="33"/>
      <c r="X1677" s="33"/>
      <c r="Y1677" s="33"/>
      <c r="Z1677" s="33"/>
      <c r="AA1677" s="33"/>
      <c r="AB1677" s="33"/>
      <c r="AC1677" s="33"/>
      <c r="AD1677" s="33"/>
      <c r="AE1677" s="33"/>
      <c r="AT1677" s="16" t="s">
        <v>158</v>
      </c>
      <c r="AU1677" s="16" t="s">
        <v>86</v>
      </c>
    </row>
    <row r="1678" spans="1:65" s="2" customFormat="1" ht="19.5">
      <c r="A1678" s="33"/>
      <c r="B1678" s="34"/>
      <c r="C1678" s="35"/>
      <c r="D1678" s="215" t="s">
        <v>191</v>
      </c>
      <c r="E1678" s="35"/>
      <c r="F1678" s="219" t="s">
        <v>2807</v>
      </c>
      <c r="G1678" s="35"/>
      <c r="H1678" s="35"/>
      <c r="I1678" s="114"/>
      <c r="J1678" s="35"/>
      <c r="K1678" s="35"/>
      <c r="L1678" s="38"/>
      <c r="M1678" s="217"/>
      <c r="N1678" s="218"/>
      <c r="O1678" s="70"/>
      <c r="P1678" s="70"/>
      <c r="Q1678" s="70"/>
      <c r="R1678" s="70"/>
      <c r="S1678" s="70"/>
      <c r="T1678" s="71"/>
      <c r="U1678" s="33"/>
      <c r="V1678" s="33"/>
      <c r="W1678" s="33"/>
      <c r="X1678" s="33"/>
      <c r="Y1678" s="33"/>
      <c r="Z1678" s="33"/>
      <c r="AA1678" s="33"/>
      <c r="AB1678" s="33"/>
      <c r="AC1678" s="33"/>
      <c r="AD1678" s="33"/>
      <c r="AE1678" s="33"/>
      <c r="AT1678" s="16" t="s">
        <v>191</v>
      </c>
      <c r="AU1678" s="16" t="s">
        <v>86</v>
      </c>
    </row>
    <row r="1679" spans="1:65" s="2" customFormat="1" ht="21.75" customHeight="1">
      <c r="A1679" s="33"/>
      <c r="B1679" s="34"/>
      <c r="C1679" s="202" t="s">
        <v>2838</v>
      </c>
      <c r="D1679" s="202" t="s">
        <v>149</v>
      </c>
      <c r="E1679" s="203" t="s">
        <v>2839</v>
      </c>
      <c r="F1679" s="204" t="s">
        <v>2840</v>
      </c>
      <c r="G1679" s="205" t="s">
        <v>2841</v>
      </c>
      <c r="H1679" s="206">
        <v>1</v>
      </c>
      <c r="I1679" s="207"/>
      <c r="J1679" s="208">
        <f>ROUND(I1679*H1679,2)</f>
        <v>0</v>
      </c>
      <c r="K1679" s="204" t="s">
        <v>153</v>
      </c>
      <c r="L1679" s="38"/>
      <c r="M1679" s="209" t="s">
        <v>1</v>
      </c>
      <c r="N1679" s="210" t="s">
        <v>42</v>
      </c>
      <c r="O1679" s="70"/>
      <c r="P1679" s="211">
        <f>O1679*H1679</f>
        <v>0</v>
      </c>
      <c r="Q1679" s="211">
        <v>2.9500000000000001E-4</v>
      </c>
      <c r="R1679" s="211">
        <f>Q1679*H1679</f>
        <v>2.9500000000000001E-4</v>
      </c>
      <c r="S1679" s="211">
        <v>0</v>
      </c>
      <c r="T1679" s="212">
        <f>S1679*H1679</f>
        <v>0</v>
      </c>
      <c r="U1679" s="33"/>
      <c r="V1679" s="33"/>
      <c r="W1679" s="33"/>
      <c r="X1679" s="33"/>
      <c r="Y1679" s="33"/>
      <c r="Z1679" s="33"/>
      <c r="AA1679" s="33"/>
      <c r="AB1679" s="33"/>
      <c r="AC1679" s="33"/>
      <c r="AD1679" s="33"/>
      <c r="AE1679" s="33"/>
      <c r="AR1679" s="213" t="s">
        <v>154</v>
      </c>
      <c r="AT1679" s="213" t="s">
        <v>149</v>
      </c>
      <c r="AU1679" s="213" t="s">
        <v>86</v>
      </c>
      <c r="AY1679" s="16" t="s">
        <v>147</v>
      </c>
      <c r="BE1679" s="214">
        <f>IF(N1679="základní",J1679,0)</f>
        <v>0</v>
      </c>
      <c r="BF1679" s="214">
        <f>IF(N1679="snížená",J1679,0)</f>
        <v>0</v>
      </c>
      <c r="BG1679" s="214">
        <f>IF(N1679="zákl. přenesená",J1679,0)</f>
        <v>0</v>
      </c>
      <c r="BH1679" s="214">
        <f>IF(N1679="sníž. přenesená",J1679,0)</f>
        <v>0</v>
      </c>
      <c r="BI1679" s="214">
        <f>IF(N1679="nulová",J1679,0)</f>
        <v>0</v>
      </c>
      <c r="BJ1679" s="16" t="s">
        <v>21</v>
      </c>
      <c r="BK1679" s="214">
        <f>ROUND(I1679*H1679,2)</f>
        <v>0</v>
      </c>
      <c r="BL1679" s="16" t="s">
        <v>154</v>
      </c>
      <c r="BM1679" s="213" t="s">
        <v>2842</v>
      </c>
    </row>
    <row r="1680" spans="1:65" s="2" customFormat="1" ht="19.5">
      <c r="A1680" s="33"/>
      <c r="B1680" s="34"/>
      <c r="C1680" s="35"/>
      <c r="D1680" s="215" t="s">
        <v>156</v>
      </c>
      <c r="E1680" s="35"/>
      <c r="F1680" s="216" t="s">
        <v>2843</v>
      </c>
      <c r="G1680" s="35"/>
      <c r="H1680" s="35"/>
      <c r="I1680" s="114"/>
      <c r="J1680" s="35"/>
      <c r="K1680" s="35"/>
      <c r="L1680" s="38"/>
      <c r="M1680" s="217"/>
      <c r="N1680" s="218"/>
      <c r="O1680" s="70"/>
      <c r="P1680" s="70"/>
      <c r="Q1680" s="70"/>
      <c r="R1680" s="70"/>
      <c r="S1680" s="70"/>
      <c r="T1680" s="71"/>
      <c r="U1680" s="33"/>
      <c r="V1680" s="33"/>
      <c r="W1680" s="33"/>
      <c r="X1680" s="33"/>
      <c r="Y1680" s="33"/>
      <c r="Z1680" s="33"/>
      <c r="AA1680" s="33"/>
      <c r="AB1680" s="33"/>
      <c r="AC1680" s="33"/>
      <c r="AD1680" s="33"/>
      <c r="AE1680" s="33"/>
      <c r="AT1680" s="16" t="s">
        <v>156</v>
      </c>
      <c r="AU1680" s="16" t="s">
        <v>86</v>
      </c>
    </row>
    <row r="1681" spans="1:65" s="2" customFormat="1" ht="68.25">
      <c r="A1681" s="33"/>
      <c r="B1681" s="34"/>
      <c r="C1681" s="35"/>
      <c r="D1681" s="215" t="s">
        <v>158</v>
      </c>
      <c r="E1681" s="35"/>
      <c r="F1681" s="219" t="s">
        <v>2844</v>
      </c>
      <c r="G1681" s="35"/>
      <c r="H1681" s="35"/>
      <c r="I1681" s="114"/>
      <c r="J1681" s="35"/>
      <c r="K1681" s="35"/>
      <c r="L1681" s="38"/>
      <c r="M1681" s="217"/>
      <c r="N1681" s="218"/>
      <c r="O1681" s="70"/>
      <c r="P1681" s="70"/>
      <c r="Q1681" s="70"/>
      <c r="R1681" s="70"/>
      <c r="S1681" s="70"/>
      <c r="T1681" s="71"/>
      <c r="U1681" s="33"/>
      <c r="V1681" s="33"/>
      <c r="W1681" s="33"/>
      <c r="X1681" s="33"/>
      <c r="Y1681" s="33"/>
      <c r="Z1681" s="33"/>
      <c r="AA1681" s="33"/>
      <c r="AB1681" s="33"/>
      <c r="AC1681" s="33"/>
      <c r="AD1681" s="33"/>
      <c r="AE1681" s="33"/>
      <c r="AT1681" s="16" t="s">
        <v>158</v>
      </c>
      <c r="AU1681" s="16" t="s">
        <v>86</v>
      </c>
    </row>
    <row r="1682" spans="1:65" s="2" customFormat="1" ht="29.25">
      <c r="A1682" s="33"/>
      <c r="B1682" s="34"/>
      <c r="C1682" s="35"/>
      <c r="D1682" s="215" t="s">
        <v>191</v>
      </c>
      <c r="E1682" s="35"/>
      <c r="F1682" s="219" t="s">
        <v>2845</v>
      </c>
      <c r="G1682" s="35"/>
      <c r="H1682" s="35"/>
      <c r="I1682" s="114"/>
      <c r="J1682" s="35"/>
      <c r="K1682" s="35"/>
      <c r="L1682" s="38"/>
      <c r="M1682" s="217"/>
      <c r="N1682" s="218"/>
      <c r="O1682" s="70"/>
      <c r="P1682" s="70"/>
      <c r="Q1682" s="70"/>
      <c r="R1682" s="70"/>
      <c r="S1682" s="70"/>
      <c r="T1682" s="71"/>
      <c r="U1682" s="33"/>
      <c r="V1682" s="33"/>
      <c r="W1682" s="33"/>
      <c r="X1682" s="33"/>
      <c r="Y1682" s="33"/>
      <c r="Z1682" s="33"/>
      <c r="AA1682" s="33"/>
      <c r="AB1682" s="33"/>
      <c r="AC1682" s="33"/>
      <c r="AD1682" s="33"/>
      <c r="AE1682" s="33"/>
      <c r="AT1682" s="16" t="s">
        <v>191</v>
      </c>
      <c r="AU1682" s="16" t="s">
        <v>86</v>
      </c>
    </row>
    <row r="1683" spans="1:65" s="2" customFormat="1" ht="16.5" customHeight="1">
      <c r="A1683" s="33"/>
      <c r="B1683" s="34"/>
      <c r="C1683" s="202" t="s">
        <v>2846</v>
      </c>
      <c r="D1683" s="202" t="s">
        <v>149</v>
      </c>
      <c r="E1683" s="203" t="s">
        <v>2847</v>
      </c>
      <c r="F1683" s="204" t="s">
        <v>2848</v>
      </c>
      <c r="G1683" s="205" t="s">
        <v>210</v>
      </c>
      <c r="H1683" s="206">
        <v>1</v>
      </c>
      <c r="I1683" s="207"/>
      <c r="J1683" s="208">
        <f>ROUND(I1683*H1683,2)</f>
        <v>0</v>
      </c>
      <c r="K1683" s="204" t="s">
        <v>153</v>
      </c>
      <c r="L1683" s="38"/>
      <c r="M1683" s="209" t="s">
        <v>1</v>
      </c>
      <c r="N1683" s="210" t="s">
        <v>42</v>
      </c>
      <c r="O1683" s="70"/>
      <c r="P1683" s="211">
        <f>O1683*H1683</f>
        <v>0</v>
      </c>
      <c r="Q1683" s="211">
        <v>6.0000000000000002E-5</v>
      </c>
      <c r="R1683" s="211">
        <f>Q1683*H1683</f>
        <v>6.0000000000000002E-5</v>
      </c>
      <c r="S1683" s="211">
        <v>0</v>
      </c>
      <c r="T1683" s="212">
        <f>S1683*H1683</f>
        <v>0</v>
      </c>
      <c r="U1683" s="33"/>
      <c r="V1683" s="33"/>
      <c r="W1683" s="33"/>
      <c r="X1683" s="33"/>
      <c r="Y1683" s="33"/>
      <c r="Z1683" s="33"/>
      <c r="AA1683" s="33"/>
      <c r="AB1683" s="33"/>
      <c r="AC1683" s="33"/>
      <c r="AD1683" s="33"/>
      <c r="AE1683" s="33"/>
      <c r="AR1683" s="213" t="s">
        <v>154</v>
      </c>
      <c r="AT1683" s="213" t="s">
        <v>149</v>
      </c>
      <c r="AU1683" s="213" t="s">
        <v>86</v>
      </c>
      <c r="AY1683" s="16" t="s">
        <v>147</v>
      </c>
      <c r="BE1683" s="214">
        <f>IF(N1683="základní",J1683,0)</f>
        <v>0</v>
      </c>
      <c r="BF1683" s="214">
        <f>IF(N1683="snížená",J1683,0)</f>
        <v>0</v>
      </c>
      <c r="BG1683" s="214">
        <f>IF(N1683="zákl. přenesená",J1683,0)</f>
        <v>0</v>
      </c>
      <c r="BH1683" s="214">
        <f>IF(N1683="sníž. přenesená",J1683,0)</f>
        <v>0</v>
      </c>
      <c r="BI1683" s="214">
        <f>IF(N1683="nulová",J1683,0)</f>
        <v>0</v>
      </c>
      <c r="BJ1683" s="16" t="s">
        <v>21</v>
      </c>
      <c r="BK1683" s="214">
        <f>ROUND(I1683*H1683,2)</f>
        <v>0</v>
      </c>
      <c r="BL1683" s="16" t="s">
        <v>154</v>
      </c>
      <c r="BM1683" s="213" t="s">
        <v>2849</v>
      </c>
    </row>
    <row r="1684" spans="1:65" s="2" customFormat="1" ht="19.5">
      <c r="A1684" s="33"/>
      <c r="B1684" s="34"/>
      <c r="C1684" s="35"/>
      <c r="D1684" s="215" t="s">
        <v>156</v>
      </c>
      <c r="E1684" s="35"/>
      <c r="F1684" s="216" t="s">
        <v>2850</v>
      </c>
      <c r="G1684" s="35"/>
      <c r="H1684" s="35"/>
      <c r="I1684" s="114"/>
      <c r="J1684" s="35"/>
      <c r="K1684" s="35"/>
      <c r="L1684" s="38"/>
      <c r="M1684" s="217"/>
      <c r="N1684" s="218"/>
      <c r="O1684" s="70"/>
      <c r="P1684" s="70"/>
      <c r="Q1684" s="70"/>
      <c r="R1684" s="70"/>
      <c r="S1684" s="70"/>
      <c r="T1684" s="71"/>
      <c r="U1684" s="33"/>
      <c r="V1684" s="33"/>
      <c r="W1684" s="33"/>
      <c r="X1684" s="33"/>
      <c r="Y1684" s="33"/>
      <c r="Z1684" s="33"/>
      <c r="AA1684" s="33"/>
      <c r="AB1684" s="33"/>
      <c r="AC1684" s="33"/>
      <c r="AD1684" s="33"/>
      <c r="AE1684" s="33"/>
      <c r="AT1684" s="16" t="s">
        <v>156</v>
      </c>
      <c r="AU1684" s="16" t="s">
        <v>86</v>
      </c>
    </row>
    <row r="1685" spans="1:65" s="2" customFormat="1" ht="68.25">
      <c r="A1685" s="33"/>
      <c r="B1685" s="34"/>
      <c r="C1685" s="35"/>
      <c r="D1685" s="215" t="s">
        <v>158</v>
      </c>
      <c r="E1685" s="35"/>
      <c r="F1685" s="219" t="s">
        <v>2844</v>
      </c>
      <c r="G1685" s="35"/>
      <c r="H1685" s="35"/>
      <c r="I1685" s="114"/>
      <c r="J1685" s="35"/>
      <c r="K1685" s="35"/>
      <c r="L1685" s="38"/>
      <c r="M1685" s="217"/>
      <c r="N1685" s="218"/>
      <c r="O1685" s="70"/>
      <c r="P1685" s="70"/>
      <c r="Q1685" s="70"/>
      <c r="R1685" s="70"/>
      <c r="S1685" s="70"/>
      <c r="T1685" s="71"/>
      <c r="U1685" s="33"/>
      <c r="V1685" s="33"/>
      <c r="W1685" s="33"/>
      <c r="X1685" s="33"/>
      <c r="Y1685" s="33"/>
      <c r="Z1685" s="33"/>
      <c r="AA1685" s="33"/>
      <c r="AB1685" s="33"/>
      <c r="AC1685" s="33"/>
      <c r="AD1685" s="33"/>
      <c r="AE1685" s="33"/>
      <c r="AT1685" s="16" t="s">
        <v>158</v>
      </c>
      <c r="AU1685" s="16" t="s">
        <v>86</v>
      </c>
    </row>
    <row r="1686" spans="1:65" s="2" customFormat="1" ht="19.5">
      <c r="A1686" s="33"/>
      <c r="B1686" s="34"/>
      <c r="C1686" s="35"/>
      <c r="D1686" s="215" t="s">
        <v>191</v>
      </c>
      <c r="E1686" s="35"/>
      <c r="F1686" s="219" t="s">
        <v>2851</v>
      </c>
      <c r="G1686" s="35"/>
      <c r="H1686" s="35"/>
      <c r="I1686" s="114"/>
      <c r="J1686" s="35"/>
      <c r="K1686" s="35"/>
      <c r="L1686" s="38"/>
      <c r="M1686" s="217"/>
      <c r="N1686" s="218"/>
      <c r="O1686" s="70"/>
      <c r="P1686" s="70"/>
      <c r="Q1686" s="70"/>
      <c r="R1686" s="70"/>
      <c r="S1686" s="70"/>
      <c r="T1686" s="71"/>
      <c r="U1686" s="33"/>
      <c r="V1686" s="33"/>
      <c r="W1686" s="33"/>
      <c r="X1686" s="33"/>
      <c r="Y1686" s="33"/>
      <c r="Z1686" s="33"/>
      <c r="AA1686" s="33"/>
      <c r="AB1686" s="33"/>
      <c r="AC1686" s="33"/>
      <c r="AD1686" s="33"/>
      <c r="AE1686" s="33"/>
      <c r="AT1686" s="16" t="s">
        <v>191</v>
      </c>
      <c r="AU1686" s="16" t="s">
        <v>86</v>
      </c>
    </row>
    <row r="1687" spans="1:65" s="2" customFormat="1" ht="21.75" customHeight="1">
      <c r="A1687" s="33"/>
      <c r="B1687" s="34"/>
      <c r="C1687" s="202" t="s">
        <v>2852</v>
      </c>
      <c r="D1687" s="202" t="s">
        <v>149</v>
      </c>
      <c r="E1687" s="203" t="s">
        <v>2853</v>
      </c>
      <c r="F1687" s="204" t="s">
        <v>2854</v>
      </c>
      <c r="G1687" s="205" t="s">
        <v>210</v>
      </c>
      <c r="H1687" s="206">
        <v>1</v>
      </c>
      <c r="I1687" s="207"/>
      <c r="J1687" s="208">
        <f>ROUND(I1687*H1687,2)</f>
        <v>0</v>
      </c>
      <c r="K1687" s="204" t="s">
        <v>153</v>
      </c>
      <c r="L1687" s="38"/>
      <c r="M1687" s="209" t="s">
        <v>1</v>
      </c>
      <c r="N1687" s="210" t="s">
        <v>42</v>
      </c>
      <c r="O1687" s="70"/>
      <c r="P1687" s="211">
        <f>O1687*H1687</f>
        <v>0</v>
      </c>
      <c r="Q1687" s="211">
        <v>0.36965999999999999</v>
      </c>
      <c r="R1687" s="211">
        <f>Q1687*H1687</f>
        <v>0.36965999999999999</v>
      </c>
      <c r="S1687" s="211">
        <v>0</v>
      </c>
      <c r="T1687" s="212">
        <f>S1687*H1687</f>
        <v>0</v>
      </c>
      <c r="U1687" s="33"/>
      <c r="V1687" s="33"/>
      <c r="W1687" s="33"/>
      <c r="X1687" s="33"/>
      <c r="Y1687" s="33"/>
      <c r="Z1687" s="33"/>
      <c r="AA1687" s="33"/>
      <c r="AB1687" s="33"/>
      <c r="AC1687" s="33"/>
      <c r="AD1687" s="33"/>
      <c r="AE1687" s="33"/>
      <c r="AR1687" s="213" t="s">
        <v>154</v>
      </c>
      <c r="AT1687" s="213" t="s">
        <v>149</v>
      </c>
      <c r="AU1687" s="213" t="s">
        <v>86</v>
      </c>
      <c r="AY1687" s="16" t="s">
        <v>147</v>
      </c>
      <c r="BE1687" s="214">
        <f>IF(N1687="základní",J1687,0)</f>
        <v>0</v>
      </c>
      <c r="BF1687" s="214">
        <f>IF(N1687="snížená",J1687,0)</f>
        <v>0</v>
      </c>
      <c r="BG1687" s="214">
        <f>IF(N1687="zákl. přenesená",J1687,0)</f>
        <v>0</v>
      </c>
      <c r="BH1687" s="214">
        <f>IF(N1687="sníž. přenesená",J1687,0)</f>
        <v>0</v>
      </c>
      <c r="BI1687" s="214">
        <f>IF(N1687="nulová",J1687,0)</f>
        <v>0</v>
      </c>
      <c r="BJ1687" s="16" t="s">
        <v>21</v>
      </c>
      <c r="BK1687" s="214">
        <f>ROUND(I1687*H1687,2)</f>
        <v>0</v>
      </c>
      <c r="BL1687" s="16" t="s">
        <v>154</v>
      </c>
      <c r="BM1687" s="213" t="s">
        <v>2855</v>
      </c>
    </row>
    <row r="1688" spans="1:65" s="2" customFormat="1" ht="19.5">
      <c r="A1688" s="33"/>
      <c r="B1688" s="34"/>
      <c r="C1688" s="35"/>
      <c r="D1688" s="215" t="s">
        <v>156</v>
      </c>
      <c r="E1688" s="35"/>
      <c r="F1688" s="216" t="s">
        <v>2856</v>
      </c>
      <c r="G1688" s="35"/>
      <c r="H1688" s="35"/>
      <c r="I1688" s="114"/>
      <c r="J1688" s="35"/>
      <c r="K1688" s="35"/>
      <c r="L1688" s="38"/>
      <c r="M1688" s="217"/>
      <c r="N1688" s="218"/>
      <c r="O1688" s="70"/>
      <c r="P1688" s="70"/>
      <c r="Q1688" s="70"/>
      <c r="R1688" s="70"/>
      <c r="S1688" s="70"/>
      <c r="T1688" s="71"/>
      <c r="U1688" s="33"/>
      <c r="V1688" s="33"/>
      <c r="W1688" s="33"/>
      <c r="X1688" s="33"/>
      <c r="Y1688" s="33"/>
      <c r="Z1688" s="33"/>
      <c r="AA1688" s="33"/>
      <c r="AB1688" s="33"/>
      <c r="AC1688" s="33"/>
      <c r="AD1688" s="33"/>
      <c r="AE1688" s="33"/>
      <c r="AT1688" s="16" t="s">
        <v>156</v>
      </c>
      <c r="AU1688" s="16" t="s">
        <v>86</v>
      </c>
    </row>
    <row r="1689" spans="1:65" s="2" customFormat="1" ht="68.25">
      <c r="A1689" s="33"/>
      <c r="B1689" s="34"/>
      <c r="C1689" s="35"/>
      <c r="D1689" s="215" t="s">
        <v>158</v>
      </c>
      <c r="E1689" s="35"/>
      <c r="F1689" s="219" t="s">
        <v>2844</v>
      </c>
      <c r="G1689" s="35"/>
      <c r="H1689" s="35"/>
      <c r="I1689" s="114"/>
      <c r="J1689" s="35"/>
      <c r="K1689" s="35"/>
      <c r="L1689" s="38"/>
      <c r="M1689" s="217"/>
      <c r="N1689" s="218"/>
      <c r="O1689" s="70"/>
      <c r="P1689" s="70"/>
      <c r="Q1689" s="70"/>
      <c r="R1689" s="70"/>
      <c r="S1689" s="70"/>
      <c r="T1689" s="71"/>
      <c r="U1689" s="33"/>
      <c r="V1689" s="33"/>
      <c r="W1689" s="33"/>
      <c r="X1689" s="33"/>
      <c r="Y1689" s="33"/>
      <c r="Z1689" s="33"/>
      <c r="AA1689" s="33"/>
      <c r="AB1689" s="33"/>
      <c r="AC1689" s="33"/>
      <c r="AD1689" s="33"/>
      <c r="AE1689" s="33"/>
      <c r="AT1689" s="16" t="s">
        <v>158</v>
      </c>
      <c r="AU1689" s="16" t="s">
        <v>86</v>
      </c>
    </row>
    <row r="1690" spans="1:65" s="2" customFormat="1" ht="19.5">
      <c r="A1690" s="33"/>
      <c r="B1690" s="34"/>
      <c r="C1690" s="35"/>
      <c r="D1690" s="215" t="s">
        <v>191</v>
      </c>
      <c r="E1690" s="35"/>
      <c r="F1690" s="219" t="s">
        <v>2857</v>
      </c>
      <c r="G1690" s="35"/>
      <c r="H1690" s="35"/>
      <c r="I1690" s="114"/>
      <c r="J1690" s="35"/>
      <c r="K1690" s="35"/>
      <c r="L1690" s="38"/>
      <c r="M1690" s="217"/>
      <c r="N1690" s="218"/>
      <c r="O1690" s="70"/>
      <c r="P1690" s="70"/>
      <c r="Q1690" s="70"/>
      <c r="R1690" s="70"/>
      <c r="S1690" s="70"/>
      <c r="T1690" s="71"/>
      <c r="U1690" s="33"/>
      <c r="V1690" s="33"/>
      <c r="W1690" s="33"/>
      <c r="X1690" s="33"/>
      <c r="Y1690" s="33"/>
      <c r="Z1690" s="33"/>
      <c r="AA1690" s="33"/>
      <c r="AB1690" s="33"/>
      <c r="AC1690" s="33"/>
      <c r="AD1690" s="33"/>
      <c r="AE1690" s="33"/>
      <c r="AT1690" s="16" t="s">
        <v>191</v>
      </c>
      <c r="AU1690" s="16" t="s">
        <v>86</v>
      </c>
    </row>
    <row r="1691" spans="1:65" s="2" customFormat="1" ht="16.5" customHeight="1">
      <c r="A1691" s="33"/>
      <c r="B1691" s="34"/>
      <c r="C1691" s="202" t="s">
        <v>2858</v>
      </c>
      <c r="D1691" s="202" t="s">
        <v>149</v>
      </c>
      <c r="E1691" s="203" t="s">
        <v>2859</v>
      </c>
      <c r="F1691" s="204" t="s">
        <v>2860</v>
      </c>
      <c r="G1691" s="205" t="s">
        <v>210</v>
      </c>
      <c r="H1691" s="206">
        <v>1</v>
      </c>
      <c r="I1691" s="207"/>
      <c r="J1691" s="208">
        <f>ROUND(I1691*H1691,2)</f>
        <v>0</v>
      </c>
      <c r="K1691" s="204" t="s">
        <v>1</v>
      </c>
      <c r="L1691" s="38"/>
      <c r="M1691" s="209" t="s">
        <v>1</v>
      </c>
      <c r="N1691" s="210" t="s">
        <v>42</v>
      </c>
      <c r="O1691" s="70"/>
      <c r="P1691" s="211">
        <f>O1691*H1691</f>
        <v>0</v>
      </c>
      <c r="Q1691" s="211">
        <v>5.5000000000000003E-4</v>
      </c>
      <c r="R1691" s="211">
        <f>Q1691*H1691</f>
        <v>5.5000000000000003E-4</v>
      </c>
      <c r="S1691" s="211">
        <v>0</v>
      </c>
      <c r="T1691" s="212">
        <f>S1691*H1691</f>
        <v>0</v>
      </c>
      <c r="U1691" s="33"/>
      <c r="V1691" s="33"/>
      <c r="W1691" s="33"/>
      <c r="X1691" s="33"/>
      <c r="Y1691" s="33"/>
      <c r="Z1691" s="33"/>
      <c r="AA1691" s="33"/>
      <c r="AB1691" s="33"/>
      <c r="AC1691" s="33"/>
      <c r="AD1691" s="33"/>
      <c r="AE1691" s="33"/>
      <c r="AR1691" s="213" t="s">
        <v>154</v>
      </c>
      <c r="AT1691" s="213" t="s">
        <v>149</v>
      </c>
      <c r="AU1691" s="213" t="s">
        <v>86</v>
      </c>
      <c r="AY1691" s="16" t="s">
        <v>147</v>
      </c>
      <c r="BE1691" s="214">
        <f>IF(N1691="základní",J1691,0)</f>
        <v>0</v>
      </c>
      <c r="BF1691" s="214">
        <f>IF(N1691="snížená",J1691,0)</f>
        <v>0</v>
      </c>
      <c r="BG1691" s="214">
        <f>IF(N1691="zákl. přenesená",J1691,0)</f>
        <v>0</v>
      </c>
      <c r="BH1691" s="214">
        <f>IF(N1691="sníž. přenesená",J1691,0)</f>
        <v>0</v>
      </c>
      <c r="BI1691" s="214">
        <f>IF(N1691="nulová",J1691,0)</f>
        <v>0</v>
      </c>
      <c r="BJ1691" s="16" t="s">
        <v>21</v>
      </c>
      <c r="BK1691" s="214">
        <f>ROUND(I1691*H1691,2)</f>
        <v>0</v>
      </c>
      <c r="BL1691" s="16" t="s">
        <v>154</v>
      </c>
      <c r="BM1691" s="213" t="s">
        <v>2861</v>
      </c>
    </row>
    <row r="1692" spans="1:65" s="2" customFormat="1" ht="11.25">
      <c r="A1692" s="33"/>
      <c r="B1692" s="34"/>
      <c r="C1692" s="35"/>
      <c r="D1692" s="215" t="s">
        <v>156</v>
      </c>
      <c r="E1692" s="35"/>
      <c r="F1692" s="216" t="s">
        <v>2862</v>
      </c>
      <c r="G1692" s="35"/>
      <c r="H1692" s="35"/>
      <c r="I1692" s="114"/>
      <c r="J1692" s="35"/>
      <c r="K1692" s="35"/>
      <c r="L1692" s="38"/>
      <c r="M1692" s="217"/>
      <c r="N1692" s="218"/>
      <c r="O1692" s="70"/>
      <c r="P1692" s="70"/>
      <c r="Q1692" s="70"/>
      <c r="R1692" s="70"/>
      <c r="S1692" s="70"/>
      <c r="T1692" s="71"/>
      <c r="U1692" s="33"/>
      <c r="V1692" s="33"/>
      <c r="W1692" s="33"/>
      <c r="X1692" s="33"/>
      <c r="Y1692" s="33"/>
      <c r="Z1692" s="33"/>
      <c r="AA1692" s="33"/>
      <c r="AB1692" s="33"/>
      <c r="AC1692" s="33"/>
      <c r="AD1692" s="33"/>
      <c r="AE1692" s="33"/>
      <c r="AT1692" s="16" t="s">
        <v>156</v>
      </c>
      <c r="AU1692" s="16" t="s">
        <v>86</v>
      </c>
    </row>
    <row r="1693" spans="1:65" s="2" customFormat="1" ht="48.75">
      <c r="A1693" s="33"/>
      <c r="B1693" s="34"/>
      <c r="C1693" s="35"/>
      <c r="D1693" s="215" t="s">
        <v>191</v>
      </c>
      <c r="E1693" s="35"/>
      <c r="F1693" s="219" t="s">
        <v>2863</v>
      </c>
      <c r="G1693" s="35"/>
      <c r="H1693" s="35"/>
      <c r="I1693" s="114"/>
      <c r="J1693" s="35"/>
      <c r="K1693" s="35"/>
      <c r="L1693" s="38"/>
      <c r="M1693" s="217"/>
      <c r="N1693" s="218"/>
      <c r="O1693" s="70"/>
      <c r="P1693" s="70"/>
      <c r="Q1693" s="70"/>
      <c r="R1693" s="70"/>
      <c r="S1693" s="70"/>
      <c r="T1693" s="71"/>
      <c r="U1693" s="33"/>
      <c r="V1693" s="33"/>
      <c r="W1693" s="33"/>
      <c r="X1693" s="33"/>
      <c r="Y1693" s="33"/>
      <c r="Z1693" s="33"/>
      <c r="AA1693" s="33"/>
      <c r="AB1693" s="33"/>
      <c r="AC1693" s="33"/>
      <c r="AD1693" s="33"/>
      <c r="AE1693" s="33"/>
      <c r="AT1693" s="16" t="s">
        <v>191</v>
      </c>
      <c r="AU1693" s="16" t="s">
        <v>86</v>
      </c>
    </row>
    <row r="1694" spans="1:65" s="2" customFormat="1" ht="16.5" customHeight="1">
      <c r="A1694" s="33"/>
      <c r="B1694" s="34"/>
      <c r="C1694" s="202" t="s">
        <v>2864</v>
      </c>
      <c r="D1694" s="202" t="s">
        <v>149</v>
      </c>
      <c r="E1694" s="203" t="s">
        <v>2865</v>
      </c>
      <c r="F1694" s="204" t="s">
        <v>2866</v>
      </c>
      <c r="G1694" s="205" t="s">
        <v>285</v>
      </c>
      <c r="H1694" s="206">
        <v>1</v>
      </c>
      <c r="I1694" s="207"/>
      <c r="J1694" s="208">
        <f>ROUND(I1694*H1694,2)</f>
        <v>0</v>
      </c>
      <c r="K1694" s="204" t="s">
        <v>153</v>
      </c>
      <c r="L1694" s="38"/>
      <c r="M1694" s="209" t="s">
        <v>1</v>
      </c>
      <c r="N1694" s="210" t="s">
        <v>42</v>
      </c>
      <c r="O1694" s="70"/>
      <c r="P1694" s="211">
        <f>O1694*H1694</f>
        <v>0</v>
      </c>
      <c r="Q1694" s="211">
        <v>0</v>
      </c>
      <c r="R1694" s="211">
        <f>Q1694*H1694</f>
        <v>0</v>
      </c>
      <c r="S1694" s="211">
        <v>0</v>
      </c>
      <c r="T1694" s="212">
        <f>S1694*H1694</f>
        <v>0</v>
      </c>
      <c r="U1694" s="33"/>
      <c r="V1694" s="33"/>
      <c r="W1694" s="33"/>
      <c r="X1694" s="33"/>
      <c r="Y1694" s="33"/>
      <c r="Z1694" s="33"/>
      <c r="AA1694" s="33"/>
      <c r="AB1694" s="33"/>
      <c r="AC1694" s="33"/>
      <c r="AD1694" s="33"/>
      <c r="AE1694" s="33"/>
      <c r="AR1694" s="213" t="s">
        <v>154</v>
      </c>
      <c r="AT1694" s="213" t="s">
        <v>149</v>
      </c>
      <c r="AU1694" s="213" t="s">
        <v>86</v>
      </c>
      <c r="AY1694" s="16" t="s">
        <v>147</v>
      </c>
      <c r="BE1694" s="214">
        <f>IF(N1694="základní",J1694,0)</f>
        <v>0</v>
      </c>
      <c r="BF1694" s="214">
        <f>IF(N1694="snížená",J1694,0)</f>
        <v>0</v>
      </c>
      <c r="BG1694" s="214">
        <f>IF(N1694="zákl. přenesená",J1694,0)</f>
        <v>0</v>
      </c>
      <c r="BH1694" s="214">
        <f>IF(N1694="sníž. přenesená",J1694,0)</f>
        <v>0</v>
      </c>
      <c r="BI1694" s="214">
        <f>IF(N1694="nulová",J1694,0)</f>
        <v>0</v>
      </c>
      <c r="BJ1694" s="16" t="s">
        <v>21</v>
      </c>
      <c r="BK1694" s="214">
        <f>ROUND(I1694*H1694,2)</f>
        <v>0</v>
      </c>
      <c r="BL1694" s="16" t="s">
        <v>154</v>
      </c>
      <c r="BM1694" s="213" t="s">
        <v>2867</v>
      </c>
    </row>
    <row r="1695" spans="1:65" s="2" customFormat="1" ht="19.5">
      <c r="A1695" s="33"/>
      <c r="B1695" s="34"/>
      <c r="C1695" s="35"/>
      <c r="D1695" s="215" t="s">
        <v>156</v>
      </c>
      <c r="E1695" s="35"/>
      <c r="F1695" s="216" t="s">
        <v>2868</v>
      </c>
      <c r="G1695" s="35"/>
      <c r="H1695" s="35"/>
      <c r="I1695" s="114"/>
      <c r="J1695" s="35"/>
      <c r="K1695" s="35"/>
      <c r="L1695" s="38"/>
      <c r="M1695" s="217"/>
      <c r="N1695" s="218"/>
      <c r="O1695" s="70"/>
      <c r="P1695" s="70"/>
      <c r="Q1695" s="70"/>
      <c r="R1695" s="70"/>
      <c r="S1695" s="70"/>
      <c r="T1695" s="71"/>
      <c r="U1695" s="33"/>
      <c r="V1695" s="33"/>
      <c r="W1695" s="33"/>
      <c r="X1695" s="33"/>
      <c r="Y1695" s="33"/>
      <c r="Z1695" s="33"/>
      <c r="AA1695" s="33"/>
      <c r="AB1695" s="33"/>
      <c r="AC1695" s="33"/>
      <c r="AD1695" s="33"/>
      <c r="AE1695" s="33"/>
      <c r="AT1695" s="16" t="s">
        <v>156</v>
      </c>
      <c r="AU1695" s="16" t="s">
        <v>86</v>
      </c>
    </row>
    <row r="1696" spans="1:65" s="2" customFormat="1" ht="87.75">
      <c r="A1696" s="33"/>
      <c r="B1696" s="34"/>
      <c r="C1696" s="35"/>
      <c r="D1696" s="215" t="s">
        <v>158</v>
      </c>
      <c r="E1696" s="35"/>
      <c r="F1696" s="219" t="s">
        <v>2869</v>
      </c>
      <c r="G1696" s="35"/>
      <c r="H1696" s="35"/>
      <c r="I1696" s="114"/>
      <c r="J1696" s="35"/>
      <c r="K1696" s="35"/>
      <c r="L1696" s="38"/>
      <c r="M1696" s="217"/>
      <c r="N1696" s="218"/>
      <c r="O1696" s="70"/>
      <c r="P1696" s="70"/>
      <c r="Q1696" s="70"/>
      <c r="R1696" s="70"/>
      <c r="S1696" s="70"/>
      <c r="T1696" s="71"/>
      <c r="U1696" s="33"/>
      <c r="V1696" s="33"/>
      <c r="W1696" s="33"/>
      <c r="X1696" s="33"/>
      <c r="Y1696" s="33"/>
      <c r="Z1696" s="33"/>
      <c r="AA1696" s="33"/>
      <c r="AB1696" s="33"/>
      <c r="AC1696" s="33"/>
      <c r="AD1696" s="33"/>
      <c r="AE1696" s="33"/>
      <c r="AT1696" s="16" t="s">
        <v>158</v>
      </c>
      <c r="AU1696" s="16" t="s">
        <v>86</v>
      </c>
    </row>
    <row r="1697" spans="1:65" s="2" customFormat="1" ht="21.75" customHeight="1">
      <c r="A1697" s="33"/>
      <c r="B1697" s="34"/>
      <c r="C1697" s="202" t="s">
        <v>2870</v>
      </c>
      <c r="D1697" s="202" t="s">
        <v>149</v>
      </c>
      <c r="E1697" s="203" t="s">
        <v>2871</v>
      </c>
      <c r="F1697" s="204" t="s">
        <v>2872</v>
      </c>
      <c r="G1697" s="205" t="s">
        <v>285</v>
      </c>
      <c r="H1697" s="206">
        <v>1</v>
      </c>
      <c r="I1697" s="207"/>
      <c r="J1697" s="208">
        <f>ROUND(I1697*H1697,2)</f>
        <v>0</v>
      </c>
      <c r="K1697" s="204" t="s">
        <v>1</v>
      </c>
      <c r="L1697" s="38"/>
      <c r="M1697" s="209" t="s">
        <v>1</v>
      </c>
      <c r="N1697" s="210" t="s">
        <v>42</v>
      </c>
      <c r="O1697" s="70"/>
      <c r="P1697" s="211">
        <f>O1697*H1697</f>
        <v>0</v>
      </c>
      <c r="Q1697" s="211">
        <v>0</v>
      </c>
      <c r="R1697" s="211">
        <f>Q1697*H1697</f>
        <v>0</v>
      </c>
      <c r="S1697" s="211">
        <v>0</v>
      </c>
      <c r="T1697" s="212">
        <f>S1697*H1697</f>
        <v>0</v>
      </c>
      <c r="U1697" s="33"/>
      <c r="V1697" s="33"/>
      <c r="W1697" s="33"/>
      <c r="X1697" s="33"/>
      <c r="Y1697" s="33"/>
      <c r="Z1697" s="33"/>
      <c r="AA1697" s="33"/>
      <c r="AB1697" s="33"/>
      <c r="AC1697" s="33"/>
      <c r="AD1697" s="33"/>
      <c r="AE1697" s="33"/>
      <c r="AR1697" s="213" t="s">
        <v>154</v>
      </c>
      <c r="AT1697" s="213" t="s">
        <v>149</v>
      </c>
      <c r="AU1697" s="213" t="s">
        <v>86</v>
      </c>
      <c r="AY1697" s="16" t="s">
        <v>147</v>
      </c>
      <c r="BE1697" s="214">
        <f>IF(N1697="základní",J1697,0)</f>
        <v>0</v>
      </c>
      <c r="BF1697" s="214">
        <f>IF(N1697="snížená",J1697,0)</f>
        <v>0</v>
      </c>
      <c r="BG1697" s="214">
        <f>IF(N1697="zákl. přenesená",J1697,0)</f>
        <v>0</v>
      </c>
      <c r="BH1697" s="214">
        <f>IF(N1697="sníž. přenesená",J1697,0)</f>
        <v>0</v>
      </c>
      <c r="BI1697" s="214">
        <f>IF(N1697="nulová",J1697,0)</f>
        <v>0</v>
      </c>
      <c r="BJ1697" s="16" t="s">
        <v>21</v>
      </c>
      <c r="BK1697" s="214">
        <f>ROUND(I1697*H1697,2)</f>
        <v>0</v>
      </c>
      <c r="BL1697" s="16" t="s">
        <v>154</v>
      </c>
      <c r="BM1697" s="213" t="s">
        <v>2873</v>
      </c>
    </row>
    <row r="1698" spans="1:65" s="2" customFormat="1" ht="19.5">
      <c r="A1698" s="33"/>
      <c r="B1698" s="34"/>
      <c r="C1698" s="35"/>
      <c r="D1698" s="215" t="s">
        <v>156</v>
      </c>
      <c r="E1698" s="35"/>
      <c r="F1698" s="216" t="s">
        <v>2872</v>
      </c>
      <c r="G1698" s="35"/>
      <c r="H1698" s="35"/>
      <c r="I1698" s="114"/>
      <c r="J1698" s="35"/>
      <c r="K1698" s="35"/>
      <c r="L1698" s="38"/>
      <c r="M1698" s="217"/>
      <c r="N1698" s="218"/>
      <c r="O1698" s="70"/>
      <c r="P1698" s="70"/>
      <c r="Q1698" s="70"/>
      <c r="R1698" s="70"/>
      <c r="S1698" s="70"/>
      <c r="T1698" s="71"/>
      <c r="U1698" s="33"/>
      <c r="V1698" s="33"/>
      <c r="W1698" s="33"/>
      <c r="X1698" s="33"/>
      <c r="Y1698" s="33"/>
      <c r="Z1698" s="33"/>
      <c r="AA1698" s="33"/>
      <c r="AB1698" s="33"/>
      <c r="AC1698" s="33"/>
      <c r="AD1698" s="33"/>
      <c r="AE1698" s="33"/>
      <c r="AT1698" s="16" t="s">
        <v>156</v>
      </c>
      <c r="AU1698" s="16" t="s">
        <v>86</v>
      </c>
    </row>
    <row r="1699" spans="1:65" s="2" customFormat="1" ht="29.25">
      <c r="A1699" s="33"/>
      <c r="B1699" s="34"/>
      <c r="C1699" s="35"/>
      <c r="D1699" s="215" t="s">
        <v>191</v>
      </c>
      <c r="E1699" s="35"/>
      <c r="F1699" s="219" t="s">
        <v>2874</v>
      </c>
      <c r="G1699" s="35"/>
      <c r="H1699" s="35"/>
      <c r="I1699" s="114"/>
      <c r="J1699" s="35"/>
      <c r="K1699" s="35"/>
      <c r="L1699" s="38"/>
      <c r="M1699" s="217"/>
      <c r="N1699" s="218"/>
      <c r="O1699" s="70"/>
      <c r="P1699" s="70"/>
      <c r="Q1699" s="70"/>
      <c r="R1699" s="70"/>
      <c r="S1699" s="70"/>
      <c r="T1699" s="71"/>
      <c r="U1699" s="33"/>
      <c r="V1699" s="33"/>
      <c r="W1699" s="33"/>
      <c r="X1699" s="33"/>
      <c r="Y1699" s="33"/>
      <c r="Z1699" s="33"/>
      <c r="AA1699" s="33"/>
      <c r="AB1699" s="33"/>
      <c r="AC1699" s="33"/>
      <c r="AD1699" s="33"/>
      <c r="AE1699" s="33"/>
      <c r="AT1699" s="16" t="s">
        <v>191</v>
      </c>
      <c r="AU1699" s="16" t="s">
        <v>86</v>
      </c>
    </row>
    <row r="1700" spans="1:65" s="2" customFormat="1" ht="21.75" customHeight="1">
      <c r="A1700" s="33"/>
      <c r="B1700" s="34"/>
      <c r="C1700" s="202" t="s">
        <v>2875</v>
      </c>
      <c r="D1700" s="202" t="s">
        <v>149</v>
      </c>
      <c r="E1700" s="203" t="s">
        <v>2876</v>
      </c>
      <c r="F1700" s="204" t="s">
        <v>2877</v>
      </c>
      <c r="G1700" s="205" t="s">
        <v>285</v>
      </c>
      <c r="H1700" s="206">
        <v>1</v>
      </c>
      <c r="I1700" s="207"/>
      <c r="J1700" s="208">
        <f>ROUND(I1700*H1700,2)</f>
        <v>0</v>
      </c>
      <c r="K1700" s="204" t="s">
        <v>1</v>
      </c>
      <c r="L1700" s="38"/>
      <c r="M1700" s="209" t="s">
        <v>1</v>
      </c>
      <c r="N1700" s="210" t="s">
        <v>42</v>
      </c>
      <c r="O1700" s="70"/>
      <c r="P1700" s="211">
        <f>O1700*H1700</f>
        <v>0</v>
      </c>
      <c r="Q1700" s="211">
        <v>0</v>
      </c>
      <c r="R1700" s="211">
        <f>Q1700*H1700</f>
        <v>0</v>
      </c>
      <c r="S1700" s="211">
        <v>0</v>
      </c>
      <c r="T1700" s="212">
        <f>S1700*H1700</f>
        <v>0</v>
      </c>
      <c r="U1700" s="33"/>
      <c r="V1700" s="33"/>
      <c r="W1700" s="33"/>
      <c r="X1700" s="33"/>
      <c r="Y1700" s="33"/>
      <c r="Z1700" s="33"/>
      <c r="AA1700" s="33"/>
      <c r="AB1700" s="33"/>
      <c r="AC1700" s="33"/>
      <c r="AD1700" s="33"/>
      <c r="AE1700" s="33"/>
      <c r="AR1700" s="213" t="s">
        <v>154</v>
      </c>
      <c r="AT1700" s="213" t="s">
        <v>149</v>
      </c>
      <c r="AU1700" s="213" t="s">
        <v>86</v>
      </c>
      <c r="AY1700" s="16" t="s">
        <v>147</v>
      </c>
      <c r="BE1700" s="214">
        <f>IF(N1700="základní",J1700,0)</f>
        <v>0</v>
      </c>
      <c r="BF1700" s="214">
        <f>IF(N1700="snížená",J1700,0)</f>
        <v>0</v>
      </c>
      <c r="BG1700" s="214">
        <f>IF(N1700="zákl. přenesená",J1700,0)</f>
        <v>0</v>
      </c>
      <c r="BH1700" s="214">
        <f>IF(N1700="sníž. přenesená",J1700,0)</f>
        <v>0</v>
      </c>
      <c r="BI1700" s="214">
        <f>IF(N1700="nulová",J1700,0)</f>
        <v>0</v>
      </c>
      <c r="BJ1700" s="16" t="s">
        <v>21</v>
      </c>
      <c r="BK1700" s="214">
        <f>ROUND(I1700*H1700,2)</f>
        <v>0</v>
      </c>
      <c r="BL1700" s="16" t="s">
        <v>154</v>
      </c>
      <c r="BM1700" s="213" t="s">
        <v>2878</v>
      </c>
    </row>
    <row r="1701" spans="1:65" s="2" customFormat="1" ht="19.5">
      <c r="A1701" s="33"/>
      <c r="B1701" s="34"/>
      <c r="C1701" s="35"/>
      <c r="D1701" s="215" t="s">
        <v>156</v>
      </c>
      <c r="E1701" s="35"/>
      <c r="F1701" s="216" t="s">
        <v>2877</v>
      </c>
      <c r="G1701" s="35"/>
      <c r="H1701" s="35"/>
      <c r="I1701" s="114"/>
      <c r="J1701" s="35"/>
      <c r="K1701" s="35"/>
      <c r="L1701" s="38"/>
      <c r="M1701" s="217"/>
      <c r="N1701" s="218"/>
      <c r="O1701" s="70"/>
      <c r="P1701" s="70"/>
      <c r="Q1701" s="70"/>
      <c r="R1701" s="70"/>
      <c r="S1701" s="70"/>
      <c r="T1701" s="71"/>
      <c r="U1701" s="33"/>
      <c r="V1701" s="33"/>
      <c r="W1701" s="33"/>
      <c r="X1701" s="33"/>
      <c r="Y1701" s="33"/>
      <c r="Z1701" s="33"/>
      <c r="AA1701" s="33"/>
      <c r="AB1701" s="33"/>
      <c r="AC1701" s="33"/>
      <c r="AD1701" s="33"/>
      <c r="AE1701" s="33"/>
      <c r="AT1701" s="16" t="s">
        <v>156</v>
      </c>
      <c r="AU1701" s="16" t="s">
        <v>86</v>
      </c>
    </row>
    <row r="1702" spans="1:65" s="2" customFormat="1" ht="29.25">
      <c r="A1702" s="33"/>
      <c r="B1702" s="34"/>
      <c r="C1702" s="35"/>
      <c r="D1702" s="215" t="s">
        <v>191</v>
      </c>
      <c r="E1702" s="35"/>
      <c r="F1702" s="219" t="s">
        <v>2874</v>
      </c>
      <c r="G1702" s="35"/>
      <c r="H1702" s="35"/>
      <c r="I1702" s="114"/>
      <c r="J1702" s="35"/>
      <c r="K1702" s="35"/>
      <c r="L1702" s="38"/>
      <c r="M1702" s="217"/>
      <c r="N1702" s="218"/>
      <c r="O1702" s="70"/>
      <c r="P1702" s="70"/>
      <c r="Q1702" s="70"/>
      <c r="R1702" s="70"/>
      <c r="S1702" s="70"/>
      <c r="T1702" s="71"/>
      <c r="U1702" s="33"/>
      <c r="V1702" s="33"/>
      <c r="W1702" s="33"/>
      <c r="X1702" s="33"/>
      <c r="Y1702" s="33"/>
      <c r="Z1702" s="33"/>
      <c r="AA1702" s="33"/>
      <c r="AB1702" s="33"/>
      <c r="AC1702" s="33"/>
      <c r="AD1702" s="33"/>
      <c r="AE1702" s="33"/>
      <c r="AT1702" s="16" t="s">
        <v>191</v>
      </c>
      <c r="AU1702" s="16" t="s">
        <v>86</v>
      </c>
    </row>
    <row r="1703" spans="1:65" s="2" customFormat="1" ht="21.75" customHeight="1">
      <c r="A1703" s="33"/>
      <c r="B1703" s="34"/>
      <c r="C1703" s="202" t="s">
        <v>2879</v>
      </c>
      <c r="D1703" s="202" t="s">
        <v>149</v>
      </c>
      <c r="E1703" s="203" t="s">
        <v>2880</v>
      </c>
      <c r="F1703" s="204" t="s">
        <v>2881</v>
      </c>
      <c r="G1703" s="205" t="s">
        <v>152</v>
      </c>
      <c r="H1703" s="206">
        <v>1</v>
      </c>
      <c r="I1703" s="207"/>
      <c r="J1703" s="208">
        <f>ROUND(I1703*H1703,2)</f>
        <v>0</v>
      </c>
      <c r="K1703" s="204" t="s">
        <v>153</v>
      </c>
      <c r="L1703" s="38"/>
      <c r="M1703" s="209" t="s">
        <v>1</v>
      </c>
      <c r="N1703" s="210" t="s">
        <v>42</v>
      </c>
      <c r="O1703" s="70"/>
      <c r="P1703" s="211">
        <f>O1703*H1703</f>
        <v>0</v>
      </c>
      <c r="Q1703" s="211">
        <v>0</v>
      </c>
      <c r="R1703" s="211">
        <f>Q1703*H1703</f>
        <v>0</v>
      </c>
      <c r="S1703" s="211">
        <v>0</v>
      </c>
      <c r="T1703" s="212">
        <f>S1703*H1703</f>
        <v>0</v>
      </c>
      <c r="U1703" s="33"/>
      <c r="V1703" s="33"/>
      <c r="W1703" s="33"/>
      <c r="X1703" s="33"/>
      <c r="Y1703" s="33"/>
      <c r="Z1703" s="33"/>
      <c r="AA1703" s="33"/>
      <c r="AB1703" s="33"/>
      <c r="AC1703" s="33"/>
      <c r="AD1703" s="33"/>
      <c r="AE1703" s="33"/>
      <c r="AR1703" s="213" t="s">
        <v>154</v>
      </c>
      <c r="AT1703" s="213" t="s">
        <v>149</v>
      </c>
      <c r="AU1703" s="213" t="s">
        <v>86</v>
      </c>
      <c r="AY1703" s="16" t="s">
        <v>147</v>
      </c>
      <c r="BE1703" s="214">
        <f>IF(N1703="základní",J1703,0)</f>
        <v>0</v>
      </c>
      <c r="BF1703" s="214">
        <f>IF(N1703="snížená",J1703,0)</f>
        <v>0</v>
      </c>
      <c r="BG1703" s="214">
        <f>IF(N1703="zákl. přenesená",J1703,0)</f>
        <v>0</v>
      </c>
      <c r="BH1703" s="214">
        <f>IF(N1703="sníž. přenesená",J1703,0)</f>
        <v>0</v>
      </c>
      <c r="BI1703" s="214">
        <f>IF(N1703="nulová",J1703,0)</f>
        <v>0</v>
      </c>
      <c r="BJ1703" s="16" t="s">
        <v>21</v>
      </c>
      <c r="BK1703" s="214">
        <f>ROUND(I1703*H1703,2)</f>
        <v>0</v>
      </c>
      <c r="BL1703" s="16" t="s">
        <v>154</v>
      </c>
      <c r="BM1703" s="213" t="s">
        <v>2882</v>
      </c>
    </row>
    <row r="1704" spans="1:65" s="2" customFormat="1" ht="29.25">
      <c r="A1704" s="33"/>
      <c r="B1704" s="34"/>
      <c r="C1704" s="35"/>
      <c r="D1704" s="215" t="s">
        <v>156</v>
      </c>
      <c r="E1704" s="35"/>
      <c r="F1704" s="216" t="s">
        <v>2883</v>
      </c>
      <c r="G1704" s="35"/>
      <c r="H1704" s="35"/>
      <c r="I1704" s="114"/>
      <c r="J1704" s="35"/>
      <c r="K1704" s="35"/>
      <c r="L1704" s="38"/>
      <c r="M1704" s="217"/>
      <c r="N1704" s="218"/>
      <c r="O1704" s="70"/>
      <c r="P1704" s="70"/>
      <c r="Q1704" s="70"/>
      <c r="R1704" s="70"/>
      <c r="S1704" s="70"/>
      <c r="T1704" s="71"/>
      <c r="U1704" s="33"/>
      <c r="V1704" s="33"/>
      <c r="W1704" s="33"/>
      <c r="X1704" s="33"/>
      <c r="Y1704" s="33"/>
      <c r="Z1704" s="33"/>
      <c r="AA1704" s="33"/>
      <c r="AB1704" s="33"/>
      <c r="AC1704" s="33"/>
      <c r="AD1704" s="33"/>
      <c r="AE1704" s="33"/>
      <c r="AT1704" s="16" t="s">
        <v>156</v>
      </c>
      <c r="AU1704" s="16" t="s">
        <v>86</v>
      </c>
    </row>
    <row r="1705" spans="1:65" s="2" customFormat="1" ht="58.5">
      <c r="A1705" s="33"/>
      <c r="B1705" s="34"/>
      <c r="C1705" s="35"/>
      <c r="D1705" s="215" t="s">
        <v>158</v>
      </c>
      <c r="E1705" s="35"/>
      <c r="F1705" s="219" t="s">
        <v>2884</v>
      </c>
      <c r="G1705" s="35"/>
      <c r="H1705" s="35"/>
      <c r="I1705" s="114"/>
      <c r="J1705" s="35"/>
      <c r="K1705" s="35"/>
      <c r="L1705" s="38"/>
      <c r="M1705" s="217"/>
      <c r="N1705" s="218"/>
      <c r="O1705" s="70"/>
      <c r="P1705" s="70"/>
      <c r="Q1705" s="70"/>
      <c r="R1705" s="70"/>
      <c r="S1705" s="70"/>
      <c r="T1705" s="71"/>
      <c r="U1705" s="33"/>
      <c r="V1705" s="33"/>
      <c r="W1705" s="33"/>
      <c r="X1705" s="33"/>
      <c r="Y1705" s="33"/>
      <c r="Z1705" s="33"/>
      <c r="AA1705" s="33"/>
      <c r="AB1705" s="33"/>
      <c r="AC1705" s="33"/>
      <c r="AD1705" s="33"/>
      <c r="AE1705" s="33"/>
      <c r="AT1705" s="16" t="s">
        <v>158</v>
      </c>
      <c r="AU1705" s="16" t="s">
        <v>86</v>
      </c>
    </row>
    <row r="1706" spans="1:65" s="2" customFormat="1" ht="21.75" customHeight="1">
      <c r="A1706" s="33"/>
      <c r="B1706" s="34"/>
      <c r="C1706" s="202" t="s">
        <v>2885</v>
      </c>
      <c r="D1706" s="202" t="s">
        <v>149</v>
      </c>
      <c r="E1706" s="203" t="s">
        <v>2886</v>
      </c>
      <c r="F1706" s="204" t="s">
        <v>2887</v>
      </c>
      <c r="G1706" s="205" t="s">
        <v>152</v>
      </c>
      <c r="H1706" s="206">
        <v>1</v>
      </c>
      <c r="I1706" s="207"/>
      <c r="J1706" s="208">
        <f>ROUND(I1706*H1706,2)</f>
        <v>0</v>
      </c>
      <c r="K1706" s="204" t="s">
        <v>153</v>
      </c>
      <c r="L1706" s="38"/>
      <c r="M1706" s="209" t="s">
        <v>1</v>
      </c>
      <c r="N1706" s="210" t="s">
        <v>42</v>
      </c>
      <c r="O1706" s="70"/>
      <c r="P1706" s="211">
        <f>O1706*H1706</f>
        <v>0</v>
      </c>
      <c r="Q1706" s="211">
        <v>0</v>
      </c>
      <c r="R1706" s="211">
        <f>Q1706*H1706</f>
        <v>0</v>
      </c>
      <c r="S1706" s="211">
        <v>0</v>
      </c>
      <c r="T1706" s="212">
        <f>S1706*H1706</f>
        <v>0</v>
      </c>
      <c r="U1706" s="33"/>
      <c r="V1706" s="33"/>
      <c r="W1706" s="33"/>
      <c r="X1706" s="33"/>
      <c r="Y1706" s="33"/>
      <c r="Z1706" s="33"/>
      <c r="AA1706" s="33"/>
      <c r="AB1706" s="33"/>
      <c r="AC1706" s="33"/>
      <c r="AD1706" s="33"/>
      <c r="AE1706" s="33"/>
      <c r="AR1706" s="213" t="s">
        <v>154</v>
      </c>
      <c r="AT1706" s="213" t="s">
        <v>149</v>
      </c>
      <c r="AU1706" s="213" t="s">
        <v>86</v>
      </c>
      <c r="AY1706" s="16" t="s">
        <v>147</v>
      </c>
      <c r="BE1706" s="214">
        <f>IF(N1706="základní",J1706,0)</f>
        <v>0</v>
      </c>
      <c r="BF1706" s="214">
        <f>IF(N1706="snížená",J1706,0)</f>
        <v>0</v>
      </c>
      <c r="BG1706" s="214">
        <f>IF(N1706="zákl. přenesená",J1706,0)</f>
        <v>0</v>
      </c>
      <c r="BH1706" s="214">
        <f>IF(N1706="sníž. přenesená",J1706,0)</f>
        <v>0</v>
      </c>
      <c r="BI1706" s="214">
        <f>IF(N1706="nulová",J1706,0)</f>
        <v>0</v>
      </c>
      <c r="BJ1706" s="16" t="s">
        <v>21</v>
      </c>
      <c r="BK1706" s="214">
        <f>ROUND(I1706*H1706,2)</f>
        <v>0</v>
      </c>
      <c r="BL1706" s="16" t="s">
        <v>154</v>
      </c>
      <c r="BM1706" s="213" t="s">
        <v>2888</v>
      </c>
    </row>
    <row r="1707" spans="1:65" s="2" customFormat="1" ht="29.25">
      <c r="A1707" s="33"/>
      <c r="B1707" s="34"/>
      <c r="C1707" s="35"/>
      <c r="D1707" s="215" t="s">
        <v>156</v>
      </c>
      <c r="E1707" s="35"/>
      <c r="F1707" s="216" t="s">
        <v>2889</v>
      </c>
      <c r="G1707" s="35"/>
      <c r="H1707" s="35"/>
      <c r="I1707" s="114"/>
      <c r="J1707" s="35"/>
      <c r="K1707" s="35"/>
      <c r="L1707" s="38"/>
      <c r="M1707" s="217"/>
      <c r="N1707" s="218"/>
      <c r="O1707" s="70"/>
      <c r="P1707" s="70"/>
      <c r="Q1707" s="70"/>
      <c r="R1707" s="70"/>
      <c r="S1707" s="70"/>
      <c r="T1707" s="71"/>
      <c r="U1707" s="33"/>
      <c r="V1707" s="33"/>
      <c r="W1707" s="33"/>
      <c r="X1707" s="33"/>
      <c r="Y1707" s="33"/>
      <c r="Z1707" s="33"/>
      <c r="AA1707" s="33"/>
      <c r="AB1707" s="33"/>
      <c r="AC1707" s="33"/>
      <c r="AD1707" s="33"/>
      <c r="AE1707" s="33"/>
      <c r="AT1707" s="16" t="s">
        <v>156</v>
      </c>
      <c r="AU1707" s="16" t="s">
        <v>86</v>
      </c>
    </row>
    <row r="1708" spans="1:65" s="2" customFormat="1" ht="58.5">
      <c r="A1708" s="33"/>
      <c r="B1708" s="34"/>
      <c r="C1708" s="35"/>
      <c r="D1708" s="215" t="s">
        <v>158</v>
      </c>
      <c r="E1708" s="35"/>
      <c r="F1708" s="219" t="s">
        <v>2884</v>
      </c>
      <c r="G1708" s="35"/>
      <c r="H1708" s="35"/>
      <c r="I1708" s="114"/>
      <c r="J1708" s="35"/>
      <c r="K1708" s="35"/>
      <c r="L1708" s="38"/>
      <c r="M1708" s="217"/>
      <c r="N1708" s="218"/>
      <c r="O1708" s="70"/>
      <c r="P1708" s="70"/>
      <c r="Q1708" s="70"/>
      <c r="R1708" s="70"/>
      <c r="S1708" s="70"/>
      <c r="T1708" s="71"/>
      <c r="U1708" s="33"/>
      <c r="V1708" s="33"/>
      <c r="W1708" s="33"/>
      <c r="X1708" s="33"/>
      <c r="Y1708" s="33"/>
      <c r="Z1708" s="33"/>
      <c r="AA1708" s="33"/>
      <c r="AB1708" s="33"/>
      <c r="AC1708" s="33"/>
      <c r="AD1708" s="33"/>
      <c r="AE1708" s="33"/>
      <c r="AT1708" s="16" t="s">
        <v>158</v>
      </c>
      <c r="AU1708" s="16" t="s">
        <v>86</v>
      </c>
    </row>
    <row r="1709" spans="1:65" s="2" customFormat="1" ht="21.75" customHeight="1">
      <c r="A1709" s="33"/>
      <c r="B1709" s="34"/>
      <c r="C1709" s="202" t="s">
        <v>2890</v>
      </c>
      <c r="D1709" s="202" t="s">
        <v>149</v>
      </c>
      <c r="E1709" s="203" t="s">
        <v>2891</v>
      </c>
      <c r="F1709" s="204" t="s">
        <v>2892</v>
      </c>
      <c r="G1709" s="205" t="s">
        <v>152</v>
      </c>
      <c r="H1709" s="206">
        <v>1</v>
      </c>
      <c r="I1709" s="207"/>
      <c r="J1709" s="208">
        <f>ROUND(I1709*H1709,2)</f>
        <v>0</v>
      </c>
      <c r="K1709" s="204" t="s">
        <v>153</v>
      </c>
      <c r="L1709" s="38"/>
      <c r="M1709" s="209" t="s">
        <v>1</v>
      </c>
      <c r="N1709" s="210" t="s">
        <v>42</v>
      </c>
      <c r="O1709" s="70"/>
      <c r="P1709" s="211">
        <f>O1709*H1709</f>
        <v>0</v>
      </c>
      <c r="Q1709" s="211">
        <v>0</v>
      </c>
      <c r="R1709" s="211">
        <f>Q1709*H1709</f>
        <v>0</v>
      </c>
      <c r="S1709" s="211">
        <v>0</v>
      </c>
      <c r="T1709" s="212">
        <f>S1709*H1709</f>
        <v>0</v>
      </c>
      <c r="U1709" s="33"/>
      <c r="V1709" s="33"/>
      <c r="W1709" s="33"/>
      <c r="X1709" s="33"/>
      <c r="Y1709" s="33"/>
      <c r="Z1709" s="33"/>
      <c r="AA1709" s="33"/>
      <c r="AB1709" s="33"/>
      <c r="AC1709" s="33"/>
      <c r="AD1709" s="33"/>
      <c r="AE1709" s="33"/>
      <c r="AR1709" s="213" t="s">
        <v>154</v>
      </c>
      <c r="AT1709" s="213" t="s">
        <v>149</v>
      </c>
      <c r="AU1709" s="213" t="s">
        <v>86</v>
      </c>
      <c r="AY1709" s="16" t="s">
        <v>147</v>
      </c>
      <c r="BE1709" s="214">
        <f>IF(N1709="základní",J1709,0)</f>
        <v>0</v>
      </c>
      <c r="BF1709" s="214">
        <f>IF(N1709="snížená",J1709,0)</f>
        <v>0</v>
      </c>
      <c r="BG1709" s="214">
        <f>IF(N1709="zákl. přenesená",J1709,0)</f>
        <v>0</v>
      </c>
      <c r="BH1709" s="214">
        <f>IF(N1709="sníž. přenesená",J1709,0)</f>
        <v>0</v>
      </c>
      <c r="BI1709" s="214">
        <f>IF(N1709="nulová",J1709,0)</f>
        <v>0</v>
      </c>
      <c r="BJ1709" s="16" t="s">
        <v>21</v>
      </c>
      <c r="BK1709" s="214">
        <f>ROUND(I1709*H1709,2)</f>
        <v>0</v>
      </c>
      <c r="BL1709" s="16" t="s">
        <v>154</v>
      </c>
      <c r="BM1709" s="213" t="s">
        <v>2893</v>
      </c>
    </row>
    <row r="1710" spans="1:65" s="2" customFormat="1" ht="29.25">
      <c r="A1710" s="33"/>
      <c r="B1710" s="34"/>
      <c r="C1710" s="35"/>
      <c r="D1710" s="215" t="s">
        <v>156</v>
      </c>
      <c r="E1710" s="35"/>
      <c r="F1710" s="216" t="s">
        <v>2894</v>
      </c>
      <c r="G1710" s="35"/>
      <c r="H1710" s="35"/>
      <c r="I1710" s="114"/>
      <c r="J1710" s="35"/>
      <c r="K1710" s="35"/>
      <c r="L1710" s="38"/>
      <c r="M1710" s="217"/>
      <c r="N1710" s="218"/>
      <c r="O1710" s="70"/>
      <c r="P1710" s="70"/>
      <c r="Q1710" s="70"/>
      <c r="R1710" s="70"/>
      <c r="S1710" s="70"/>
      <c r="T1710" s="71"/>
      <c r="U1710" s="33"/>
      <c r="V1710" s="33"/>
      <c r="W1710" s="33"/>
      <c r="X1710" s="33"/>
      <c r="Y1710" s="33"/>
      <c r="Z1710" s="33"/>
      <c r="AA1710" s="33"/>
      <c r="AB1710" s="33"/>
      <c r="AC1710" s="33"/>
      <c r="AD1710" s="33"/>
      <c r="AE1710" s="33"/>
      <c r="AT1710" s="16" t="s">
        <v>156</v>
      </c>
      <c r="AU1710" s="16" t="s">
        <v>86</v>
      </c>
    </row>
    <row r="1711" spans="1:65" s="2" customFormat="1" ht="29.25">
      <c r="A1711" s="33"/>
      <c r="B1711" s="34"/>
      <c r="C1711" s="35"/>
      <c r="D1711" s="215" t="s">
        <v>158</v>
      </c>
      <c r="E1711" s="35"/>
      <c r="F1711" s="219" t="s">
        <v>2895</v>
      </c>
      <c r="G1711" s="35"/>
      <c r="H1711" s="35"/>
      <c r="I1711" s="114"/>
      <c r="J1711" s="35"/>
      <c r="K1711" s="35"/>
      <c r="L1711" s="38"/>
      <c r="M1711" s="217"/>
      <c r="N1711" s="218"/>
      <c r="O1711" s="70"/>
      <c r="P1711" s="70"/>
      <c r="Q1711" s="70"/>
      <c r="R1711" s="70"/>
      <c r="S1711" s="70"/>
      <c r="T1711" s="71"/>
      <c r="U1711" s="33"/>
      <c r="V1711" s="33"/>
      <c r="W1711" s="33"/>
      <c r="X1711" s="33"/>
      <c r="Y1711" s="33"/>
      <c r="Z1711" s="33"/>
      <c r="AA1711" s="33"/>
      <c r="AB1711" s="33"/>
      <c r="AC1711" s="33"/>
      <c r="AD1711" s="33"/>
      <c r="AE1711" s="33"/>
      <c r="AT1711" s="16" t="s">
        <v>158</v>
      </c>
      <c r="AU1711" s="16" t="s">
        <v>86</v>
      </c>
    </row>
    <row r="1712" spans="1:65" s="2" customFormat="1" ht="21.75" customHeight="1">
      <c r="A1712" s="33"/>
      <c r="B1712" s="34"/>
      <c r="C1712" s="202" t="s">
        <v>2896</v>
      </c>
      <c r="D1712" s="202" t="s">
        <v>149</v>
      </c>
      <c r="E1712" s="203" t="s">
        <v>2897</v>
      </c>
      <c r="F1712" s="204" t="s">
        <v>2898</v>
      </c>
      <c r="G1712" s="205" t="s">
        <v>187</v>
      </c>
      <c r="H1712" s="206">
        <v>1</v>
      </c>
      <c r="I1712" s="207"/>
      <c r="J1712" s="208">
        <f>ROUND(I1712*H1712,2)</f>
        <v>0</v>
      </c>
      <c r="K1712" s="204" t="s">
        <v>153</v>
      </c>
      <c r="L1712" s="38"/>
      <c r="M1712" s="209" t="s">
        <v>1</v>
      </c>
      <c r="N1712" s="210" t="s">
        <v>42</v>
      </c>
      <c r="O1712" s="70"/>
      <c r="P1712" s="211">
        <f>O1712*H1712</f>
        <v>0</v>
      </c>
      <c r="Q1712" s="211">
        <v>0</v>
      </c>
      <c r="R1712" s="211">
        <f>Q1712*H1712</f>
        <v>0</v>
      </c>
      <c r="S1712" s="211">
        <v>0</v>
      </c>
      <c r="T1712" s="212">
        <f>S1712*H1712</f>
        <v>0</v>
      </c>
      <c r="U1712" s="33"/>
      <c r="V1712" s="33"/>
      <c r="W1712" s="33"/>
      <c r="X1712" s="33"/>
      <c r="Y1712" s="33"/>
      <c r="Z1712" s="33"/>
      <c r="AA1712" s="33"/>
      <c r="AB1712" s="33"/>
      <c r="AC1712" s="33"/>
      <c r="AD1712" s="33"/>
      <c r="AE1712" s="33"/>
      <c r="AR1712" s="213" t="s">
        <v>154</v>
      </c>
      <c r="AT1712" s="213" t="s">
        <v>149</v>
      </c>
      <c r="AU1712" s="213" t="s">
        <v>86</v>
      </c>
      <c r="AY1712" s="16" t="s">
        <v>147</v>
      </c>
      <c r="BE1712" s="214">
        <f>IF(N1712="základní",J1712,0)</f>
        <v>0</v>
      </c>
      <c r="BF1712" s="214">
        <f>IF(N1712="snížená",J1712,0)</f>
        <v>0</v>
      </c>
      <c r="BG1712" s="214">
        <f>IF(N1712="zákl. přenesená",J1712,0)</f>
        <v>0</v>
      </c>
      <c r="BH1712" s="214">
        <f>IF(N1712="sníž. přenesená",J1712,0)</f>
        <v>0</v>
      </c>
      <c r="BI1712" s="214">
        <f>IF(N1712="nulová",J1712,0)</f>
        <v>0</v>
      </c>
      <c r="BJ1712" s="16" t="s">
        <v>21</v>
      </c>
      <c r="BK1712" s="214">
        <f>ROUND(I1712*H1712,2)</f>
        <v>0</v>
      </c>
      <c r="BL1712" s="16" t="s">
        <v>154</v>
      </c>
      <c r="BM1712" s="213" t="s">
        <v>2899</v>
      </c>
    </row>
    <row r="1713" spans="1:65" s="2" customFormat="1" ht="29.25">
      <c r="A1713" s="33"/>
      <c r="B1713" s="34"/>
      <c r="C1713" s="35"/>
      <c r="D1713" s="215" t="s">
        <v>156</v>
      </c>
      <c r="E1713" s="35"/>
      <c r="F1713" s="216" t="s">
        <v>2900</v>
      </c>
      <c r="G1713" s="35"/>
      <c r="H1713" s="35"/>
      <c r="I1713" s="114"/>
      <c r="J1713" s="35"/>
      <c r="K1713" s="35"/>
      <c r="L1713" s="38"/>
      <c r="M1713" s="217"/>
      <c r="N1713" s="218"/>
      <c r="O1713" s="70"/>
      <c r="P1713" s="70"/>
      <c r="Q1713" s="70"/>
      <c r="R1713" s="70"/>
      <c r="S1713" s="70"/>
      <c r="T1713" s="71"/>
      <c r="U1713" s="33"/>
      <c r="V1713" s="33"/>
      <c r="W1713" s="33"/>
      <c r="X1713" s="33"/>
      <c r="Y1713" s="33"/>
      <c r="Z1713" s="33"/>
      <c r="AA1713" s="33"/>
      <c r="AB1713" s="33"/>
      <c r="AC1713" s="33"/>
      <c r="AD1713" s="33"/>
      <c r="AE1713" s="33"/>
      <c r="AT1713" s="16" t="s">
        <v>156</v>
      </c>
      <c r="AU1713" s="16" t="s">
        <v>86</v>
      </c>
    </row>
    <row r="1714" spans="1:65" s="2" customFormat="1" ht="29.25">
      <c r="A1714" s="33"/>
      <c r="B1714" s="34"/>
      <c r="C1714" s="35"/>
      <c r="D1714" s="215" t="s">
        <v>158</v>
      </c>
      <c r="E1714" s="35"/>
      <c r="F1714" s="219" t="s">
        <v>2901</v>
      </c>
      <c r="G1714" s="35"/>
      <c r="H1714" s="35"/>
      <c r="I1714" s="114"/>
      <c r="J1714" s="35"/>
      <c r="K1714" s="35"/>
      <c r="L1714" s="38"/>
      <c r="M1714" s="217"/>
      <c r="N1714" s="218"/>
      <c r="O1714" s="70"/>
      <c r="P1714" s="70"/>
      <c r="Q1714" s="70"/>
      <c r="R1714" s="70"/>
      <c r="S1714" s="70"/>
      <c r="T1714" s="71"/>
      <c r="U1714" s="33"/>
      <c r="V1714" s="33"/>
      <c r="W1714" s="33"/>
      <c r="X1714" s="33"/>
      <c r="Y1714" s="33"/>
      <c r="Z1714" s="33"/>
      <c r="AA1714" s="33"/>
      <c r="AB1714" s="33"/>
      <c r="AC1714" s="33"/>
      <c r="AD1714" s="33"/>
      <c r="AE1714" s="33"/>
      <c r="AT1714" s="16" t="s">
        <v>158</v>
      </c>
      <c r="AU1714" s="16" t="s">
        <v>86</v>
      </c>
    </row>
    <row r="1715" spans="1:65" s="2" customFormat="1" ht="21.75" customHeight="1">
      <c r="A1715" s="33"/>
      <c r="B1715" s="34"/>
      <c r="C1715" s="202" t="s">
        <v>2902</v>
      </c>
      <c r="D1715" s="202" t="s">
        <v>149</v>
      </c>
      <c r="E1715" s="203" t="s">
        <v>2903</v>
      </c>
      <c r="F1715" s="204" t="s">
        <v>2904</v>
      </c>
      <c r="G1715" s="205" t="s">
        <v>187</v>
      </c>
      <c r="H1715" s="206">
        <v>1</v>
      </c>
      <c r="I1715" s="207"/>
      <c r="J1715" s="208">
        <f>ROUND(I1715*H1715,2)</f>
        <v>0</v>
      </c>
      <c r="K1715" s="204" t="s">
        <v>153</v>
      </c>
      <c r="L1715" s="38"/>
      <c r="M1715" s="209" t="s">
        <v>1</v>
      </c>
      <c r="N1715" s="210" t="s">
        <v>42</v>
      </c>
      <c r="O1715" s="70"/>
      <c r="P1715" s="211">
        <f>O1715*H1715</f>
        <v>0</v>
      </c>
      <c r="Q1715" s="211">
        <v>0</v>
      </c>
      <c r="R1715" s="211">
        <f>Q1715*H1715</f>
        <v>0</v>
      </c>
      <c r="S1715" s="211">
        <v>0</v>
      </c>
      <c r="T1715" s="212">
        <f>S1715*H1715</f>
        <v>0</v>
      </c>
      <c r="U1715" s="33"/>
      <c r="V1715" s="33"/>
      <c r="W1715" s="33"/>
      <c r="X1715" s="33"/>
      <c r="Y1715" s="33"/>
      <c r="Z1715" s="33"/>
      <c r="AA1715" s="33"/>
      <c r="AB1715" s="33"/>
      <c r="AC1715" s="33"/>
      <c r="AD1715" s="33"/>
      <c r="AE1715" s="33"/>
      <c r="AR1715" s="213" t="s">
        <v>154</v>
      </c>
      <c r="AT1715" s="213" t="s">
        <v>149</v>
      </c>
      <c r="AU1715" s="213" t="s">
        <v>86</v>
      </c>
      <c r="AY1715" s="16" t="s">
        <v>147</v>
      </c>
      <c r="BE1715" s="214">
        <f>IF(N1715="základní",J1715,0)</f>
        <v>0</v>
      </c>
      <c r="BF1715" s="214">
        <f>IF(N1715="snížená",J1715,0)</f>
        <v>0</v>
      </c>
      <c r="BG1715" s="214">
        <f>IF(N1715="zákl. přenesená",J1715,0)</f>
        <v>0</v>
      </c>
      <c r="BH1715" s="214">
        <f>IF(N1715="sníž. přenesená",J1715,0)</f>
        <v>0</v>
      </c>
      <c r="BI1715" s="214">
        <f>IF(N1715="nulová",J1715,0)</f>
        <v>0</v>
      </c>
      <c r="BJ1715" s="16" t="s">
        <v>21</v>
      </c>
      <c r="BK1715" s="214">
        <f>ROUND(I1715*H1715,2)</f>
        <v>0</v>
      </c>
      <c r="BL1715" s="16" t="s">
        <v>154</v>
      </c>
      <c r="BM1715" s="213" t="s">
        <v>2905</v>
      </c>
    </row>
    <row r="1716" spans="1:65" s="2" customFormat="1" ht="29.25">
      <c r="A1716" s="33"/>
      <c r="B1716" s="34"/>
      <c r="C1716" s="35"/>
      <c r="D1716" s="215" t="s">
        <v>156</v>
      </c>
      <c r="E1716" s="35"/>
      <c r="F1716" s="216" t="s">
        <v>2906</v>
      </c>
      <c r="G1716" s="35"/>
      <c r="H1716" s="35"/>
      <c r="I1716" s="114"/>
      <c r="J1716" s="35"/>
      <c r="K1716" s="35"/>
      <c r="L1716" s="38"/>
      <c r="M1716" s="217"/>
      <c r="N1716" s="218"/>
      <c r="O1716" s="70"/>
      <c r="P1716" s="70"/>
      <c r="Q1716" s="70"/>
      <c r="R1716" s="70"/>
      <c r="S1716" s="70"/>
      <c r="T1716" s="71"/>
      <c r="U1716" s="33"/>
      <c r="V1716" s="33"/>
      <c r="W1716" s="33"/>
      <c r="X1716" s="33"/>
      <c r="Y1716" s="33"/>
      <c r="Z1716" s="33"/>
      <c r="AA1716" s="33"/>
      <c r="AB1716" s="33"/>
      <c r="AC1716" s="33"/>
      <c r="AD1716" s="33"/>
      <c r="AE1716" s="33"/>
      <c r="AT1716" s="16" t="s">
        <v>156</v>
      </c>
      <c r="AU1716" s="16" t="s">
        <v>86</v>
      </c>
    </row>
    <row r="1717" spans="1:65" s="2" customFormat="1" ht="29.25">
      <c r="A1717" s="33"/>
      <c r="B1717" s="34"/>
      <c r="C1717" s="35"/>
      <c r="D1717" s="215" t="s">
        <v>158</v>
      </c>
      <c r="E1717" s="35"/>
      <c r="F1717" s="219" t="s">
        <v>2901</v>
      </c>
      <c r="G1717" s="35"/>
      <c r="H1717" s="35"/>
      <c r="I1717" s="114"/>
      <c r="J1717" s="35"/>
      <c r="K1717" s="35"/>
      <c r="L1717" s="38"/>
      <c r="M1717" s="217"/>
      <c r="N1717" s="218"/>
      <c r="O1717" s="70"/>
      <c r="P1717" s="70"/>
      <c r="Q1717" s="70"/>
      <c r="R1717" s="70"/>
      <c r="S1717" s="70"/>
      <c r="T1717" s="71"/>
      <c r="U1717" s="33"/>
      <c r="V1717" s="33"/>
      <c r="W1717" s="33"/>
      <c r="X1717" s="33"/>
      <c r="Y1717" s="33"/>
      <c r="Z1717" s="33"/>
      <c r="AA1717" s="33"/>
      <c r="AB1717" s="33"/>
      <c r="AC1717" s="33"/>
      <c r="AD1717" s="33"/>
      <c r="AE1717" s="33"/>
      <c r="AT1717" s="16" t="s">
        <v>158</v>
      </c>
      <c r="AU1717" s="16" t="s">
        <v>86</v>
      </c>
    </row>
    <row r="1718" spans="1:65" s="2" customFormat="1" ht="21.75" customHeight="1">
      <c r="A1718" s="33"/>
      <c r="B1718" s="34"/>
      <c r="C1718" s="202" t="s">
        <v>2907</v>
      </c>
      <c r="D1718" s="202" t="s">
        <v>149</v>
      </c>
      <c r="E1718" s="203" t="s">
        <v>2908</v>
      </c>
      <c r="F1718" s="204" t="s">
        <v>2909</v>
      </c>
      <c r="G1718" s="205" t="s">
        <v>187</v>
      </c>
      <c r="H1718" s="206">
        <v>1</v>
      </c>
      <c r="I1718" s="207"/>
      <c r="J1718" s="208">
        <f>ROUND(I1718*H1718,2)</f>
        <v>0</v>
      </c>
      <c r="K1718" s="204" t="s">
        <v>153</v>
      </c>
      <c r="L1718" s="38"/>
      <c r="M1718" s="209" t="s">
        <v>1</v>
      </c>
      <c r="N1718" s="210" t="s">
        <v>42</v>
      </c>
      <c r="O1718" s="70"/>
      <c r="P1718" s="211">
        <f>O1718*H1718</f>
        <v>0</v>
      </c>
      <c r="Q1718" s="211">
        <v>0</v>
      </c>
      <c r="R1718" s="211">
        <f>Q1718*H1718</f>
        <v>0</v>
      </c>
      <c r="S1718" s="211">
        <v>0</v>
      </c>
      <c r="T1718" s="212">
        <f>S1718*H1718</f>
        <v>0</v>
      </c>
      <c r="U1718" s="33"/>
      <c r="V1718" s="33"/>
      <c r="W1718" s="33"/>
      <c r="X1718" s="33"/>
      <c r="Y1718" s="33"/>
      <c r="Z1718" s="33"/>
      <c r="AA1718" s="33"/>
      <c r="AB1718" s="33"/>
      <c r="AC1718" s="33"/>
      <c r="AD1718" s="33"/>
      <c r="AE1718" s="33"/>
      <c r="AR1718" s="213" t="s">
        <v>154</v>
      </c>
      <c r="AT1718" s="213" t="s">
        <v>149</v>
      </c>
      <c r="AU1718" s="213" t="s">
        <v>86</v>
      </c>
      <c r="AY1718" s="16" t="s">
        <v>147</v>
      </c>
      <c r="BE1718" s="214">
        <f>IF(N1718="základní",J1718,0)</f>
        <v>0</v>
      </c>
      <c r="BF1718" s="214">
        <f>IF(N1718="snížená",J1718,0)</f>
        <v>0</v>
      </c>
      <c r="BG1718" s="214">
        <f>IF(N1718="zákl. přenesená",J1718,0)</f>
        <v>0</v>
      </c>
      <c r="BH1718" s="214">
        <f>IF(N1718="sníž. přenesená",J1718,0)</f>
        <v>0</v>
      </c>
      <c r="BI1718" s="214">
        <f>IF(N1718="nulová",J1718,0)</f>
        <v>0</v>
      </c>
      <c r="BJ1718" s="16" t="s">
        <v>21</v>
      </c>
      <c r="BK1718" s="214">
        <f>ROUND(I1718*H1718,2)</f>
        <v>0</v>
      </c>
      <c r="BL1718" s="16" t="s">
        <v>154</v>
      </c>
      <c r="BM1718" s="213" t="s">
        <v>2910</v>
      </c>
    </row>
    <row r="1719" spans="1:65" s="2" customFormat="1" ht="29.25">
      <c r="A1719" s="33"/>
      <c r="B1719" s="34"/>
      <c r="C1719" s="35"/>
      <c r="D1719" s="215" t="s">
        <v>156</v>
      </c>
      <c r="E1719" s="35"/>
      <c r="F1719" s="216" t="s">
        <v>2911</v>
      </c>
      <c r="G1719" s="35"/>
      <c r="H1719" s="35"/>
      <c r="I1719" s="114"/>
      <c r="J1719" s="35"/>
      <c r="K1719" s="35"/>
      <c r="L1719" s="38"/>
      <c r="M1719" s="217"/>
      <c r="N1719" s="218"/>
      <c r="O1719" s="70"/>
      <c r="P1719" s="70"/>
      <c r="Q1719" s="70"/>
      <c r="R1719" s="70"/>
      <c r="S1719" s="70"/>
      <c r="T1719" s="71"/>
      <c r="U1719" s="33"/>
      <c r="V1719" s="33"/>
      <c r="W1719" s="33"/>
      <c r="X1719" s="33"/>
      <c r="Y1719" s="33"/>
      <c r="Z1719" s="33"/>
      <c r="AA1719" s="33"/>
      <c r="AB1719" s="33"/>
      <c r="AC1719" s="33"/>
      <c r="AD1719" s="33"/>
      <c r="AE1719" s="33"/>
      <c r="AT1719" s="16" t="s">
        <v>156</v>
      </c>
      <c r="AU1719" s="16" t="s">
        <v>86</v>
      </c>
    </row>
    <row r="1720" spans="1:65" s="2" customFormat="1" ht="29.25">
      <c r="A1720" s="33"/>
      <c r="B1720" s="34"/>
      <c r="C1720" s="35"/>
      <c r="D1720" s="215" t="s">
        <v>158</v>
      </c>
      <c r="E1720" s="35"/>
      <c r="F1720" s="219" t="s">
        <v>2912</v>
      </c>
      <c r="G1720" s="35"/>
      <c r="H1720" s="35"/>
      <c r="I1720" s="114"/>
      <c r="J1720" s="35"/>
      <c r="K1720" s="35"/>
      <c r="L1720" s="38"/>
      <c r="M1720" s="217"/>
      <c r="N1720" s="218"/>
      <c r="O1720" s="70"/>
      <c r="P1720" s="70"/>
      <c r="Q1720" s="70"/>
      <c r="R1720" s="70"/>
      <c r="S1720" s="70"/>
      <c r="T1720" s="71"/>
      <c r="U1720" s="33"/>
      <c r="V1720" s="33"/>
      <c r="W1720" s="33"/>
      <c r="X1720" s="33"/>
      <c r="Y1720" s="33"/>
      <c r="Z1720" s="33"/>
      <c r="AA1720" s="33"/>
      <c r="AB1720" s="33"/>
      <c r="AC1720" s="33"/>
      <c r="AD1720" s="33"/>
      <c r="AE1720" s="33"/>
      <c r="AT1720" s="16" t="s">
        <v>158</v>
      </c>
      <c r="AU1720" s="16" t="s">
        <v>86</v>
      </c>
    </row>
    <row r="1721" spans="1:65" s="2" customFormat="1" ht="16.5" customHeight="1">
      <c r="A1721" s="33"/>
      <c r="B1721" s="34"/>
      <c r="C1721" s="202" t="s">
        <v>2913</v>
      </c>
      <c r="D1721" s="202" t="s">
        <v>149</v>
      </c>
      <c r="E1721" s="203" t="s">
        <v>2914</v>
      </c>
      <c r="F1721" s="204" t="s">
        <v>2915</v>
      </c>
      <c r="G1721" s="205" t="s">
        <v>152</v>
      </c>
      <c r="H1721" s="206">
        <v>1</v>
      </c>
      <c r="I1721" s="207"/>
      <c r="J1721" s="208">
        <f>ROUND(I1721*H1721,2)</f>
        <v>0</v>
      </c>
      <c r="K1721" s="204" t="s">
        <v>153</v>
      </c>
      <c r="L1721" s="38"/>
      <c r="M1721" s="209" t="s">
        <v>1</v>
      </c>
      <c r="N1721" s="210" t="s">
        <v>42</v>
      </c>
      <c r="O1721" s="70"/>
      <c r="P1721" s="211">
        <f>O1721*H1721</f>
        <v>0</v>
      </c>
      <c r="Q1721" s="211">
        <v>0</v>
      </c>
      <c r="R1721" s="211">
        <f>Q1721*H1721</f>
        <v>0</v>
      </c>
      <c r="S1721" s="211">
        <v>0</v>
      </c>
      <c r="T1721" s="212">
        <f>S1721*H1721</f>
        <v>0</v>
      </c>
      <c r="U1721" s="33"/>
      <c r="V1721" s="33"/>
      <c r="W1721" s="33"/>
      <c r="X1721" s="33"/>
      <c r="Y1721" s="33"/>
      <c r="Z1721" s="33"/>
      <c r="AA1721" s="33"/>
      <c r="AB1721" s="33"/>
      <c r="AC1721" s="33"/>
      <c r="AD1721" s="33"/>
      <c r="AE1721" s="33"/>
      <c r="AR1721" s="213" t="s">
        <v>154</v>
      </c>
      <c r="AT1721" s="213" t="s">
        <v>149</v>
      </c>
      <c r="AU1721" s="213" t="s">
        <v>86</v>
      </c>
      <c r="AY1721" s="16" t="s">
        <v>147</v>
      </c>
      <c r="BE1721" s="214">
        <f>IF(N1721="základní",J1721,0)</f>
        <v>0</v>
      </c>
      <c r="BF1721" s="214">
        <f>IF(N1721="snížená",J1721,0)</f>
        <v>0</v>
      </c>
      <c r="BG1721" s="214">
        <f>IF(N1721="zákl. přenesená",J1721,0)</f>
        <v>0</v>
      </c>
      <c r="BH1721" s="214">
        <f>IF(N1721="sníž. přenesená",J1721,0)</f>
        <v>0</v>
      </c>
      <c r="BI1721" s="214">
        <f>IF(N1721="nulová",J1721,0)</f>
        <v>0</v>
      </c>
      <c r="BJ1721" s="16" t="s">
        <v>21</v>
      </c>
      <c r="BK1721" s="214">
        <f>ROUND(I1721*H1721,2)</f>
        <v>0</v>
      </c>
      <c r="BL1721" s="16" t="s">
        <v>154</v>
      </c>
      <c r="BM1721" s="213" t="s">
        <v>2916</v>
      </c>
    </row>
    <row r="1722" spans="1:65" s="2" customFormat="1" ht="19.5">
      <c r="A1722" s="33"/>
      <c r="B1722" s="34"/>
      <c r="C1722" s="35"/>
      <c r="D1722" s="215" t="s">
        <v>156</v>
      </c>
      <c r="E1722" s="35"/>
      <c r="F1722" s="216" t="s">
        <v>2917</v>
      </c>
      <c r="G1722" s="35"/>
      <c r="H1722" s="35"/>
      <c r="I1722" s="114"/>
      <c r="J1722" s="35"/>
      <c r="K1722" s="35"/>
      <c r="L1722" s="38"/>
      <c r="M1722" s="217"/>
      <c r="N1722" s="218"/>
      <c r="O1722" s="70"/>
      <c r="P1722" s="70"/>
      <c r="Q1722" s="70"/>
      <c r="R1722" s="70"/>
      <c r="S1722" s="70"/>
      <c r="T1722" s="71"/>
      <c r="U1722" s="33"/>
      <c r="V1722" s="33"/>
      <c r="W1722" s="33"/>
      <c r="X1722" s="33"/>
      <c r="Y1722" s="33"/>
      <c r="Z1722" s="33"/>
      <c r="AA1722" s="33"/>
      <c r="AB1722" s="33"/>
      <c r="AC1722" s="33"/>
      <c r="AD1722" s="33"/>
      <c r="AE1722" s="33"/>
      <c r="AT1722" s="16" t="s">
        <v>156</v>
      </c>
      <c r="AU1722" s="16" t="s">
        <v>86</v>
      </c>
    </row>
    <row r="1723" spans="1:65" s="2" customFormat="1" ht="29.25">
      <c r="A1723" s="33"/>
      <c r="B1723" s="34"/>
      <c r="C1723" s="35"/>
      <c r="D1723" s="215" t="s">
        <v>158</v>
      </c>
      <c r="E1723" s="35"/>
      <c r="F1723" s="219" t="s">
        <v>2918</v>
      </c>
      <c r="G1723" s="35"/>
      <c r="H1723" s="35"/>
      <c r="I1723" s="114"/>
      <c r="J1723" s="35"/>
      <c r="K1723" s="35"/>
      <c r="L1723" s="38"/>
      <c r="M1723" s="217"/>
      <c r="N1723" s="218"/>
      <c r="O1723" s="70"/>
      <c r="P1723" s="70"/>
      <c r="Q1723" s="70"/>
      <c r="R1723" s="70"/>
      <c r="S1723" s="70"/>
      <c r="T1723" s="71"/>
      <c r="U1723" s="33"/>
      <c r="V1723" s="33"/>
      <c r="W1723" s="33"/>
      <c r="X1723" s="33"/>
      <c r="Y1723" s="33"/>
      <c r="Z1723" s="33"/>
      <c r="AA1723" s="33"/>
      <c r="AB1723" s="33"/>
      <c r="AC1723" s="33"/>
      <c r="AD1723" s="33"/>
      <c r="AE1723" s="33"/>
      <c r="AT1723" s="16" t="s">
        <v>158</v>
      </c>
      <c r="AU1723" s="16" t="s">
        <v>86</v>
      </c>
    </row>
    <row r="1724" spans="1:65" s="2" customFormat="1" ht="19.5">
      <c r="A1724" s="33"/>
      <c r="B1724" s="34"/>
      <c r="C1724" s="35"/>
      <c r="D1724" s="215" t="s">
        <v>191</v>
      </c>
      <c r="E1724" s="35"/>
      <c r="F1724" s="219" t="s">
        <v>2919</v>
      </c>
      <c r="G1724" s="35"/>
      <c r="H1724" s="35"/>
      <c r="I1724" s="114"/>
      <c r="J1724" s="35"/>
      <c r="K1724" s="35"/>
      <c r="L1724" s="38"/>
      <c r="M1724" s="217"/>
      <c r="N1724" s="218"/>
      <c r="O1724" s="70"/>
      <c r="P1724" s="70"/>
      <c r="Q1724" s="70"/>
      <c r="R1724" s="70"/>
      <c r="S1724" s="70"/>
      <c r="T1724" s="71"/>
      <c r="U1724" s="33"/>
      <c r="V1724" s="33"/>
      <c r="W1724" s="33"/>
      <c r="X1724" s="33"/>
      <c r="Y1724" s="33"/>
      <c r="Z1724" s="33"/>
      <c r="AA1724" s="33"/>
      <c r="AB1724" s="33"/>
      <c r="AC1724" s="33"/>
      <c r="AD1724" s="33"/>
      <c r="AE1724" s="33"/>
      <c r="AT1724" s="16" t="s">
        <v>191</v>
      </c>
      <c r="AU1724" s="16" t="s">
        <v>86</v>
      </c>
    </row>
    <row r="1725" spans="1:65" s="2" customFormat="1" ht="16.5" customHeight="1">
      <c r="A1725" s="33"/>
      <c r="B1725" s="34"/>
      <c r="C1725" s="202" t="s">
        <v>2920</v>
      </c>
      <c r="D1725" s="202" t="s">
        <v>149</v>
      </c>
      <c r="E1725" s="203" t="s">
        <v>2921</v>
      </c>
      <c r="F1725" s="204" t="s">
        <v>2922</v>
      </c>
      <c r="G1725" s="205" t="s">
        <v>152</v>
      </c>
      <c r="H1725" s="206">
        <v>1</v>
      </c>
      <c r="I1725" s="207"/>
      <c r="J1725" s="208">
        <f>ROUND(I1725*H1725,2)</f>
        <v>0</v>
      </c>
      <c r="K1725" s="204" t="s">
        <v>153</v>
      </c>
      <c r="L1725" s="38"/>
      <c r="M1725" s="209" t="s">
        <v>1</v>
      </c>
      <c r="N1725" s="210" t="s">
        <v>42</v>
      </c>
      <c r="O1725" s="70"/>
      <c r="P1725" s="211">
        <f>O1725*H1725</f>
        <v>0</v>
      </c>
      <c r="Q1725" s="211">
        <v>0</v>
      </c>
      <c r="R1725" s="211">
        <f>Q1725*H1725</f>
        <v>0</v>
      </c>
      <c r="S1725" s="211">
        <v>0</v>
      </c>
      <c r="T1725" s="212">
        <f>S1725*H1725</f>
        <v>0</v>
      </c>
      <c r="U1725" s="33"/>
      <c r="V1725" s="33"/>
      <c r="W1725" s="33"/>
      <c r="X1725" s="33"/>
      <c r="Y1725" s="33"/>
      <c r="Z1725" s="33"/>
      <c r="AA1725" s="33"/>
      <c r="AB1725" s="33"/>
      <c r="AC1725" s="33"/>
      <c r="AD1725" s="33"/>
      <c r="AE1725" s="33"/>
      <c r="AR1725" s="213" t="s">
        <v>154</v>
      </c>
      <c r="AT1725" s="213" t="s">
        <v>149</v>
      </c>
      <c r="AU1725" s="213" t="s">
        <v>86</v>
      </c>
      <c r="AY1725" s="16" t="s">
        <v>147</v>
      </c>
      <c r="BE1725" s="214">
        <f>IF(N1725="základní",J1725,0)</f>
        <v>0</v>
      </c>
      <c r="BF1725" s="214">
        <f>IF(N1725="snížená",J1725,0)</f>
        <v>0</v>
      </c>
      <c r="BG1725" s="214">
        <f>IF(N1725="zákl. přenesená",J1725,0)</f>
        <v>0</v>
      </c>
      <c r="BH1725" s="214">
        <f>IF(N1725="sníž. přenesená",J1725,0)</f>
        <v>0</v>
      </c>
      <c r="BI1725" s="214">
        <f>IF(N1725="nulová",J1725,0)</f>
        <v>0</v>
      </c>
      <c r="BJ1725" s="16" t="s">
        <v>21</v>
      </c>
      <c r="BK1725" s="214">
        <f>ROUND(I1725*H1725,2)</f>
        <v>0</v>
      </c>
      <c r="BL1725" s="16" t="s">
        <v>154</v>
      </c>
      <c r="BM1725" s="213" t="s">
        <v>2923</v>
      </c>
    </row>
    <row r="1726" spans="1:65" s="2" customFormat="1" ht="19.5">
      <c r="A1726" s="33"/>
      <c r="B1726" s="34"/>
      <c r="C1726" s="35"/>
      <c r="D1726" s="215" t="s">
        <v>156</v>
      </c>
      <c r="E1726" s="35"/>
      <c r="F1726" s="216" t="s">
        <v>2924</v>
      </c>
      <c r="G1726" s="35"/>
      <c r="H1726" s="35"/>
      <c r="I1726" s="114"/>
      <c r="J1726" s="35"/>
      <c r="K1726" s="35"/>
      <c r="L1726" s="38"/>
      <c r="M1726" s="217"/>
      <c r="N1726" s="218"/>
      <c r="O1726" s="70"/>
      <c r="P1726" s="70"/>
      <c r="Q1726" s="70"/>
      <c r="R1726" s="70"/>
      <c r="S1726" s="70"/>
      <c r="T1726" s="71"/>
      <c r="U1726" s="33"/>
      <c r="V1726" s="33"/>
      <c r="W1726" s="33"/>
      <c r="X1726" s="33"/>
      <c r="Y1726" s="33"/>
      <c r="Z1726" s="33"/>
      <c r="AA1726" s="33"/>
      <c r="AB1726" s="33"/>
      <c r="AC1726" s="33"/>
      <c r="AD1726" s="33"/>
      <c r="AE1726" s="33"/>
      <c r="AT1726" s="16" t="s">
        <v>156</v>
      </c>
      <c r="AU1726" s="16" t="s">
        <v>86</v>
      </c>
    </row>
    <row r="1727" spans="1:65" s="2" customFormat="1" ht="29.25">
      <c r="A1727" s="33"/>
      <c r="B1727" s="34"/>
      <c r="C1727" s="35"/>
      <c r="D1727" s="215" t="s">
        <v>158</v>
      </c>
      <c r="E1727" s="35"/>
      <c r="F1727" s="219" t="s">
        <v>2918</v>
      </c>
      <c r="G1727" s="35"/>
      <c r="H1727" s="35"/>
      <c r="I1727" s="114"/>
      <c r="J1727" s="35"/>
      <c r="K1727" s="35"/>
      <c r="L1727" s="38"/>
      <c r="M1727" s="217"/>
      <c r="N1727" s="218"/>
      <c r="O1727" s="70"/>
      <c r="P1727" s="70"/>
      <c r="Q1727" s="70"/>
      <c r="R1727" s="70"/>
      <c r="S1727" s="70"/>
      <c r="T1727" s="71"/>
      <c r="U1727" s="33"/>
      <c r="V1727" s="33"/>
      <c r="W1727" s="33"/>
      <c r="X1727" s="33"/>
      <c r="Y1727" s="33"/>
      <c r="Z1727" s="33"/>
      <c r="AA1727" s="33"/>
      <c r="AB1727" s="33"/>
      <c r="AC1727" s="33"/>
      <c r="AD1727" s="33"/>
      <c r="AE1727" s="33"/>
      <c r="AT1727" s="16" t="s">
        <v>158</v>
      </c>
      <c r="AU1727" s="16" t="s">
        <v>86</v>
      </c>
    </row>
    <row r="1728" spans="1:65" s="2" customFormat="1" ht="19.5">
      <c r="A1728" s="33"/>
      <c r="B1728" s="34"/>
      <c r="C1728" s="35"/>
      <c r="D1728" s="215" t="s">
        <v>191</v>
      </c>
      <c r="E1728" s="35"/>
      <c r="F1728" s="219" t="s">
        <v>2925</v>
      </c>
      <c r="G1728" s="35"/>
      <c r="H1728" s="35"/>
      <c r="I1728" s="114"/>
      <c r="J1728" s="35"/>
      <c r="K1728" s="35"/>
      <c r="L1728" s="38"/>
      <c r="M1728" s="217"/>
      <c r="N1728" s="218"/>
      <c r="O1728" s="70"/>
      <c r="P1728" s="70"/>
      <c r="Q1728" s="70"/>
      <c r="R1728" s="70"/>
      <c r="S1728" s="70"/>
      <c r="T1728" s="71"/>
      <c r="U1728" s="33"/>
      <c r="V1728" s="33"/>
      <c r="W1728" s="33"/>
      <c r="X1728" s="33"/>
      <c r="Y1728" s="33"/>
      <c r="Z1728" s="33"/>
      <c r="AA1728" s="33"/>
      <c r="AB1728" s="33"/>
      <c r="AC1728" s="33"/>
      <c r="AD1728" s="33"/>
      <c r="AE1728" s="33"/>
      <c r="AT1728" s="16" t="s">
        <v>191</v>
      </c>
      <c r="AU1728" s="16" t="s">
        <v>86</v>
      </c>
    </row>
    <row r="1729" spans="1:65" s="2" customFormat="1" ht="16.5" customHeight="1">
      <c r="A1729" s="33"/>
      <c r="B1729" s="34"/>
      <c r="C1729" s="202" t="s">
        <v>2926</v>
      </c>
      <c r="D1729" s="202" t="s">
        <v>149</v>
      </c>
      <c r="E1729" s="203" t="s">
        <v>2927</v>
      </c>
      <c r="F1729" s="204" t="s">
        <v>2928</v>
      </c>
      <c r="G1729" s="205" t="s">
        <v>152</v>
      </c>
      <c r="H1729" s="206">
        <v>1</v>
      </c>
      <c r="I1729" s="207"/>
      <c r="J1729" s="208">
        <f>ROUND(I1729*H1729,2)</f>
        <v>0</v>
      </c>
      <c r="K1729" s="204" t="s">
        <v>153</v>
      </c>
      <c r="L1729" s="38"/>
      <c r="M1729" s="209" t="s">
        <v>1</v>
      </c>
      <c r="N1729" s="210" t="s">
        <v>42</v>
      </c>
      <c r="O1729" s="70"/>
      <c r="P1729" s="211">
        <f>O1729*H1729</f>
        <v>0</v>
      </c>
      <c r="Q1729" s="211">
        <v>0</v>
      </c>
      <c r="R1729" s="211">
        <f>Q1729*H1729</f>
        <v>0</v>
      </c>
      <c r="S1729" s="211">
        <v>0</v>
      </c>
      <c r="T1729" s="212">
        <f>S1729*H1729</f>
        <v>0</v>
      </c>
      <c r="U1729" s="33"/>
      <c r="V1729" s="33"/>
      <c r="W1729" s="33"/>
      <c r="X1729" s="33"/>
      <c r="Y1729" s="33"/>
      <c r="Z1729" s="33"/>
      <c r="AA1729" s="33"/>
      <c r="AB1729" s="33"/>
      <c r="AC1729" s="33"/>
      <c r="AD1729" s="33"/>
      <c r="AE1729" s="33"/>
      <c r="AR1729" s="213" t="s">
        <v>154</v>
      </c>
      <c r="AT1729" s="213" t="s">
        <v>149</v>
      </c>
      <c r="AU1729" s="213" t="s">
        <v>86</v>
      </c>
      <c r="AY1729" s="16" t="s">
        <v>147</v>
      </c>
      <c r="BE1729" s="214">
        <f>IF(N1729="základní",J1729,0)</f>
        <v>0</v>
      </c>
      <c r="BF1729" s="214">
        <f>IF(N1729="snížená",J1729,0)</f>
        <v>0</v>
      </c>
      <c r="BG1729" s="214">
        <f>IF(N1729="zákl. přenesená",J1729,0)</f>
        <v>0</v>
      </c>
      <c r="BH1729" s="214">
        <f>IF(N1729="sníž. přenesená",J1729,0)</f>
        <v>0</v>
      </c>
      <c r="BI1729" s="214">
        <f>IF(N1729="nulová",J1729,0)</f>
        <v>0</v>
      </c>
      <c r="BJ1729" s="16" t="s">
        <v>21</v>
      </c>
      <c r="BK1729" s="214">
        <f>ROUND(I1729*H1729,2)</f>
        <v>0</v>
      </c>
      <c r="BL1729" s="16" t="s">
        <v>154</v>
      </c>
      <c r="BM1729" s="213" t="s">
        <v>2929</v>
      </c>
    </row>
    <row r="1730" spans="1:65" s="2" customFormat="1" ht="19.5">
      <c r="A1730" s="33"/>
      <c r="B1730" s="34"/>
      <c r="C1730" s="35"/>
      <c r="D1730" s="215" t="s">
        <v>156</v>
      </c>
      <c r="E1730" s="35"/>
      <c r="F1730" s="216" t="s">
        <v>2930</v>
      </c>
      <c r="G1730" s="35"/>
      <c r="H1730" s="35"/>
      <c r="I1730" s="114"/>
      <c r="J1730" s="35"/>
      <c r="K1730" s="35"/>
      <c r="L1730" s="38"/>
      <c r="M1730" s="217"/>
      <c r="N1730" s="218"/>
      <c r="O1730" s="70"/>
      <c r="P1730" s="70"/>
      <c r="Q1730" s="70"/>
      <c r="R1730" s="70"/>
      <c r="S1730" s="70"/>
      <c r="T1730" s="71"/>
      <c r="U1730" s="33"/>
      <c r="V1730" s="33"/>
      <c r="W1730" s="33"/>
      <c r="X1730" s="33"/>
      <c r="Y1730" s="33"/>
      <c r="Z1730" s="33"/>
      <c r="AA1730" s="33"/>
      <c r="AB1730" s="33"/>
      <c r="AC1730" s="33"/>
      <c r="AD1730" s="33"/>
      <c r="AE1730" s="33"/>
      <c r="AT1730" s="16" t="s">
        <v>156</v>
      </c>
      <c r="AU1730" s="16" t="s">
        <v>86</v>
      </c>
    </row>
    <row r="1731" spans="1:65" s="2" customFormat="1" ht="21.75" customHeight="1">
      <c r="A1731" s="33"/>
      <c r="B1731" s="34"/>
      <c r="C1731" s="202" t="s">
        <v>2931</v>
      </c>
      <c r="D1731" s="202" t="s">
        <v>149</v>
      </c>
      <c r="E1731" s="203" t="s">
        <v>2932</v>
      </c>
      <c r="F1731" s="204" t="s">
        <v>2933</v>
      </c>
      <c r="G1731" s="205" t="s">
        <v>307</v>
      </c>
      <c r="H1731" s="206">
        <v>1</v>
      </c>
      <c r="I1731" s="207"/>
      <c r="J1731" s="208">
        <f>ROUND(I1731*H1731,2)</f>
        <v>0</v>
      </c>
      <c r="K1731" s="204" t="s">
        <v>153</v>
      </c>
      <c r="L1731" s="38"/>
      <c r="M1731" s="209" t="s">
        <v>1</v>
      </c>
      <c r="N1731" s="210" t="s">
        <v>42</v>
      </c>
      <c r="O1731" s="70"/>
      <c r="P1731" s="211">
        <f>O1731*H1731</f>
        <v>0</v>
      </c>
      <c r="Q1731" s="211">
        <v>0</v>
      </c>
      <c r="R1731" s="211">
        <f>Q1731*H1731</f>
        <v>0</v>
      </c>
      <c r="S1731" s="211">
        <v>0</v>
      </c>
      <c r="T1731" s="212">
        <f>S1731*H1731</f>
        <v>0</v>
      </c>
      <c r="U1731" s="33"/>
      <c r="V1731" s="33"/>
      <c r="W1731" s="33"/>
      <c r="X1731" s="33"/>
      <c r="Y1731" s="33"/>
      <c r="Z1731" s="33"/>
      <c r="AA1731" s="33"/>
      <c r="AB1731" s="33"/>
      <c r="AC1731" s="33"/>
      <c r="AD1731" s="33"/>
      <c r="AE1731" s="33"/>
      <c r="AR1731" s="213" t="s">
        <v>154</v>
      </c>
      <c r="AT1731" s="213" t="s">
        <v>149</v>
      </c>
      <c r="AU1731" s="213" t="s">
        <v>86</v>
      </c>
      <c r="AY1731" s="16" t="s">
        <v>147</v>
      </c>
      <c r="BE1731" s="214">
        <f>IF(N1731="základní",J1731,0)</f>
        <v>0</v>
      </c>
      <c r="BF1731" s="214">
        <f>IF(N1731="snížená",J1731,0)</f>
        <v>0</v>
      </c>
      <c r="BG1731" s="214">
        <f>IF(N1731="zákl. přenesená",J1731,0)</f>
        <v>0</v>
      </c>
      <c r="BH1731" s="214">
        <f>IF(N1731="sníž. přenesená",J1731,0)</f>
        <v>0</v>
      </c>
      <c r="BI1731" s="214">
        <f>IF(N1731="nulová",J1731,0)</f>
        <v>0</v>
      </c>
      <c r="BJ1731" s="16" t="s">
        <v>21</v>
      </c>
      <c r="BK1731" s="214">
        <f>ROUND(I1731*H1731,2)</f>
        <v>0</v>
      </c>
      <c r="BL1731" s="16" t="s">
        <v>154</v>
      </c>
      <c r="BM1731" s="213" t="s">
        <v>2934</v>
      </c>
    </row>
    <row r="1732" spans="1:65" s="2" customFormat="1" ht="19.5">
      <c r="A1732" s="33"/>
      <c r="B1732" s="34"/>
      <c r="C1732" s="35"/>
      <c r="D1732" s="215" t="s">
        <v>156</v>
      </c>
      <c r="E1732" s="35"/>
      <c r="F1732" s="216" t="s">
        <v>2935</v>
      </c>
      <c r="G1732" s="35"/>
      <c r="H1732" s="35"/>
      <c r="I1732" s="114"/>
      <c r="J1732" s="35"/>
      <c r="K1732" s="35"/>
      <c r="L1732" s="38"/>
      <c r="M1732" s="217"/>
      <c r="N1732" s="218"/>
      <c r="O1732" s="70"/>
      <c r="P1732" s="70"/>
      <c r="Q1732" s="70"/>
      <c r="R1732" s="70"/>
      <c r="S1732" s="70"/>
      <c r="T1732" s="71"/>
      <c r="U1732" s="33"/>
      <c r="V1732" s="33"/>
      <c r="W1732" s="33"/>
      <c r="X1732" s="33"/>
      <c r="Y1732" s="33"/>
      <c r="Z1732" s="33"/>
      <c r="AA1732" s="33"/>
      <c r="AB1732" s="33"/>
      <c r="AC1732" s="33"/>
      <c r="AD1732" s="33"/>
      <c r="AE1732" s="33"/>
      <c r="AT1732" s="16" t="s">
        <v>156</v>
      </c>
      <c r="AU1732" s="16" t="s">
        <v>86</v>
      </c>
    </row>
    <row r="1733" spans="1:65" s="2" customFormat="1" ht="48.75">
      <c r="A1733" s="33"/>
      <c r="B1733" s="34"/>
      <c r="C1733" s="35"/>
      <c r="D1733" s="215" t="s">
        <v>158</v>
      </c>
      <c r="E1733" s="35"/>
      <c r="F1733" s="219" t="s">
        <v>2936</v>
      </c>
      <c r="G1733" s="35"/>
      <c r="H1733" s="35"/>
      <c r="I1733" s="114"/>
      <c r="J1733" s="35"/>
      <c r="K1733" s="35"/>
      <c r="L1733" s="38"/>
      <c r="M1733" s="217"/>
      <c r="N1733" s="218"/>
      <c r="O1733" s="70"/>
      <c r="P1733" s="70"/>
      <c r="Q1733" s="70"/>
      <c r="R1733" s="70"/>
      <c r="S1733" s="70"/>
      <c r="T1733" s="71"/>
      <c r="U1733" s="33"/>
      <c r="V1733" s="33"/>
      <c r="W1733" s="33"/>
      <c r="X1733" s="33"/>
      <c r="Y1733" s="33"/>
      <c r="Z1733" s="33"/>
      <c r="AA1733" s="33"/>
      <c r="AB1733" s="33"/>
      <c r="AC1733" s="33"/>
      <c r="AD1733" s="33"/>
      <c r="AE1733" s="33"/>
      <c r="AT1733" s="16" t="s">
        <v>158</v>
      </c>
      <c r="AU1733" s="16" t="s">
        <v>86</v>
      </c>
    </row>
    <row r="1734" spans="1:65" s="2" customFormat="1" ht="19.5">
      <c r="A1734" s="33"/>
      <c r="B1734" s="34"/>
      <c r="C1734" s="35"/>
      <c r="D1734" s="215" t="s">
        <v>191</v>
      </c>
      <c r="E1734" s="35"/>
      <c r="F1734" s="219" t="s">
        <v>2937</v>
      </c>
      <c r="G1734" s="35"/>
      <c r="H1734" s="35"/>
      <c r="I1734" s="114"/>
      <c r="J1734" s="35"/>
      <c r="K1734" s="35"/>
      <c r="L1734" s="38"/>
      <c r="M1734" s="217"/>
      <c r="N1734" s="218"/>
      <c r="O1734" s="70"/>
      <c r="P1734" s="70"/>
      <c r="Q1734" s="70"/>
      <c r="R1734" s="70"/>
      <c r="S1734" s="70"/>
      <c r="T1734" s="71"/>
      <c r="U1734" s="33"/>
      <c r="V1734" s="33"/>
      <c r="W1734" s="33"/>
      <c r="X1734" s="33"/>
      <c r="Y1734" s="33"/>
      <c r="Z1734" s="33"/>
      <c r="AA1734" s="33"/>
      <c r="AB1734" s="33"/>
      <c r="AC1734" s="33"/>
      <c r="AD1734" s="33"/>
      <c r="AE1734" s="33"/>
      <c r="AT1734" s="16" t="s">
        <v>191</v>
      </c>
      <c r="AU1734" s="16" t="s">
        <v>86</v>
      </c>
    </row>
    <row r="1735" spans="1:65" s="2" customFormat="1" ht="21.75" customHeight="1">
      <c r="A1735" s="33"/>
      <c r="B1735" s="34"/>
      <c r="C1735" s="202" t="s">
        <v>2938</v>
      </c>
      <c r="D1735" s="202" t="s">
        <v>149</v>
      </c>
      <c r="E1735" s="203" t="s">
        <v>2939</v>
      </c>
      <c r="F1735" s="204" t="s">
        <v>2940</v>
      </c>
      <c r="G1735" s="205" t="s">
        <v>210</v>
      </c>
      <c r="H1735" s="206">
        <v>1</v>
      </c>
      <c r="I1735" s="207"/>
      <c r="J1735" s="208">
        <f>ROUND(I1735*H1735,2)</f>
        <v>0</v>
      </c>
      <c r="K1735" s="204" t="s">
        <v>153</v>
      </c>
      <c r="L1735" s="38"/>
      <c r="M1735" s="209" t="s">
        <v>1</v>
      </c>
      <c r="N1735" s="210" t="s">
        <v>42</v>
      </c>
      <c r="O1735" s="70"/>
      <c r="P1735" s="211">
        <f>O1735*H1735</f>
        <v>0</v>
      </c>
      <c r="Q1735" s="211">
        <v>0</v>
      </c>
      <c r="R1735" s="211">
        <f>Q1735*H1735</f>
        <v>0</v>
      </c>
      <c r="S1735" s="211">
        <v>0</v>
      </c>
      <c r="T1735" s="212">
        <f>S1735*H1735</f>
        <v>0</v>
      </c>
      <c r="U1735" s="33"/>
      <c r="V1735" s="33"/>
      <c r="W1735" s="33"/>
      <c r="X1735" s="33"/>
      <c r="Y1735" s="33"/>
      <c r="Z1735" s="33"/>
      <c r="AA1735" s="33"/>
      <c r="AB1735" s="33"/>
      <c r="AC1735" s="33"/>
      <c r="AD1735" s="33"/>
      <c r="AE1735" s="33"/>
      <c r="AR1735" s="213" t="s">
        <v>154</v>
      </c>
      <c r="AT1735" s="213" t="s">
        <v>149</v>
      </c>
      <c r="AU1735" s="213" t="s">
        <v>86</v>
      </c>
      <c r="AY1735" s="16" t="s">
        <v>147</v>
      </c>
      <c r="BE1735" s="214">
        <f>IF(N1735="základní",J1735,0)</f>
        <v>0</v>
      </c>
      <c r="BF1735" s="214">
        <f>IF(N1735="snížená",J1735,0)</f>
        <v>0</v>
      </c>
      <c r="BG1735" s="214">
        <f>IF(N1735="zákl. přenesená",J1735,0)</f>
        <v>0</v>
      </c>
      <c r="BH1735" s="214">
        <f>IF(N1735="sníž. přenesená",J1735,0)</f>
        <v>0</v>
      </c>
      <c r="BI1735" s="214">
        <f>IF(N1735="nulová",J1735,0)</f>
        <v>0</v>
      </c>
      <c r="BJ1735" s="16" t="s">
        <v>21</v>
      </c>
      <c r="BK1735" s="214">
        <f>ROUND(I1735*H1735,2)</f>
        <v>0</v>
      </c>
      <c r="BL1735" s="16" t="s">
        <v>154</v>
      </c>
      <c r="BM1735" s="213" t="s">
        <v>2941</v>
      </c>
    </row>
    <row r="1736" spans="1:65" s="2" customFormat="1" ht="29.25">
      <c r="A1736" s="33"/>
      <c r="B1736" s="34"/>
      <c r="C1736" s="35"/>
      <c r="D1736" s="215" t="s">
        <v>156</v>
      </c>
      <c r="E1736" s="35"/>
      <c r="F1736" s="216" t="s">
        <v>2942</v>
      </c>
      <c r="G1736" s="35"/>
      <c r="H1736" s="35"/>
      <c r="I1736" s="114"/>
      <c r="J1736" s="35"/>
      <c r="K1736" s="35"/>
      <c r="L1736" s="38"/>
      <c r="M1736" s="217"/>
      <c r="N1736" s="218"/>
      <c r="O1736" s="70"/>
      <c r="P1736" s="70"/>
      <c r="Q1736" s="70"/>
      <c r="R1736" s="70"/>
      <c r="S1736" s="70"/>
      <c r="T1736" s="71"/>
      <c r="U1736" s="33"/>
      <c r="V1736" s="33"/>
      <c r="W1736" s="33"/>
      <c r="X1736" s="33"/>
      <c r="Y1736" s="33"/>
      <c r="Z1736" s="33"/>
      <c r="AA1736" s="33"/>
      <c r="AB1736" s="33"/>
      <c r="AC1736" s="33"/>
      <c r="AD1736" s="33"/>
      <c r="AE1736" s="33"/>
      <c r="AT1736" s="16" t="s">
        <v>156</v>
      </c>
      <c r="AU1736" s="16" t="s">
        <v>86</v>
      </c>
    </row>
    <row r="1737" spans="1:65" s="2" customFormat="1" ht="48.75">
      <c r="A1737" s="33"/>
      <c r="B1737" s="34"/>
      <c r="C1737" s="35"/>
      <c r="D1737" s="215" t="s">
        <v>158</v>
      </c>
      <c r="E1737" s="35"/>
      <c r="F1737" s="219" t="s">
        <v>2943</v>
      </c>
      <c r="G1737" s="35"/>
      <c r="H1737" s="35"/>
      <c r="I1737" s="114"/>
      <c r="J1737" s="35"/>
      <c r="K1737" s="35"/>
      <c r="L1737" s="38"/>
      <c r="M1737" s="217"/>
      <c r="N1737" s="218"/>
      <c r="O1737" s="70"/>
      <c r="P1737" s="70"/>
      <c r="Q1737" s="70"/>
      <c r="R1737" s="70"/>
      <c r="S1737" s="70"/>
      <c r="T1737" s="71"/>
      <c r="U1737" s="33"/>
      <c r="V1737" s="33"/>
      <c r="W1737" s="33"/>
      <c r="X1737" s="33"/>
      <c r="Y1737" s="33"/>
      <c r="Z1737" s="33"/>
      <c r="AA1737" s="33"/>
      <c r="AB1737" s="33"/>
      <c r="AC1737" s="33"/>
      <c r="AD1737" s="33"/>
      <c r="AE1737" s="33"/>
      <c r="AT1737" s="16" t="s">
        <v>158</v>
      </c>
      <c r="AU1737" s="16" t="s">
        <v>86</v>
      </c>
    </row>
    <row r="1738" spans="1:65" s="2" customFormat="1" ht="21.75" customHeight="1">
      <c r="A1738" s="33"/>
      <c r="B1738" s="34"/>
      <c r="C1738" s="202" t="s">
        <v>2944</v>
      </c>
      <c r="D1738" s="202" t="s">
        <v>149</v>
      </c>
      <c r="E1738" s="203" t="s">
        <v>2945</v>
      </c>
      <c r="F1738" s="204" t="s">
        <v>2946</v>
      </c>
      <c r="G1738" s="205" t="s">
        <v>210</v>
      </c>
      <c r="H1738" s="206">
        <v>1</v>
      </c>
      <c r="I1738" s="207"/>
      <c r="J1738" s="208">
        <f>ROUND(I1738*H1738,2)</f>
        <v>0</v>
      </c>
      <c r="K1738" s="204" t="s">
        <v>153</v>
      </c>
      <c r="L1738" s="38"/>
      <c r="M1738" s="209" t="s">
        <v>1</v>
      </c>
      <c r="N1738" s="210" t="s">
        <v>42</v>
      </c>
      <c r="O1738" s="70"/>
      <c r="P1738" s="211">
        <f>O1738*H1738</f>
        <v>0</v>
      </c>
      <c r="Q1738" s="211">
        <v>0</v>
      </c>
      <c r="R1738" s="211">
        <f>Q1738*H1738</f>
        <v>0</v>
      </c>
      <c r="S1738" s="211">
        <v>0</v>
      </c>
      <c r="T1738" s="212">
        <f>S1738*H1738</f>
        <v>0</v>
      </c>
      <c r="U1738" s="33"/>
      <c r="V1738" s="33"/>
      <c r="W1738" s="33"/>
      <c r="X1738" s="33"/>
      <c r="Y1738" s="33"/>
      <c r="Z1738" s="33"/>
      <c r="AA1738" s="33"/>
      <c r="AB1738" s="33"/>
      <c r="AC1738" s="33"/>
      <c r="AD1738" s="33"/>
      <c r="AE1738" s="33"/>
      <c r="AR1738" s="213" t="s">
        <v>154</v>
      </c>
      <c r="AT1738" s="213" t="s">
        <v>149</v>
      </c>
      <c r="AU1738" s="213" t="s">
        <v>86</v>
      </c>
      <c r="AY1738" s="16" t="s">
        <v>147</v>
      </c>
      <c r="BE1738" s="214">
        <f>IF(N1738="základní",J1738,0)</f>
        <v>0</v>
      </c>
      <c r="BF1738" s="214">
        <f>IF(N1738="snížená",J1738,0)</f>
        <v>0</v>
      </c>
      <c r="BG1738" s="214">
        <f>IF(N1738="zákl. přenesená",J1738,0)</f>
        <v>0</v>
      </c>
      <c r="BH1738" s="214">
        <f>IF(N1738="sníž. přenesená",J1738,0)</f>
        <v>0</v>
      </c>
      <c r="BI1738" s="214">
        <f>IF(N1738="nulová",J1738,0)</f>
        <v>0</v>
      </c>
      <c r="BJ1738" s="16" t="s">
        <v>21</v>
      </c>
      <c r="BK1738" s="214">
        <f>ROUND(I1738*H1738,2)</f>
        <v>0</v>
      </c>
      <c r="BL1738" s="16" t="s">
        <v>154</v>
      </c>
      <c r="BM1738" s="213" t="s">
        <v>2947</v>
      </c>
    </row>
    <row r="1739" spans="1:65" s="2" customFormat="1" ht="29.25">
      <c r="A1739" s="33"/>
      <c r="B1739" s="34"/>
      <c r="C1739" s="35"/>
      <c r="D1739" s="215" t="s">
        <v>156</v>
      </c>
      <c r="E1739" s="35"/>
      <c r="F1739" s="216" t="s">
        <v>2948</v>
      </c>
      <c r="G1739" s="35"/>
      <c r="H1739" s="35"/>
      <c r="I1739" s="114"/>
      <c r="J1739" s="35"/>
      <c r="K1739" s="35"/>
      <c r="L1739" s="38"/>
      <c r="M1739" s="217"/>
      <c r="N1739" s="218"/>
      <c r="O1739" s="70"/>
      <c r="P1739" s="70"/>
      <c r="Q1739" s="70"/>
      <c r="R1739" s="70"/>
      <c r="S1739" s="70"/>
      <c r="T1739" s="71"/>
      <c r="U1739" s="33"/>
      <c r="V1739" s="33"/>
      <c r="W1739" s="33"/>
      <c r="X1739" s="33"/>
      <c r="Y1739" s="33"/>
      <c r="Z1739" s="33"/>
      <c r="AA1739" s="33"/>
      <c r="AB1739" s="33"/>
      <c r="AC1739" s="33"/>
      <c r="AD1739" s="33"/>
      <c r="AE1739" s="33"/>
      <c r="AT1739" s="16" t="s">
        <v>156</v>
      </c>
      <c r="AU1739" s="16" t="s">
        <v>86</v>
      </c>
    </row>
    <row r="1740" spans="1:65" s="2" customFormat="1" ht="48.75">
      <c r="A1740" s="33"/>
      <c r="B1740" s="34"/>
      <c r="C1740" s="35"/>
      <c r="D1740" s="215" t="s">
        <v>158</v>
      </c>
      <c r="E1740" s="35"/>
      <c r="F1740" s="219" t="s">
        <v>2943</v>
      </c>
      <c r="G1740" s="35"/>
      <c r="H1740" s="35"/>
      <c r="I1740" s="114"/>
      <c r="J1740" s="35"/>
      <c r="K1740" s="35"/>
      <c r="L1740" s="38"/>
      <c r="M1740" s="217"/>
      <c r="N1740" s="218"/>
      <c r="O1740" s="70"/>
      <c r="P1740" s="70"/>
      <c r="Q1740" s="70"/>
      <c r="R1740" s="70"/>
      <c r="S1740" s="70"/>
      <c r="T1740" s="71"/>
      <c r="U1740" s="33"/>
      <c r="V1740" s="33"/>
      <c r="W1740" s="33"/>
      <c r="X1740" s="33"/>
      <c r="Y1740" s="33"/>
      <c r="Z1740" s="33"/>
      <c r="AA1740" s="33"/>
      <c r="AB1740" s="33"/>
      <c r="AC1740" s="33"/>
      <c r="AD1740" s="33"/>
      <c r="AE1740" s="33"/>
      <c r="AT1740" s="16" t="s">
        <v>158</v>
      </c>
      <c r="AU1740" s="16" t="s">
        <v>86</v>
      </c>
    </row>
    <row r="1741" spans="1:65" s="2" customFormat="1" ht="21.75" customHeight="1">
      <c r="A1741" s="33"/>
      <c r="B1741" s="34"/>
      <c r="C1741" s="202" t="s">
        <v>2949</v>
      </c>
      <c r="D1741" s="202" t="s">
        <v>149</v>
      </c>
      <c r="E1741" s="203" t="s">
        <v>2950</v>
      </c>
      <c r="F1741" s="204" t="s">
        <v>2951</v>
      </c>
      <c r="G1741" s="205" t="s">
        <v>210</v>
      </c>
      <c r="H1741" s="206">
        <v>1</v>
      </c>
      <c r="I1741" s="207"/>
      <c r="J1741" s="208">
        <f>ROUND(I1741*H1741,2)</f>
        <v>0</v>
      </c>
      <c r="K1741" s="204" t="s">
        <v>153</v>
      </c>
      <c r="L1741" s="38"/>
      <c r="M1741" s="209" t="s">
        <v>1</v>
      </c>
      <c r="N1741" s="210" t="s">
        <v>42</v>
      </c>
      <c r="O1741" s="70"/>
      <c r="P1741" s="211">
        <f>O1741*H1741</f>
        <v>0</v>
      </c>
      <c r="Q1741" s="211">
        <v>0</v>
      </c>
      <c r="R1741" s="211">
        <f>Q1741*H1741</f>
        <v>0</v>
      </c>
      <c r="S1741" s="211">
        <v>0</v>
      </c>
      <c r="T1741" s="212">
        <f>S1741*H1741</f>
        <v>0</v>
      </c>
      <c r="U1741" s="33"/>
      <c r="V1741" s="33"/>
      <c r="W1741" s="33"/>
      <c r="X1741" s="33"/>
      <c r="Y1741" s="33"/>
      <c r="Z1741" s="33"/>
      <c r="AA1741" s="33"/>
      <c r="AB1741" s="33"/>
      <c r="AC1741" s="33"/>
      <c r="AD1741" s="33"/>
      <c r="AE1741" s="33"/>
      <c r="AR1741" s="213" t="s">
        <v>154</v>
      </c>
      <c r="AT1741" s="213" t="s">
        <v>149</v>
      </c>
      <c r="AU1741" s="213" t="s">
        <v>86</v>
      </c>
      <c r="AY1741" s="16" t="s">
        <v>147</v>
      </c>
      <c r="BE1741" s="214">
        <f>IF(N1741="základní",J1741,0)</f>
        <v>0</v>
      </c>
      <c r="BF1741" s="214">
        <f>IF(N1741="snížená",J1741,0)</f>
        <v>0</v>
      </c>
      <c r="BG1741" s="214">
        <f>IF(N1741="zákl. přenesená",J1741,0)</f>
        <v>0</v>
      </c>
      <c r="BH1741" s="214">
        <f>IF(N1741="sníž. přenesená",J1741,0)</f>
        <v>0</v>
      </c>
      <c r="BI1741" s="214">
        <f>IF(N1741="nulová",J1741,0)</f>
        <v>0</v>
      </c>
      <c r="BJ1741" s="16" t="s">
        <v>21</v>
      </c>
      <c r="BK1741" s="214">
        <f>ROUND(I1741*H1741,2)</f>
        <v>0</v>
      </c>
      <c r="BL1741" s="16" t="s">
        <v>154</v>
      </c>
      <c r="BM1741" s="213" t="s">
        <v>2952</v>
      </c>
    </row>
    <row r="1742" spans="1:65" s="2" customFormat="1" ht="29.25">
      <c r="A1742" s="33"/>
      <c r="B1742" s="34"/>
      <c r="C1742" s="35"/>
      <c r="D1742" s="215" t="s">
        <v>156</v>
      </c>
      <c r="E1742" s="35"/>
      <c r="F1742" s="216" t="s">
        <v>2953</v>
      </c>
      <c r="G1742" s="35"/>
      <c r="H1742" s="35"/>
      <c r="I1742" s="114"/>
      <c r="J1742" s="35"/>
      <c r="K1742" s="35"/>
      <c r="L1742" s="38"/>
      <c r="M1742" s="217"/>
      <c r="N1742" s="218"/>
      <c r="O1742" s="70"/>
      <c r="P1742" s="70"/>
      <c r="Q1742" s="70"/>
      <c r="R1742" s="70"/>
      <c r="S1742" s="70"/>
      <c r="T1742" s="71"/>
      <c r="U1742" s="33"/>
      <c r="V1742" s="33"/>
      <c r="W1742" s="33"/>
      <c r="X1742" s="33"/>
      <c r="Y1742" s="33"/>
      <c r="Z1742" s="33"/>
      <c r="AA1742" s="33"/>
      <c r="AB1742" s="33"/>
      <c r="AC1742" s="33"/>
      <c r="AD1742" s="33"/>
      <c r="AE1742" s="33"/>
      <c r="AT1742" s="16" t="s">
        <v>156</v>
      </c>
      <c r="AU1742" s="16" t="s">
        <v>86</v>
      </c>
    </row>
    <row r="1743" spans="1:65" s="2" customFormat="1" ht="48.75">
      <c r="A1743" s="33"/>
      <c r="B1743" s="34"/>
      <c r="C1743" s="35"/>
      <c r="D1743" s="215" t="s">
        <v>158</v>
      </c>
      <c r="E1743" s="35"/>
      <c r="F1743" s="219" t="s">
        <v>2943</v>
      </c>
      <c r="G1743" s="35"/>
      <c r="H1743" s="35"/>
      <c r="I1743" s="114"/>
      <c r="J1743" s="35"/>
      <c r="K1743" s="35"/>
      <c r="L1743" s="38"/>
      <c r="M1743" s="217"/>
      <c r="N1743" s="218"/>
      <c r="O1743" s="70"/>
      <c r="P1743" s="70"/>
      <c r="Q1743" s="70"/>
      <c r="R1743" s="70"/>
      <c r="S1743" s="70"/>
      <c r="T1743" s="71"/>
      <c r="U1743" s="33"/>
      <c r="V1743" s="33"/>
      <c r="W1743" s="33"/>
      <c r="X1743" s="33"/>
      <c r="Y1743" s="33"/>
      <c r="Z1743" s="33"/>
      <c r="AA1743" s="33"/>
      <c r="AB1743" s="33"/>
      <c r="AC1743" s="33"/>
      <c r="AD1743" s="33"/>
      <c r="AE1743" s="33"/>
      <c r="AT1743" s="16" t="s">
        <v>158</v>
      </c>
      <c r="AU1743" s="16" t="s">
        <v>86</v>
      </c>
    </row>
    <row r="1744" spans="1:65" s="2" customFormat="1" ht="39">
      <c r="A1744" s="33"/>
      <c r="B1744" s="34"/>
      <c r="C1744" s="35"/>
      <c r="D1744" s="215" t="s">
        <v>191</v>
      </c>
      <c r="E1744" s="35"/>
      <c r="F1744" s="219" t="s">
        <v>2954</v>
      </c>
      <c r="G1744" s="35"/>
      <c r="H1744" s="35"/>
      <c r="I1744" s="114"/>
      <c r="J1744" s="35"/>
      <c r="K1744" s="35"/>
      <c r="L1744" s="38"/>
      <c r="M1744" s="217"/>
      <c r="N1744" s="218"/>
      <c r="O1744" s="70"/>
      <c r="P1744" s="70"/>
      <c r="Q1744" s="70"/>
      <c r="R1744" s="70"/>
      <c r="S1744" s="70"/>
      <c r="T1744" s="71"/>
      <c r="U1744" s="33"/>
      <c r="V1744" s="33"/>
      <c r="W1744" s="33"/>
      <c r="X1744" s="33"/>
      <c r="Y1744" s="33"/>
      <c r="Z1744" s="33"/>
      <c r="AA1744" s="33"/>
      <c r="AB1744" s="33"/>
      <c r="AC1744" s="33"/>
      <c r="AD1744" s="33"/>
      <c r="AE1744" s="33"/>
      <c r="AT1744" s="16" t="s">
        <v>191</v>
      </c>
      <c r="AU1744" s="16" t="s">
        <v>86</v>
      </c>
    </row>
    <row r="1745" spans="1:65" s="2" customFormat="1" ht="21.75" customHeight="1">
      <c r="A1745" s="33"/>
      <c r="B1745" s="34"/>
      <c r="C1745" s="202" t="s">
        <v>2955</v>
      </c>
      <c r="D1745" s="202" t="s">
        <v>149</v>
      </c>
      <c r="E1745" s="203" t="s">
        <v>2956</v>
      </c>
      <c r="F1745" s="204" t="s">
        <v>2957</v>
      </c>
      <c r="G1745" s="205" t="s">
        <v>210</v>
      </c>
      <c r="H1745" s="206">
        <v>1</v>
      </c>
      <c r="I1745" s="207"/>
      <c r="J1745" s="208">
        <f>ROUND(I1745*H1745,2)</f>
        <v>0</v>
      </c>
      <c r="K1745" s="204" t="s">
        <v>153</v>
      </c>
      <c r="L1745" s="38"/>
      <c r="M1745" s="209" t="s">
        <v>1</v>
      </c>
      <c r="N1745" s="210" t="s">
        <v>42</v>
      </c>
      <c r="O1745" s="70"/>
      <c r="P1745" s="211">
        <f>O1745*H1745</f>
        <v>0</v>
      </c>
      <c r="Q1745" s="211">
        <v>0</v>
      </c>
      <c r="R1745" s="211">
        <f>Q1745*H1745</f>
        <v>0</v>
      </c>
      <c r="S1745" s="211">
        <v>0</v>
      </c>
      <c r="T1745" s="212">
        <f>S1745*H1745</f>
        <v>0</v>
      </c>
      <c r="U1745" s="33"/>
      <c r="V1745" s="33"/>
      <c r="W1745" s="33"/>
      <c r="X1745" s="33"/>
      <c r="Y1745" s="33"/>
      <c r="Z1745" s="33"/>
      <c r="AA1745" s="33"/>
      <c r="AB1745" s="33"/>
      <c r="AC1745" s="33"/>
      <c r="AD1745" s="33"/>
      <c r="AE1745" s="33"/>
      <c r="AR1745" s="213" t="s">
        <v>154</v>
      </c>
      <c r="AT1745" s="213" t="s">
        <v>149</v>
      </c>
      <c r="AU1745" s="213" t="s">
        <v>86</v>
      </c>
      <c r="AY1745" s="16" t="s">
        <v>147</v>
      </c>
      <c r="BE1745" s="214">
        <f>IF(N1745="základní",J1745,0)</f>
        <v>0</v>
      </c>
      <c r="BF1745" s="214">
        <f>IF(N1745="snížená",J1745,0)</f>
        <v>0</v>
      </c>
      <c r="BG1745" s="214">
        <f>IF(N1745="zákl. přenesená",J1745,0)</f>
        <v>0</v>
      </c>
      <c r="BH1745" s="214">
        <f>IF(N1745="sníž. přenesená",J1745,0)</f>
        <v>0</v>
      </c>
      <c r="BI1745" s="214">
        <f>IF(N1745="nulová",J1745,0)</f>
        <v>0</v>
      </c>
      <c r="BJ1745" s="16" t="s">
        <v>21</v>
      </c>
      <c r="BK1745" s="214">
        <f>ROUND(I1745*H1745,2)</f>
        <v>0</v>
      </c>
      <c r="BL1745" s="16" t="s">
        <v>154</v>
      </c>
      <c r="BM1745" s="213" t="s">
        <v>2958</v>
      </c>
    </row>
    <row r="1746" spans="1:65" s="2" customFormat="1" ht="29.25">
      <c r="A1746" s="33"/>
      <c r="B1746" s="34"/>
      <c r="C1746" s="35"/>
      <c r="D1746" s="215" t="s">
        <v>156</v>
      </c>
      <c r="E1746" s="35"/>
      <c r="F1746" s="216" t="s">
        <v>2959</v>
      </c>
      <c r="G1746" s="35"/>
      <c r="H1746" s="35"/>
      <c r="I1746" s="114"/>
      <c r="J1746" s="35"/>
      <c r="K1746" s="35"/>
      <c r="L1746" s="38"/>
      <c r="M1746" s="217"/>
      <c r="N1746" s="218"/>
      <c r="O1746" s="70"/>
      <c r="P1746" s="70"/>
      <c r="Q1746" s="70"/>
      <c r="R1746" s="70"/>
      <c r="S1746" s="70"/>
      <c r="T1746" s="71"/>
      <c r="U1746" s="33"/>
      <c r="V1746" s="33"/>
      <c r="W1746" s="33"/>
      <c r="X1746" s="33"/>
      <c r="Y1746" s="33"/>
      <c r="Z1746" s="33"/>
      <c r="AA1746" s="33"/>
      <c r="AB1746" s="33"/>
      <c r="AC1746" s="33"/>
      <c r="AD1746" s="33"/>
      <c r="AE1746" s="33"/>
      <c r="AT1746" s="16" t="s">
        <v>156</v>
      </c>
      <c r="AU1746" s="16" t="s">
        <v>86</v>
      </c>
    </row>
    <row r="1747" spans="1:65" s="2" customFormat="1" ht="48.75">
      <c r="A1747" s="33"/>
      <c r="B1747" s="34"/>
      <c r="C1747" s="35"/>
      <c r="D1747" s="215" t="s">
        <v>158</v>
      </c>
      <c r="E1747" s="35"/>
      <c r="F1747" s="219" t="s">
        <v>2943</v>
      </c>
      <c r="G1747" s="35"/>
      <c r="H1747" s="35"/>
      <c r="I1747" s="114"/>
      <c r="J1747" s="35"/>
      <c r="K1747" s="35"/>
      <c r="L1747" s="38"/>
      <c r="M1747" s="217"/>
      <c r="N1747" s="218"/>
      <c r="O1747" s="70"/>
      <c r="P1747" s="70"/>
      <c r="Q1747" s="70"/>
      <c r="R1747" s="70"/>
      <c r="S1747" s="70"/>
      <c r="T1747" s="71"/>
      <c r="U1747" s="33"/>
      <c r="V1747" s="33"/>
      <c r="W1747" s="33"/>
      <c r="X1747" s="33"/>
      <c r="Y1747" s="33"/>
      <c r="Z1747" s="33"/>
      <c r="AA1747" s="33"/>
      <c r="AB1747" s="33"/>
      <c r="AC1747" s="33"/>
      <c r="AD1747" s="33"/>
      <c r="AE1747" s="33"/>
      <c r="AT1747" s="16" t="s">
        <v>158</v>
      </c>
      <c r="AU1747" s="16" t="s">
        <v>86</v>
      </c>
    </row>
    <row r="1748" spans="1:65" s="2" customFormat="1" ht="19.5">
      <c r="A1748" s="33"/>
      <c r="B1748" s="34"/>
      <c r="C1748" s="35"/>
      <c r="D1748" s="215" t="s">
        <v>191</v>
      </c>
      <c r="E1748" s="35"/>
      <c r="F1748" s="219" t="s">
        <v>2960</v>
      </c>
      <c r="G1748" s="35"/>
      <c r="H1748" s="35"/>
      <c r="I1748" s="114"/>
      <c r="J1748" s="35"/>
      <c r="K1748" s="35"/>
      <c r="L1748" s="38"/>
      <c r="M1748" s="217"/>
      <c r="N1748" s="218"/>
      <c r="O1748" s="70"/>
      <c r="P1748" s="70"/>
      <c r="Q1748" s="70"/>
      <c r="R1748" s="70"/>
      <c r="S1748" s="70"/>
      <c r="T1748" s="71"/>
      <c r="U1748" s="33"/>
      <c r="V1748" s="33"/>
      <c r="W1748" s="33"/>
      <c r="X1748" s="33"/>
      <c r="Y1748" s="33"/>
      <c r="Z1748" s="33"/>
      <c r="AA1748" s="33"/>
      <c r="AB1748" s="33"/>
      <c r="AC1748" s="33"/>
      <c r="AD1748" s="33"/>
      <c r="AE1748" s="33"/>
      <c r="AT1748" s="16" t="s">
        <v>191</v>
      </c>
      <c r="AU1748" s="16" t="s">
        <v>86</v>
      </c>
    </row>
    <row r="1749" spans="1:65" s="2" customFormat="1" ht="21.75" customHeight="1">
      <c r="A1749" s="33"/>
      <c r="B1749" s="34"/>
      <c r="C1749" s="202" t="s">
        <v>2961</v>
      </c>
      <c r="D1749" s="202" t="s">
        <v>149</v>
      </c>
      <c r="E1749" s="203" t="s">
        <v>2962</v>
      </c>
      <c r="F1749" s="204" t="s">
        <v>2963</v>
      </c>
      <c r="G1749" s="205" t="s">
        <v>210</v>
      </c>
      <c r="H1749" s="206">
        <v>1</v>
      </c>
      <c r="I1749" s="207"/>
      <c r="J1749" s="208">
        <f>ROUND(I1749*H1749,2)</f>
        <v>0</v>
      </c>
      <c r="K1749" s="204" t="s">
        <v>153</v>
      </c>
      <c r="L1749" s="38"/>
      <c r="M1749" s="209" t="s">
        <v>1</v>
      </c>
      <c r="N1749" s="210" t="s">
        <v>42</v>
      </c>
      <c r="O1749" s="70"/>
      <c r="P1749" s="211">
        <f>O1749*H1749</f>
        <v>0</v>
      </c>
      <c r="Q1749" s="211">
        <v>0</v>
      </c>
      <c r="R1749" s="211">
        <f>Q1749*H1749</f>
        <v>0</v>
      </c>
      <c r="S1749" s="211">
        <v>0</v>
      </c>
      <c r="T1749" s="212">
        <f>S1749*H1749</f>
        <v>0</v>
      </c>
      <c r="U1749" s="33"/>
      <c r="V1749" s="33"/>
      <c r="W1749" s="33"/>
      <c r="X1749" s="33"/>
      <c r="Y1749" s="33"/>
      <c r="Z1749" s="33"/>
      <c r="AA1749" s="33"/>
      <c r="AB1749" s="33"/>
      <c r="AC1749" s="33"/>
      <c r="AD1749" s="33"/>
      <c r="AE1749" s="33"/>
      <c r="AR1749" s="213" t="s">
        <v>154</v>
      </c>
      <c r="AT1749" s="213" t="s">
        <v>149</v>
      </c>
      <c r="AU1749" s="213" t="s">
        <v>86</v>
      </c>
      <c r="AY1749" s="16" t="s">
        <v>147</v>
      </c>
      <c r="BE1749" s="214">
        <f>IF(N1749="základní",J1749,0)</f>
        <v>0</v>
      </c>
      <c r="BF1749" s="214">
        <f>IF(N1749="snížená",J1749,0)</f>
        <v>0</v>
      </c>
      <c r="BG1749" s="214">
        <f>IF(N1749="zákl. přenesená",J1749,0)</f>
        <v>0</v>
      </c>
      <c r="BH1749" s="214">
        <f>IF(N1749="sníž. přenesená",J1749,0)</f>
        <v>0</v>
      </c>
      <c r="BI1749" s="214">
        <f>IF(N1749="nulová",J1749,0)</f>
        <v>0</v>
      </c>
      <c r="BJ1749" s="16" t="s">
        <v>21</v>
      </c>
      <c r="BK1749" s="214">
        <f>ROUND(I1749*H1749,2)</f>
        <v>0</v>
      </c>
      <c r="BL1749" s="16" t="s">
        <v>154</v>
      </c>
      <c r="BM1749" s="213" t="s">
        <v>2964</v>
      </c>
    </row>
    <row r="1750" spans="1:65" s="2" customFormat="1" ht="29.25">
      <c r="A1750" s="33"/>
      <c r="B1750" s="34"/>
      <c r="C1750" s="35"/>
      <c r="D1750" s="215" t="s">
        <v>156</v>
      </c>
      <c r="E1750" s="35"/>
      <c r="F1750" s="216" t="s">
        <v>2965</v>
      </c>
      <c r="G1750" s="35"/>
      <c r="H1750" s="35"/>
      <c r="I1750" s="114"/>
      <c r="J1750" s="35"/>
      <c r="K1750" s="35"/>
      <c r="L1750" s="38"/>
      <c r="M1750" s="217"/>
      <c r="N1750" s="218"/>
      <c r="O1750" s="70"/>
      <c r="P1750" s="70"/>
      <c r="Q1750" s="70"/>
      <c r="R1750" s="70"/>
      <c r="S1750" s="70"/>
      <c r="T1750" s="71"/>
      <c r="U1750" s="33"/>
      <c r="V1750" s="33"/>
      <c r="W1750" s="33"/>
      <c r="X1750" s="33"/>
      <c r="Y1750" s="33"/>
      <c r="Z1750" s="33"/>
      <c r="AA1750" s="33"/>
      <c r="AB1750" s="33"/>
      <c r="AC1750" s="33"/>
      <c r="AD1750" s="33"/>
      <c r="AE1750" s="33"/>
      <c r="AT1750" s="16" t="s">
        <v>156</v>
      </c>
      <c r="AU1750" s="16" t="s">
        <v>86</v>
      </c>
    </row>
    <row r="1751" spans="1:65" s="2" customFormat="1" ht="48.75">
      <c r="A1751" s="33"/>
      <c r="B1751" s="34"/>
      <c r="C1751" s="35"/>
      <c r="D1751" s="215" t="s">
        <v>158</v>
      </c>
      <c r="E1751" s="35"/>
      <c r="F1751" s="219" t="s">
        <v>2943</v>
      </c>
      <c r="G1751" s="35"/>
      <c r="H1751" s="35"/>
      <c r="I1751" s="114"/>
      <c r="J1751" s="35"/>
      <c r="K1751" s="35"/>
      <c r="L1751" s="38"/>
      <c r="M1751" s="217"/>
      <c r="N1751" s="218"/>
      <c r="O1751" s="70"/>
      <c r="P1751" s="70"/>
      <c r="Q1751" s="70"/>
      <c r="R1751" s="70"/>
      <c r="S1751" s="70"/>
      <c r="T1751" s="71"/>
      <c r="U1751" s="33"/>
      <c r="V1751" s="33"/>
      <c r="W1751" s="33"/>
      <c r="X1751" s="33"/>
      <c r="Y1751" s="33"/>
      <c r="Z1751" s="33"/>
      <c r="AA1751" s="33"/>
      <c r="AB1751" s="33"/>
      <c r="AC1751" s="33"/>
      <c r="AD1751" s="33"/>
      <c r="AE1751" s="33"/>
      <c r="AT1751" s="16" t="s">
        <v>158</v>
      </c>
      <c r="AU1751" s="16" t="s">
        <v>86</v>
      </c>
    </row>
    <row r="1752" spans="1:65" s="2" customFormat="1" ht="21.75" customHeight="1">
      <c r="A1752" s="33"/>
      <c r="B1752" s="34"/>
      <c r="C1752" s="202" t="s">
        <v>2966</v>
      </c>
      <c r="D1752" s="202" t="s">
        <v>149</v>
      </c>
      <c r="E1752" s="203" t="s">
        <v>2967</v>
      </c>
      <c r="F1752" s="204" t="s">
        <v>2968</v>
      </c>
      <c r="G1752" s="205" t="s">
        <v>210</v>
      </c>
      <c r="H1752" s="206">
        <v>1</v>
      </c>
      <c r="I1752" s="207"/>
      <c r="J1752" s="208">
        <f>ROUND(I1752*H1752,2)</f>
        <v>0</v>
      </c>
      <c r="K1752" s="204" t="s">
        <v>153</v>
      </c>
      <c r="L1752" s="38"/>
      <c r="M1752" s="209" t="s">
        <v>1</v>
      </c>
      <c r="N1752" s="210" t="s">
        <v>42</v>
      </c>
      <c r="O1752" s="70"/>
      <c r="P1752" s="211">
        <f>O1752*H1752</f>
        <v>0</v>
      </c>
      <c r="Q1752" s="211">
        <v>0</v>
      </c>
      <c r="R1752" s="211">
        <f>Q1752*H1752</f>
        <v>0</v>
      </c>
      <c r="S1752" s="211">
        <v>0</v>
      </c>
      <c r="T1752" s="212">
        <f>S1752*H1752</f>
        <v>0</v>
      </c>
      <c r="U1752" s="33"/>
      <c r="V1752" s="33"/>
      <c r="W1752" s="33"/>
      <c r="X1752" s="33"/>
      <c r="Y1752" s="33"/>
      <c r="Z1752" s="33"/>
      <c r="AA1752" s="33"/>
      <c r="AB1752" s="33"/>
      <c r="AC1752" s="33"/>
      <c r="AD1752" s="33"/>
      <c r="AE1752" s="33"/>
      <c r="AR1752" s="213" t="s">
        <v>154</v>
      </c>
      <c r="AT1752" s="213" t="s">
        <v>149</v>
      </c>
      <c r="AU1752" s="213" t="s">
        <v>86</v>
      </c>
      <c r="AY1752" s="16" t="s">
        <v>147</v>
      </c>
      <c r="BE1752" s="214">
        <f>IF(N1752="základní",J1752,0)</f>
        <v>0</v>
      </c>
      <c r="BF1752" s="214">
        <f>IF(N1752="snížená",J1752,0)</f>
        <v>0</v>
      </c>
      <c r="BG1752" s="214">
        <f>IF(N1752="zákl. přenesená",J1752,0)</f>
        <v>0</v>
      </c>
      <c r="BH1752" s="214">
        <f>IF(N1752="sníž. přenesená",J1752,0)</f>
        <v>0</v>
      </c>
      <c r="BI1752" s="214">
        <f>IF(N1752="nulová",J1752,0)</f>
        <v>0</v>
      </c>
      <c r="BJ1752" s="16" t="s">
        <v>21</v>
      </c>
      <c r="BK1752" s="214">
        <f>ROUND(I1752*H1752,2)</f>
        <v>0</v>
      </c>
      <c r="BL1752" s="16" t="s">
        <v>154</v>
      </c>
      <c r="BM1752" s="213" t="s">
        <v>2969</v>
      </c>
    </row>
    <row r="1753" spans="1:65" s="2" customFormat="1" ht="29.25">
      <c r="A1753" s="33"/>
      <c r="B1753" s="34"/>
      <c r="C1753" s="35"/>
      <c r="D1753" s="215" t="s">
        <v>156</v>
      </c>
      <c r="E1753" s="35"/>
      <c r="F1753" s="216" t="s">
        <v>2970</v>
      </c>
      <c r="G1753" s="35"/>
      <c r="H1753" s="35"/>
      <c r="I1753" s="114"/>
      <c r="J1753" s="35"/>
      <c r="K1753" s="35"/>
      <c r="L1753" s="38"/>
      <c r="M1753" s="217"/>
      <c r="N1753" s="218"/>
      <c r="O1753" s="70"/>
      <c r="P1753" s="70"/>
      <c r="Q1753" s="70"/>
      <c r="R1753" s="70"/>
      <c r="S1753" s="70"/>
      <c r="T1753" s="71"/>
      <c r="U1753" s="33"/>
      <c r="V1753" s="33"/>
      <c r="W1753" s="33"/>
      <c r="X1753" s="33"/>
      <c r="Y1753" s="33"/>
      <c r="Z1753" s="33"/>
      <c r="AA1753" s="33"/>
      <c r="AB1753" s="33"/>
      <c r="AC1753" s="33"/>
      <c r="AD1753" s="33"/>
      <c r="AE1753" s="33"/>
      <c r="AT1753" s="16" t="s">
        <v>156</v>
      </c>
      <c r="AU1753" s="16" t="s">
        <v>86</v>
      </c>
    </row>
    <row r="1754" spans="1:65" s="2" customFormat="1" ht="48.75">
      <c r="A1754" s="33"/>
      <c r="B1754" s="34"/>
      <c r="C1754" s="35"/>
      <c r="D1754" s="215" t="s">
        <v>158</v>
      </c>
      <c r="E1754" s="35"/>
      <c r="F1754" s="219" t="s">
        <v>2943</v>
      </c>
      <c r="G1754" s="35"/>
      <c r="H1754" s="35"/>
      <c r="I1754" s="114"/>
      <c r="J1754" s="35"/>
      <c r="K1754" s="35"/>
      <c r="L1754" s="38"/>
      <c r="M1754" s="217"/>
      <c r="N1754" s="218"/>
      <c r="O1754" s="70"/>
      <c r="P1754" s="70"/>
      <c r="Q1754" s="70"/>
      <c r="R1754" s="70"/>
      <c r="S1754" s="70"/>
      <c r="T1754" s="71"/>
      <c r="U1754" s="33"/>
      <c r="V1754" s="33"/>
      <c r="W1754" s="33"/>
      <c r="X1754" s="33"/>
      <c r="Y1754" s="33"/>
      <c r="Z1754" s="33"/>
      <c r="AA1754" s="33"/>
      <c r="AB1754" s="33"/>
      <c r="AC1754" s="33"/>
      <c r="AD1754" s="33"/>
      <c r="AE1754" s="33"/>
      <c r="AT1754" s="16" t="s">
        <v>158</v>
      </c>
      <c r="AU1754" s="16" t="s">
        <v>86</v>
      </c>
    </row>
    <row r="1755" spans="1:65" s="2" customFormat="1" ht="21.75" customHeight="1">
      <c r="A1755" s="33"/>
      <c r="B1755" s="34"/>
      <c r="C1755" s="202" t="s">
        <v>2971</v>
      </c>
      <c r="D1755" s="202" t="s">
        <v>149</v>
      </c>
      <c r="E1755" s="203" t="s">
        <v>2972</v>
      </c>
      <c r="F1755" s="204" t="s">
        <v>2973</v>
      </c>
      <c r="G1755" s="205" t="s">
        <v>210</v>
      </c>
      <c r="H1755" s="206">
        <v>1</v>
      </c>
      <c r="I1755" s="207"/>
      <c r="J1755" s="208">
        <f>ROUND(I1755*H1755,2)</f>
        <v>0</v>
      </c>
      <c r="K1755" s="204" t="s">
        <v>153</v>
      </c>
      <c r="L1755" s="38"/>
      <c r="M1755" s="209" t="s">
        <v>1</v>
      </c>
      <c r="N1755" s="210" t="s">
        <v>42</v>
      </c>
      <c r="O1755" s="70"/>
      <c r="P1755" s="211">
        <f>O1755*H1755</f>
        <v>0</v>
      </c>
      <c r="Q1755" s="211">
        <v>0</v>
      </c>
      <c r="R1755" s="211">
        <f>Q1755*H1755</f>
        <v>0</v>
      </c>
      <c r="S1755" s="211">
        <v>0</v>
      </c>
      <c r="T1755" s="212">
        <f>S1755*H1755</f>
        <v>0</v>
      </c>
      <c r="U1755" s="33"/>
      <c r="V1755" s="33"/>
      <c r="W1755" s="33"/>
      <c r="X1755" s="33"/>
      <c r="Y1755" s="33"/>
      <c r="Z1755" s="33"/>
      <c r="AA1755" s="33"/>
      <c r="AB1755" s="33"/>
      <c r="AC1755" s="33"/>
      <c r="AD1755" s="33"/>
      <c r="AE1755" s="33"/>
      <c r="AR1755" s="213" t="s">
        <v>154</v>
      </c>
      <c r="AT1755" s="213" t="s">
        <v>149</v>
      </c>
      <c r="AU1755" s="213" t="s">
        <v>86</v>
      </c>
      <c r="AY1755" s="16" t="s">
        <v>147</v>
      </c>
      <c r="BE1755" s="214">
        <f>IF(N1755="základní",J1755,0)</f>
        <v>0</v>
      </c>
      <c r="BF1755" s="214">
        <f>IF(N1755="snížená",J1755,0)</f>
        <v>0</v>
      </c>
      <c r="BG1755" s="214">
        <f>IF(N1755="zákl. přenesená",J1755,0)</f>
        <v>0</v>
      </c>
      <c r="BH1755" s="214">
        <f>IF(N1755="sníž. přenesená",J1755,0)</f>
        <v>0</v>
      </c>
      <c r="BI1755" s="214">
        <f>IF(N1755="nulová",J1755,0)</f>
        <v>0</v>
      </c>
      <c r="BJ1755" s="16" t="s">
        <v>21</v>
      </c>
      <c r="BK1755" s="214">
        <f>ROUND(I1755*H1755,2)</f>
        <v>0</v>
      </c>
      <c r="BL1755" s="16" t="s">
        <v>154</v>
      </c>
      <c r="BM1755" s="213" t="s">
        <v>2974</v>
      </c>
    </row>
    <row r="1756" spans="1:65" s="2" customFormat="1" ht="29.25">
      <c r="A1756" s="33"/>
      <c r="B1756" s="34"/>
      <c r="C1756" s="35"/>
      <c r="D1756" s="215" t="s">
        <v>156</v>
      </c>
      <c r="E1756" s="35"/>
      <c r="F1756" s="216" t="s">
        <v>2975</v>
      </c>
      <c r="G1756" s="35"/>
      <c r="H1756" s="35"/>
      <c r="I1756" s="114"/>
      <c r="J1756" s="35"/>
      <c r="K1756" s="35"/>
      <c r="L1756" s="38"/>
      <c r="M1756" s="217"/>
      <c r="N1756" s="218"/>
      <c r="O1756" s="70"/>
      <c r="P1756" s="70"/>
      <c r="Q1756" s="70"/>
      <c r="R1756" s="70"/>
      <c r="S1756" s="70"/>
      <c r="T1756" s="71"/>
      <c r="U1756" s="33"/>
      <c r="V1756" s="33"/>
      <c r="W1756" s="33"/>
      <c r="X1756" s="33"/>
      <c r="Y1756" s="33"/>
      <c r="Z1756" s="33"/>
      <c r="AA1756" s="33"/>
      <c r="AB1756" s="33"/>
      <c r="AC1756" s="33"/>
      <c r="AD1756" s="33"/>
      <c r="AE1756" s="33"/>
      <c r="AT1756" s="16" t="s">
        <v>156</v>
      </c>
      <c r="AU1756" s="16" t="s">
        <v>86</v>
      </c>
    </row>
    <row r="1757" spans="1:65" s="2" customFormat="1" ht="39">
      <c r="A1757" s="33"/>
      <c r="B1757" s="34"/>
      <c r="C1757" s="35"/>
      <c r="D1757" s="215" t="s">
        <v>158</v>
      </c>
      <c r="E1757" s="35"/>
      <c r="F1757" s="219" t="s">
        <v>2976</v>
      </c>
      <c r="G1757" s="35"/>
      <c r="H1757" s="35"/>
      <c r="I1757" s="114"/>
      <c r="J1757" s="35"/>
      <c r="K1757" s="35"/>
      <c r="L1757" s="38"/>
      <c r="M1757" s="217"/>
      <c r="N1757" s="218"/>
      <c r="O1757" s="70"/>
      <c r="P1757" s="70"/>
      <c r="Q1757" s="70"/>
      <c r="R1757" s="70"/>
      <c r="S1757" s="70"/>
      <c r="T1757" s="71"/>
      <c r="U1757" s="33"/>
      <c r="V1757" s="33"/>
      <c r="W1757" s="33"/>
      <c r="X1757" s="33"/>
      <c r="Y1757" s="33"/>
      <c r="Z1757" s="33"/>
      <c r="AA1757" s="33"/>
      <c r="AB1757" s="33"/>
      <c r="AC1757" s="33"/>
      <c r="AD1757" s="33"/>
      <c r="AE1757" s="33"/>
      <c r="AT1757" s="16" t="s">
        <v>158</v>
      </c>
      <c r="AU1757" s="16" t="s">
        <v>86</v>
      </c>
    </row>
    <row r="1758" spans="1:65" s="2" customFormat="1" ht="21.75" customHeight="1">
      <c r="A1758" s="33"/>
      <c r="B1758" s="34"/>
      <c r="C1758" s="202" t="s">
        <v>2977</v>
      </c>
      <c r="D1758" s="202" t="s">
        <v>149</v>
      </c>
      <c r="E1758" s="203" t="s">
        <v>2978</v>
      </c>
      <c r="F1758" s="204" t="s">
        <v>2979</v>
      </c>
      <c r="G1758" s="205" t="s">
        <v>210</v>
      </c>
      <c r="H1758" s="206">
        <v>1</v>
      </c>
      <c r="I1758" s="207"/>
      <c r="J1758" s="208">
        <f>ROUND(I1758*H1758,2)</f>
        <v>0</v>
      </c>
      <c r="K1758" s="204" t="s">
        <v>153</v>
      </c>
      <c r="L1758" s="38"/>
      <c r="M1758" s="209" t="s">
        <v>1</v>
      </c>
      <c r="N1758" s="210" t="s">
        <v>42</v>
      </c>
      <c r="O1758" s="70"/>
      <c r="P1758" s="211">
        <f>O1758*H1758</f>
        <v>0</v>
      </c>
      <c r="Q1758" s="211">
        <v>0</v>
      </c>
      <c r="R1758" s="211">
        <f>Q1758*H1758</f>
        <v>0</v>
      </c>
      <c r="S1758" s="211">
        <v>0</v>
      </c>
      <c r="T1758" s="212">
        <f>S1758*H1758</f>
        <v>0</v>
      </c>
      <c r="U1758" s="33"/>
      <c r="V1758" s="33"/>
      <c r="W1758" s="33"/>
      <c r="X1758" s="33"/>
      <c r="Y1758" s="33"/>
      <c r="Z1758" s="33"/>
      <c r="AA1758" s="33"/>
      <c r="AB1758" s="33"/>
      <c r="AC1758" s="33"/>
      <c r="AD1758" s="33"/>
      <c r="AE1758" s="33"/>
      <c r="AR1758" s="213" t="s">
        <v>154</v>
      </c>
      <c r="AT1758" s="213" t="s">
        <v>149</v>
      </c>
      <c r="AU1758" s="213" t="s">
        <v>86</v>
      </c>
      <c r="AY1758" s="16" t="s">
        <v>147</v>
      </c>
      <c r="BE1758" s="214">
        <f>IF(N1758="základní",J1758,0)</f>
        <v>0</v>
      </c>
      <c r="BF1758" s="214">
        <f>IF(N1758="snížená",J1758,0)</f>
        <v>0</v>
      </c>
      <c r="BG1758" s="214">
        <f>IF(N1758="zákl. přenesená",J1758,0)</f>
        <v>0</v>
      </c>
      <c r="BH1758" s="214">
        <f>IF(N1758="sníž. přenesená",J1758,0)</f>
        <v>0</v>
      </c>
      <c r="BI1758" s="214">
        <f>IF(N1758="nulová",J1758,0)</f>
        <v>0</v>
      </c>
      <c r="BJ1758" s="16" t="s">
        <v>21</v>
      </c>
      <c r="BK1758" s="214">
        <f>ROUND(I1758*H1758,2)</f>
        <v>0</v>
      </c>
      <c r="BL1758" s="16" t="s">
        <v>154</v>
      </c>
      <c r="BM1758" s="213" t="s">
        <v>2980</v>
      </c>
    </row>
    <row r="1759" spans="1:65" s="2" customFormat="1" ht="29.25">
      <c r="A1759" s="33"/>
      <c r="B1759" s="34"/>
      <c r="C1759" s="35"/>
      <c r="D1759" s="215" t="s">
        <v>156</v>
      </c>
      <c r="E1759" s="35"/>
      <c r="F1759" s="216" t="s">
        <v>2981</v>
      </c>
      <c r="G1759" s="35"/>
      <c r="H1759" s="35"/>
      <c r="I1759" s="114"/>
      <c r="J1759" s="35"/>
      <c r="K1759" s="35"/>
      <c r="L1759" s="38"/>
      <c r="M1759" s="217"/>
      <c r="N1759" s="218"/>
      <c r="O1759" s="70"/>
      <c r="P1759" s="70"/>
      <c r="Q1759" s="70"/>
      <c r="R1759" s="70"/>
      <c r="S1759" s="70"/>
      <c r="T1759" s="71"/>
      <c r="U1759" s="33"/>
      <c r="V1759" s="33"/>
      <c r="W1759" s="33"/>
      <c r="X1759" s="33"/>
      <c r="Y1759" s="33"/>
      <c r="Z1759" s="33"/>
      <c r="AA1759" s="33"/>
      <c r="AB1759" s="33"/>
      <c r="AC1759" s="33"/>
      <c r="AD1759" s="33"/>
      <c r="AE1759" s="33"/>
      <c r="AT1759" s="16" t="s">
        <v>156</v>
      </c>
      <c r="AU1759" s="16" t="s">
        <v>86</v>
      </c>
    </row>
    <row r="1760" spans="1:65" s="2" customFormat="1" ht="39">
      <c r="A1760" s="33"/>
      <c r="B1760" s="34"/>
      <c r="C1760" s="35"/>
      <c r="D1760" s="215" t="s">
        <v>158</v>
      </c>
      <c r="E1760" s="35"/>
      <c r="F1760" s="219" t="s">
        <v>2976</v>
      </c>
      <c r="G1760" s="35"/>
      <c r="H1760" s="35"/>
      <c r="I1760" s="114"/>
      <c r="J1760" s="35"/>
      <c r="K1760" s="35"/>
      <c r="L1760" s="38"/>
      <c r="M1760" s="217"/>
      <c r="N1760" s="218"/>
      <c r="O1760" s="70"/>
      <c r="P1760" s="70"/>
      <c r="Q1760" s="70"/>
      <c r="R1760" s="70"/>
      <c r="S1760" s="70"/>
      <c r="T1760" s="71"/>
      <c r="U1760" s="33"/>
      <c r="V1760" s="33"/>
      <c r="W1760" s="33"/>
      <c r="X1760" s="33"/>
      <c r="Y1760" s="33"/>
      <c r="Z1760" s="33"/>
      <c r="AA1760" s="33"/>
      <c r="AB1760" s="33"/>
      <c r="AC1760" s="33"/>
      <c r="AD1760" s="33"/>
      <c r="AE1760" s="33"/>
      <c r="AT1760" s="16" t="s">
        <v>158</v>
      </c>
      <c r="AU1760" s="16" t="s">
        <v>86</v>
      </c>
    </row>
    <row r="1761" spans="1:65" s="2" customFormat="1" ht="21.75" customHeight="1">
      <c r="A1761" s="33"/>
      <c r="B1761" s="34"/>
      <c r="C1761" s="202" t="s">
        <v>2982</v>
      </c>
      <c r="D1761" s="202" t="s">
        <v>149</v>
      </c>
      <c r="E1761" s="203" t="s">
        <v>2983</v>
      </c>
      <c r="F1761" s="204" t="s">
        <v>2984</v>
      </c>
      <c r="G1761" s="205" t="s">
        <v>152</v>
      </c>
      <c r="H1761" s="206">
        <v>1</v>
      </c>
      <c r="I1761" s="207"/>
      <c r="J1761" s="208">
        <f>ROUND(I1761*H1761,2)</f>
        <v>0</v>
      </c>
      <c r="K1761" s="204" t="s">
        <v>153</v>
      </c>
      <c r="L1761" s="38"/>
      <c r="M1761" s="209" t="s">
        <v>1</v>
      </c>
      <c r="N1761" s="210" t="s">
        <v>42</v>
      </c>
      <c r="O1761" s="70"/>
      <c r="P1761" s="211">
        <f>O1761*H1761</f>
        <v>0</v>
      </c>
      <c r="Q1761" s="211">
        <v>0</v>
      </c>
      <c r="R1761" s="211">
        <f>Q1761*H1761</f>
        <v>0</v>
      </c>
      <c r="S1761" s="211">
        <v>0</v>
      </c>
      <c r="T1761" s="212">
        <f>S1761*H1761</f>
        <v>0</v>
      </c>
      <c r="U1761" s="33"/>
      <c r="V1761" s="33"/>
      <c r="W1761" s="33"/>
      <c r="X1761" s="33"/>
      <c r="Y1761" s="33"/>
      <c r="Z1761" s="33"/>
      <c r="AA1761" s="33"/>
      <c r="AB1761" s="33"/>
      <c r="AC1761" s="33"/>
      <c r="AD1761" s="33"/>
      <c r="AE1761" s="33"/>
      <c r="AR1761" s="213" t="s">
        <v>154</v>
      </c>
      <c r="AT1761" s="213" t="s">
        <v>149</v>
      </c>
      <c r="AU1761" s="213" t="s">
        <v>86</v>
      </c>
      <c r="AY1761" s="16" t="s">
        <v>147</v>
      </c>
      <c r="BE1761" s="214">
        <f>IF(N1761="základní",J1761,0)</f>
        <v>0</v>
      </c>
      <c r="BF1761" s="214">
        <f>IF(N1761="snížená",J1761,0)</f>
        <v>0</v>
      </c>
      <c r="BG1761" s="214">
        <f>IF(N1761="zákl. přenesená",J1761,0)</f>
        <v>0</v>
      </c>
      <c r="BH1761" s="214">
        <f>IF(N1761="sníž. přenesená",J1761,0)</f>
        <v>0</v>
      </c>
      <c r="BI1761" s="214">
        <f>IF(N1761="nulová",J1761,0)</f>
        <v>0</v>
      </c>
      <c r="BJ1761" s="16" t="s">
        <v>21</v>
      </c>
      <c r="BK1761" s="214">
        <f>ROUND(I1761*H1761,2)</f>
        <v>0</v>
      </c>
      <c r="BL1761" s="16" t="s">
        <v>154</v>
      </c>
      <c r="BM1761" s="213" t="s">
        <v>2985</v>
      </c>
    </row>
    <row r="1762" spans="1:65" s="2" customFormat="1" ht="29.25">
      <c r="A1762" s="33"/>
      <c r="B1762" s="34"/>
      <c r="C1762" s="35"/>
      <c r="D1762" s="215" t="s">
        <v>156</v>
      </c>
      <c r="E1762" s="35"/>
      <c r="F1762" s="216" t="s">
        <v>2986</v>
      </c>
      <c r="G1762" s="35"/>
      <c r="H1762" s="35"/>
      <c r="I1762" s="114"/>
      <c r="J1762" s="35"/>
      <c r="K1762" s="35"/>
      <c r="L1762" s="38"/>
      <c r="M1762" s="217"/>
      <c r="N1762" s="218"/>
      <c r="O1762" s="70"/>
      <c r="P1762" s="70"/>
      <c r="Q1762" s="70"/>
      <c r="R1762" s="70"/>
      <c r="S1762" s="70"/>
      <c r="T1762" s="71"/>
      <c r="U1762" s="33"/>
      <c r="V1762" s="33"/>
      <c r="W1762" s="33"/>
      <c r="X1762" s="33"/>
      <c r="Y1762" s="33"/>
      <c r="Z1762" s="33"/>
      <c r="AA1762" s="33"/>
      <c r="AB1762" s="33"/>
      <c r="AC1762" s="33"/>
      <c r="AD1762" s="33"/>
      <c r="AE1762" s="33"/>
      <c r="AT1762" s="16" t="s">
        <v>156</v>
      </c>
      <c r="AU1762" s="16" t="s">
        <v>86</v>
      </c>
    </row>
    <row r="1763" spans="1:65" s="2" customFormat="1" ht="68.25">
      <c r="A1763" s="33"/>
      <c r="B1763" s="34"/>
      <c r="C1763" s="35"/>
      <c r="D1763" s="215" t="s">
        <v>158</v>
      </c>
      <c r="E1763" s="35"/>
      <c r="F1763" s="219" t="s">
        <v>2987</v>
      </c>
      <c r="G1763" s="35"/>
      <c r="H1763" s="35"/>
      <c r="I1763" s="114"/>
      <c r="J1763" s="35"/>
      <c r="K1763" s="35"/>
      <c r="L1763" s="38"/>
      <c r="M1763" s="217"/>
      <c r="N1763" s="218"/>
      <c r="O1763" s="70"/>
      <c r="P1763" s="70"/>
      <c r="Q1763" s="70"/>
      <c r="R1763" s="70"/>
      <c r="S1763" s="70"/>
      <c r="T1763" s="71"/>
      <c r="U1763" s="33"/>
      <c r="V1763" s="33"/>
      <c r="W1763" s="33"/>
      <c r="X1763" s="33"/>
      <c r="Y1763" s="33"/>
      <c r="Z1763" s="33"/>
      <c r="AA1763" s="33"/>
      <c r="AB1763" s="33"/>
      <c r="AC1763" s="33"/>
      <c r="AD1763" s="33"/>
      <c r="AE1763" s="33"/>
      <c r="AT1763" s="16" t="s">
        <v>158</v>
      </c>
      <c r="AU1763" s="16" t="s">
        <v>86</v>
      </c>
    </row>
    <row r="1764" spans="1:65" s="2" customFormat="1" ht="21.75" customHeight="1">
      <c r="A1764" s="33"/>
      <c r="B1764" s="34"/>
      <c r="C1764" s="202" t="s">
        <v>2988</v>
      </c>
      <c r="D1764" s="202" t="s">
        <v>149</v>
      </c>
      <c r="E1764" s="203" t="s">
        <v>2989</v>
      </c>
      <c r="F1764" s="204" t="s">
        <v>2990</v>
      </c>
      <c r="G1764" s="205" t="s">
        <v>152</v>
      </c>
      <c r="H1764" s="206">
        <v>1</v>
      </c>
      <c r="I1764" s="207"/>
      <c r="J1764" s="208">
        <f>ROUND(I1764*H1764,2)</f>
        <v>0</v>
      </c>
      <c r="K1764" s="204" t="s">
        <v>153</v>
      </c>
      <c r="L1764" s="38"/>
      <c r="M1764" s="209" t="s">
        <v>1</v>
      </c>
      <c r="N1764" s="210" t="s">
        <v>42</v>
      </c>
      <c r="O1764" s="70"/>
      <c r="P1764" s="211">
        <f>O1764*H1764</f>
        <v>0</v>
      </c>
      <c r="Q1764" s="211">
        <v>0</v>
      </c>
      <c r="R1764" s="211">
        <f>Q1764*H1764</f>
        <v>0</v>
      </c>
      <c r="S1764" s="211">
        <v>0</v>
      </c>
      <c r="T1764" s="212">
        <f>S1764*H1764</f>
        <v>0</v>
      </c>
      <c r="U1764" s="33"/>
      <c r="V1764" s="33"/>
      <c r="W1764" s="33"/>
      <c r="X1764" s="33"/>
      <c r="Y1764" s="33"/>
      <c r="Z1764" s="33"/>
      <c r="AA1764" s="33"/>
      <c r="AB1764" s="33"/>
      <c r="AC1764" s="33"/>
      <c r="AD1764" s="33"/>
      <c r="AE1764" s="33"/>
      <c r="AR1764" s="213" t="s">
        <v>154</v>
      </c>
      <c r="AT1764" s="213" t="s">
        <v>149</v>
      </c>
      <c r="AU1764" s="213" t="s">
        <v>86</v>
      </c>
      <c r="AY1764" s="16" t="s">
        <v>147</v>
      </c>
      <c r="BE1764" s="214">
        <f>IF(N1764="základní",J1764,0)</f>
        <v>0</v>
      </c>
      <c r="BF1764" s="214">
        <f>IF(N1764="snížená",J1764,0)</f>
        <v>0</v>
      </c>
      <c r="BG1764" s="214">
        <f>IF(N1764="zákl. přenesená",J1764,0)</f>
        <v>0</v>
      </c>
      <c r="BH1764" s="214">
        <f>IF(N1764="sníž. přenesená",J1764,0)</f>
        <v>0</v>
      </c>
      <c r="BI1764" s="214">
        <f>IF(N1764="nulová",J1764,0)</f>
        <v>0</v>
      </c>
      <c r="BJ1764" s="16" t="s">
        <v>21</v>
      </c>
      <c r="BK1764" s="214">
        <f>ROUND(I1764*H1764,2)</f>
        <v>0</v>
      </c>
      <c r="BL1764" s="16" t="s">
        <v>154</v>
      </c>
      <c r="BM1764" s="213" t="s">
        <v>2991</v>
      </c>
    </row>
    <row r="1765" spans="1:65" s="2" customFormat="1" ht="29.25">
      <c r="A1765" s="33"/>
      <c r="B1765" s="34"/>
      <c r="C1765" s="35"/>
      <c r="D1765" s="215" t="s">
        <v>156</v>
      </c>
      <c r="E1765" s="35"/>
      <c r="F1765" s="216" t="s">
        <v>2992</v>
      </c>
      <c r="G1765" s="35"/>
      <c r="H1765" s="35"/>
      <c r="I1765" s="114"/>
      <c r="J1765" s="35"/>
      <c r="K1765" s="35"/>
      <c r="L1765" s="38"/>
      <c r="M1765" s="217"/>
      <c r="N1765" s="218"/>
      <c r="O1765" s="70"/>
      <c r="P1765" s="70"/>
      <c r="Q1765" s="70"/>
      <c r="R1765" s="70"/>
      <c r="S1765" s="70"/>
      <c r="T1765" s="71"/>
      <c r="U1765" s="33"/>
      <c r="V1765" s="33"/>
      <c r="W1765" s="33"/>
      <c r="X1765" s="33"/>
      <c r="Y1765" s="33"/>
      <c r="Z1765" s="33"/>
      <c r="AA1765" s="33"/>
      <c r="AB1765" s="33"/>
      <c r="AC1765" s="33"/>
      <c r="AD1765" s="33"/>
      <c r="AE1765" s="33"/>
      <c r="AT1765" s="16" t="s">
        <v>156</v>
      </c>
      <c r="AU1765" s="16" t="s">
        <v>86</v>
      </c>
    </row>
    <row r="1766" spans="1:65" s="2" customFormat="1" ht="68.25">
      <c r="A1766" s="33"/>
      <c r="B1766" s="34"/>
      <c r="C1766" s="35"/>
      <c r="D1766" s="215" t="s">
        <v>158</v>
      </c>
      <c r="E1766" s="35"/>
      <c r="F1766" s="219" t="s">
        <v>2987</v>
      </c>
      <c r="G1766" s="35"/>
      <c r="H1766" s="35"/>
      <c r="I1766" s="114"/>
      <c r="J1766" s="35"/>
      <c r="K1766" s="35"/>
      <c r="L1766" s="38"/>
      <c r="M1766" s="217"/>
      <c r="N1766" s="218"/>
      <c r="O1766" s="70"/>
      <c r="P1766" s="70"/>
      <c r="Q1766" s="70"/>
      <c r="R1766" s="70"/>
      <c r="S1766" s="70"/>
      <c r="T1766" s="71"/>
      <c r="U1766" s="33"/>
      <c r="V1766" s="33"/>
      <c r="W1766" s="33"/>
      <c r="X1766" s="33"/>
      <c r="Y1766" s="33"/>
      <c r="Z1766" s="33"/>
      <c r="AA1766" s="33"/>
      <c r="AB1766" s="33"/>
      <c r="AC1766" s="33"/>
      <c r="AD1766" s="33"/>
      <c r="AE1766" s="33"/>
      <c r="AT1766" s="16" t="s">
        <v>158</v>
      </c>
      <c r="AU1766" s="16" t="s">
        <v>86</v>
      </c>
    </row>
    <row r="1767" spans="1:65" s="2" customFormat="1" ht="33" customHeight="1">
      <c r="A1767" s="33"/>
      <c r="B1767" s="34"/>
      <c r="C1767" s="202" t="s">
        <v>2993</v>
      </c>
      <c r="D1767" s="202" t="s">
        <v>149</v>
      </c>
      <c r="E1767" s="203" t="s">
        <v>2994</v>
      </c>
      <c r="F1767" s="204" t="s">
        <v>2995</v>
      </c>
      <c r="G1767" s="205" t="s">
        <v>152</v>
      </c>
      <c r="H1767" s="206">
        <v>1</v>
      </c>
      <c r="I1767" s="207"/>
      <c r="J1767" s="208">
        <f>ROUND(I1767*H1767,2)</f>
        <v>0</v>
      </c>
      <c r="K1767" s="204" t="s">
        <v>153</v>
      </c>
      <c r="L1767" s="38"/>
      <c r="M1767" s="209" t="s">
        <v>1</v>
      </c>
      <c r="N1767" s="210" t="s">
        <v>42</v>
      </c>
      <c r="O1767" s="70"/>
      <c r="P1767" s="211">
        <f>O1767*H1767</f>
        <v>0</v>
      </c>
      <c r="Q1767" s="211">
        <v>0</v>
      </c>
      <c r="R1767" s="211">
        <f>Q1767*H1767</f>
        <v>0</v>
      </c>
      <c r="S1767" s="211">
        <v>0</v>
      </c>
      <c r="T1767" s="212">
        <f>S1767*H1767</f>
        <v>0</v>
      </c>
      <c r="U1767" s="33"/>
      <c r="V1767" s="33"/>
      <c r="W1767" s="33"/>
      <c r="X1767" s="33"/>
      <c r="Y1767" s="33"/>
      <c r="Z1767" s="33"/>
      <c r="AA1767" s="33"/>
      <c r="AB1767" s="33"/>
      <c r="AC1767" s="33"/>
      <c r="AD1767" s="33"/>
      <c r="AE1767" s="33"/>
      <c r="AR1767" s="213" t="s">
        <v>154</v>
      </c>
      <c r="AT1767" s="213" t="s">
        <v>149</v>
      </c>
      <c r="AU1767" s="213" t="s">
        <v>86</v>
      </c>
      <c r="AY1767" s="16" t="s">
        <v>147</v>
      </c>
      <c r="BE1767" s="214">
        <f>IF(N1767="základní",J1767,0)</f>
        <v>0</v>
      </c>
      <c r="BF1767" s="214">
        <f>IF(N1767="snížená",J1767,0)</f>
        <v>0</v>
      </c>
      <c r="BG1767" s="214">
        <f>IF(N1767="zákl. přenesená",J1767,0)</f>
        <v>0</v>
      </c>
      <c r="BH1767" s="214">
        <f>IF(N1767="sníž. přenesená",J1767,0)</f>
        <v>0</v>
      </c>
      <c r="BI1767" s="214">
        <f>IF(N1767="nulová",J1767,0)</f>
        <v>0</v>
      </c>
      <c r="BJ1767" s="16" t="s">
        <v>21</v>
      </c>
      <c r="BK1767" s="214">
        <f>ROUND(I1767*H1767,2)</f>
        <v>0</v>
      </c>
      <c r="BL1767" s="16" t="s">
        <v>154</v>
      </c>
      <c r="BM1767" s="213" t="s">
        <v>2996</v>
      </c>
    </row>
    <row r="1768" spans="1:65" s="2" customFormat="1" ht="29.25">
      <c r="A1768" s="33"/>
      <c r="B1768" s="34"/>
      <c r="C1768" s="35"/>
      <c r="D1768" s="215" t="s">
        <v>156</v>
      </c>
      <c r="E1768" s="35"/>
      <c r="F1768" s="216" t="s">
        <v>2997</v>
      </c>
      <c r="G1768" s="35"/>
      <c r="H1768" s="35"/>
      <c r="I1768" s="114"/>
      <c r="J1768" s="35"/>
      <c r="K1768" s="35"/>
      <c r="L1768" s="38"/>
      <c r="M1768" s="217"/>
      <c r="N1768" s="218"/>
      <c r="O1768" s="70"/>
      <c r="P1768" s="70"/>
      <c r="Q1768" s="70"/>
      <c r="R1768" s="70"/>
      <c r="S1768" s="70"/>
      <c r="T1768" s="71"/>
      <c r="U1768" s="33"/>
      <c r="V1768" s="33"/>
      <c r="W1768" s="33"/>
      <c r="X1768" s="33"/>
      <c r="Y1768" s="33"/>
      <c r="Z1768" s="33"/>
      <c r="AA1768" s="33"/>
      <c r="AB1768" s="33"/>
      <c r="AC1768" s="33"/>
      <c r="AD1768" s="33"/>
      <c r="AE1768" s="33"/>
      <c r="AT1768" s="16" t="s">
        <v>156</v>
      </c>
      <c r="AU1768" s="16" t="s">
        <v>86</v>
      </c>
    </row>
    <row r="1769" spans="1:65" s="2" customFormat="1" ht="48.75">
      <c r="A1769" s="33"/>
      <c r="B1769" s="34"/>
      <c r="C1769" s="35"/>
      <c r="D1769" s="215" t="s">
        <v>158</v>
      </c>
      <c r="E1769" s="35"/>
      <c r="F1769" s="219" t="s">
        <v>2998</v>
      </c>
      <c r="G1769" s="35"/>
      <c r="H1769" s="35"/>
      <c r="I1769" s="114"/>
      <c r="J1769" s="35"/>
      <c r="K1769" s="35"/>
      <c r="L1769" s="38"/>
      <c r="M1769" s="217"/>
      <c r="N1769" s="218"/>
      <c r="O1769" s="70"/>
      <c r="P1769" s="70"/>
      <c r="Q1769" s="70"/>
      <c r="R1769" s="70"/>
      <c r="S1769" s="70"/>
      <c r="T1769" s="71"/>
      <c r="U1769" s="33"/>
      <c r="V1769" s="33"/>
      <c r="W1769" s="33"/>
      <c r="X1769" s="33"/>
      <c r="Y1769" s="33"/>
      <c r="Z1769" s="33"/>
      <c r="AA1769" s="33"/>
      <c r="AB1769" s="33"/>
      <c r="AC1769" s="33"/>
      <c r="AD1769" s="33"/>
      <c r="AE1769" s="33"/>
      <c r="AT1769" s="16" t="s">
        <v>158</v>
      </c>
      <c r="AU1769" s="16" t="s">
        <v>86</v>
      </c>
    </row>
    <row r="1770" spans="1:65" s="2" customFormat="1" ht="16.5" customHeight="1">
      <c r="A1770" s="33"/>
      <c r="B1770" s="34"/>
      <c r="C1770" s="202" t="s">
        <v>2999</v>
      </c>
      <c r="D1770" s="202" t="s">
        <v>149</v>
      </c>
      <c r="E1770" s="203" t="s">
        <v>3000</v>
      </c>
      <c r="F1770" s="204" t="s">
        <v>3001</v>
      </c>
      <c r="G1770" s="205" t="s">
        <v>580</v>
      </c>
      <c r="H1770" s="206">
        <v>1</v>
      </c>
      <c r="I1770" s="207"/>
      <c r="J1770" s="208">
        <f>ROUND(I1770*H1770,2)</f>
        <v>0</v>
      </c>
      <c r="K1770" s="204" t="s">
        <v>153</v>
      </c>
      <c r="L1770" s="38"/>
      <c r="M1770" s="209" t="s">
        <v>1</v>
      </c>
      <c r="N1770" s="210" t="s">
        <v>42</v>
      </c>
      <c r="O1770" s="70"/>
      <c r="P1770" s="211">
        <f>O1770*H1770</f>
        <v>0</v>
      </c>
      <c r="Q1770" s="211">
        <v>4.4000000000000003E-3</v>
      </c>
      <c r="R1770" s="211">
        <f>Q1770*H1770</f>
        <v>4.4000000000000003E-3</v>
      </c>
      <c r="S1770" s="211">
        <v>0</v>
      </c>
      <c r="T1770" s="212">
        <f>S1770*H1770</f>
        <v>0</v>
      </c>
      <c r="U1770" s="33"/>
      <c r="V1770" s="33"/>
      <c r="W1770" s="33"/>
      <c r="X1770" s="33"/>
      <c r="Y1770" s="33"/>
      <c r="Z1770" s="33"/>
      <c r="AA1770" s="33"/>
      <c r="AB1770" s="33"/>
      <c r="AC1770" s="33"/>
      <c r="AD1770" s="33"/>
      <c r="AE1770" s="33"/>
      <c r="AR1770" s="213" t="s">
        <v>154</v>
      </c>
      <c r="AT1770" s="213" t="s">
        <v>149</v>
      </c>
      <c r="AU1770" s="213" t="s">
        <v>86</v>
      </c>
      <c r="AY1770" s="16" t="s">
        <v>147</v>
      </c>
      <c r="BE1770" s="214">
        <f>IF(N1770="základní",J1770,0)</f>
        <v>0</v>
      </c>
      <c r="BF1770" s="214">
        <f>IF(N1770="snížená",J1770,0)</f>
        <v>0</v>
      </c>
      <c r="BG1770" s="214">
        <f>IF(N1770="zákl. přenesená",J1770,0)</f>
        <v>0</v>
      </c>
      <c r="BH1770" s="214">
        <f>IF(N1770="sníž. přenesená",J1770,0)</f>
        <v>0</v>
      </c>
      <c r="BI1770" s="214">
        <f>IF(N1770="nulová",J1770,0)</f>
        <v>0</v>
      </c>
      <c r="BJ1770" s="16" t="s">
        <v>21</v>
      </c>
      <c r="BK1770" s="214">
        <f>ROUND(I1770*H1770,2)</f>
        <v>0</v>
      </c>
      <c r="BL1770" s="16" t="s">
        <v>154</v>
      </c>
      <c r="BM1770" s="213" t="s">
        <v>3002</v>
      </c>
    </row>
    <row r="1771" spans="1:65" s="2" customFormat="1" ht="19.5">
      <c r="A1771" s="33"/>
      <c r="B1771" s="34"/>
      <c r="C1771" s="35"/>
      <c r="D1771" s="215" t="s">
        <v>156</v>
      </c>
      <c r="E1771" s="35"/>
      <c r="F1771" s="216" t="s">
        <v>3003</v>
      </c>
      <c r="G1771" s="35"/>
      <c r="H1771" s="35"/>
      <c r="I1771" s="114"/>
      <c r="J1771" s="35"/>
      <c r="K1771" s="35"/>
      <c r="L1771" s="38"/>
      <c r="M1771" s="217"/>
      <c r="N1771" s="218"/>
      <c r="O1771" s="70"/>
      <c r="P1771" s="70"/>
      <c r="Q1771" s="70"/>
      <c r="R1771" s="70"/>
      <c r="S1771" s="70"/>
      <c r="T1771" s="71"/>
      <c r="U1771" s="33"/>
      <c r="V1771" s="33"/>
      <c r="W1771" s="33"/>
      <c r="X1771" s="33"/>
      <c r="Y1771" s="33"/>
      <c r="Z1771" s="33"/>
      <c r="AA1771" s="33"/>
      <c r="AB1771" s="33"/>
      <c r="AC1771" s="33"/>
      <c r="AD1771" s="33"/>
      <c r="AE1771" s="33"/>
      <c r="AT1771" s="16" t="s">
        <v>156</v>
      </c>
      <c r="AU1771" s="16" t="s">
        <v>86</v>
      </c>
    </row>
    <row r="1772" spans="1:65" s="2" customFormat="1" ht="214.5">
      <c r="A1772" s="33"/>
      <c r="B1772" s="34"/>
      <c r="C1772" s="35"/>
      <c r="D1772" s="215" t="s">
        <v>158</v>
      </c>
      <c r="E1772" s="35"/>
      <c r="F1772" s="219" t="s">
        <v>3004</v>
      </c>
      <c r="G1772" s="35"/>
      <c r="H1772" s="35"/>
      <c r="I1772" s="114"/>
      <c r="J1772" s="35"/>
      <c r="K1772" s="35"/>
      <c r="L1772" s="38"/>
      <c r="M1772" s="217"/>
      <c r="N1772" s="218"/>
      <c r="O1772" s="70"/>
      <c r="P1772" s="70"/>
      <c r="Q1772" s="70"/>
      <c r="R1772" s="70"/>
      <c r="S1772" s="70"/>
      <c r="T1772" s="71"/>
      <c r="U1772" s="33"/>
      <c r="V1772" s="33"/>
      <c r="W1772" s="33"/>
      <c r="X1772" s="33"/>
      <c r="Y1772" s="33"/>
      <c r="Z1772" s="33"/>
      <c r="AA1772" s="33"/>
      <c r="AB1772" s="33"/>
      <c r="AC1772" s="33"/>
      <c r="AD1772" s="33"/>
      <c r="AE1772" s="33"/>
      <c r="AT1772" s="16" t="s">
        <v>158</v>
      </c>
      <c r="AU1772" s="16" t="s">
        <v>86</v>
      </c>
    </row>
    <row r="1773" spans="1:65" s="2" customFormat="1" ht="19.5">
      <c r="A1773" s="33"/>
      <c r="B1773" s="34"/>
      <c r="C1773" s="35"/>
      <c r="D1773" s="215" t="s">
        <v>191</v>
      </c>
      <c r="E1773" s="35"/>
      <c r="F1773" s="219" t="s">
        <v>3005</v>
      </c>
      <c r="G1773" s="35"/>
      <c r="H1773" s="35"/>
      <c r="I1773" s="114"/>
      <c r="J1773" s="35"/>
      <c r="K1773" s="35"/>
      <c r="L1773" s="38"/>
      <c r="M1773" s="217"/>
      <c r="N1773" s="218"/>
      <c r="O1773" s="70"/>
      <c r="P1773" s="70"/>
      <c r="Q1773" s="70"/>
      <c r="R1773" s="70"/>
      <c r="S1773" s="70"/>
      <c r="T1773" s="71"/>
      <c r="U1773" s="33"/>
      <c r="V1773" s="33"/>
      <c r="W1773" s="33"/>
      <c r="X1773" s="33"/>
      <c r="Y1773" s="33"/>
      <c r="Z1773" s="33"/>
      <c r="AA1773" s="33"/>
      <c r="AB1773" s="33"/>
      <c r="AC1773" s="33"/>
      <c r="AD1773" s="33"/>
      <c r="AE1773" s="33"/>
      <c r="AT1773" s="16" t="s">
        <v>191</v>
      </c>
      <c r="AU1773" s="16" t="s">
        <v>86</v>
      </c>
    </row>
    <row r="1774" spans="1:65" s="2" customFormat="1" ht="16.5" customHeight="1">
      <c r="A1774" s="33"/>
      <c r="B1774" s="34"/>
      <c r="C1774" s="220" t="s">
        <v>3006</v>
      </c>
      <c r="D1774" s="220" t="s">
        <v>290</v>
      </c>
      <c r="E1774" s="221" t="s">
        <v>3007</v>
      </c>
      <c r="F1774" s="222" t="s">
        <v>3008</v>
      </c>
      <c r="G1774" s="223" t="s">
        <v>187</v>
      </c>
      <c r="H1774" s="224">
        <v>1</v>
      </c>
      <c r="I1774" s="225"/>
      <c r="J1774" s="226">
        <f>ROUND(I1774*H1774,2)</f>
        <v>0</v>
      </c>
      <c r="K1774" s="222" t="s">
        <v>153</v>
      </c>
      <c r="L1774" s="227"/>
      <c r="M1774" s="228" t="s">
        <v>1</v>
      </c>
      <c r="N1774" s="229" t="s">
        <v>42</v>
      </c>
      <c r="O1774" s="70"/>
      <c r="P1774" s="211">
        <f>O1774*H1774</f>
        <v>0</v>
      </c>
      <c r="Q1774" s="211">
        <v>0.75</v>
      </c>
      <c r="R1774" s="211">
        <f>Q1774*H1774</f>
        <v>0.75</v>
      </c>
      <c r="S1774" s="211">
        <v>0</v>
      </c>
      <c r="T1774" s="212">
        <f>S1774*H1774</f>
        <v>0</v>
      </c>
      <c r="U1774" s="33"/>
      <c r="V1774" s="33"/>
      <c r="W1774" s="33"/>
      <c r="X1774" s="33"/>
      <c r="Y1774" s="33"/>
      <c r="Z1774" s="33"/>
      <c r="AA1774" s="33"/>
      <c r="AB1774" s="33"/>
      <c r="AC1774" s="33"/>
      <c r="AD1774" s="33"/>
      <c r="AE1774" s="33"/>
      <c r="AR1774" s="213" t="s">
        <v>193</v>
      </c>
      <c r="AT1774" s="213" t="s">
        <v>290</v>
      </c>
      <c r="AU1774" s="213" t="s">
        <v>86</v>
      </c>
      <c r="AY1774" s="16" t="s">
        <v>147</v>
      </c>
      <c r="BE1774" s="214">
        <f>IF(N1774="základní",J1774,0)</f>
        <v>0</v>
      </c>
      <c r="BF1774" s="214">
        <f>IF(N1774="snížená",J1774,0)</f>
        <v>0</v>
      </c>
      <c r="BG1774" s="214">
        <f>IF(N1774="zákl. přenesená",J1774,0)</f>
        <v>0</v>
      </c>
      <c r="BH1774" s="214">
        <f>IF(N1774="sníž. přenesená",J1774,0)</f>
        <v>0</v>
      </c>
      <c r="BI1774" s="214">
        <f>IF(N1774="nulová",J1774,0)</f>
        <v>0</v>
      </c>
      <c r="BJ1774" s="16" t="s">
        <v>21</v>
      </c>
      <c r="BK1774" s="214">
        <f>ROUND(I1774*H1774,2)</f>
        <v>0</v>
      </c>
      <c r="BL1774" s="16" t="s">
        <v>154</v>
      </c>
      <c r="BM1774" s="213" t="s">
        <v>3009</v>
      </c>
    </row>
    <row r="1775" spans="1:65" s="2" customFormat="1" ht="11.25">
      <c r="A1775" s="33"/>
      <c r="B1775" s="34"/>
      <c r="C1775" s="35"/>
      <c r="D1775" s="215" t="s">
        <v>156</v>
      </c>
      <c r="E1775" s="35"/>
      <c r="F1775" s="216" t="s">
        <v>3008</v>
      </c>
      <c r="G1775" s="35"/>
      <c r="H1775" s="35"/>
      <c r="I1775" s="114"/>
      <c r="J1775" s="35"/>
      <c r="K1775" s="35"/>
      <c r="L1775" s="38"/>
      <c r="M1775" s="217"/>
      <c r="N1775" s="218"/>
      <c r="O1775" s="70"/>
      <c r="P1775" s="70"/>
      <c r="Q1775" s="70"/>
      <c r="R1775" s="70"/>
      <c r="S1775" s="70"/>
      <c r="T1775" s="71"/>
      <c r="U1775" s="33"/>
      <c r="V1775" s="33"/>
      <c r="W1775" s="33"/>
      <c r="X1775" s="33"/>
      <c r="Y1775" s="33"/>
      <c r="Z1775" s="33"/>
      <c r="AA1775" s="33"/>
      <c r="AB1775" s="33"/>
      <c r="AC1775" s="33"/>
      <c r="AD1775" s="33"/>
      <c r="AE1775" s="33"/>
      <c r="AT1775" s="16" t="s">
        <v>156</v>
      </c>
      <c r="AU1775" s="16" t="s">
        <v>86</v>
      </c>
    </row>
    <row r="1776" spans="1:65" s="2" customFormat="1" ht="29.25">
      <c r="A1776" s="33"/>
      <c r="B1776" s="34"/>
      <c r="C1776" s="35"/>
      <c r="D1776" s="215" t="s">
        <v>191</v>
      </c>
      <c r="E1776" s="35"/>
      <c r="F1776" s="219" t="s">
        <v>3010</v>
      </c>
      <c r="G1776" s="35"/>
      <c r="H1776" s="35"/>
      <c r="I1776" s="114"/>
      <c r="J1776" s="35"/>
      <c r="K1776" s="35"/>
      <c r="L1776" s="38"/>
      <c r="M1776" s="217"/>
      <c r="N1776" s="218"/>
      <c r="O1776" s="70"/>
      <c r="P1776" s="70"/>
      <c r="Q1776" s="70"/>
      <c r="R1776" s="70"/>
      <c r="S1776" s="70"/>
      <c r="T1776" s="71"/>
      <c r="U1776" s="33"/>
      <c r="V1776" s="33"/>
      <c r="W1776" s="33"/>
      <c r="X1776" s="33"/>
      <c r="Y1776" s="33"/>
      <c r="Z1776" s="33"/>
      <c r="AA1776" s="33"/>
      <c r="AB1776" s="33"/>
      <c r="AC1776" s="33"/>
      <c r="AD1776" s="33"/>
      <c r="AE1776" s="33"/>
      <c r="AT1776" s="16" t="s">
        <v>191</v>
      </c>
      <c r="AU1776" s="16" t="s">
        <v>86</v>
      </c>
    </row>
    <row r="1777" spans="1:65" s="2" customFormat="1" ht="16.5" customHeight="1">
      <c r="A1777" s="33"/>
      <c r="B1777" s="34"/>
      <c r="C1777" s="220" t="s">
        <v>3011</v>
      </c>
      <c r="D1777" s="220" t="s">
        <v>290</v>
      </c>
      <c r="E1777" s="221" t="s">
        <v>3012</v>
      </c>
      <c r="F1777" s="222" t="s">
        <v>3013</v>
      </c>
      <c r="G1777" s="223" t="s">
        <v>187</v>
      </c>
      <c r="H1777" s="224">
        <v>1</v>
      </c>
      <c r="I1777" s="225"/>
      <c r="J1777" s="226">
        <f>ROUND(I1777*H1777,2)</f>
        <v>0</v>
      </c>
      <c r="K1777" s="222" t="s">
        <v>3014</v>
      </c>
      <c r="L1777" s="227"/>
      <c r="M1777" s="228" t="s">
        <v>1</v>
      </c>
      <c r="N1777" s="229" t="s">
        <v>42</v>
      </c>
      <c r="O1777" s="70"/>
      <c r="P1777" s="211">
        <f>O1777*H1777</f>
        <v>0</v>
      </c>
      <c r="Q1777" s="211">
        <v>0.55000000000000004</v>
      </c>
      <c r="R1777" s="211">
        <f>Q1777*H1777</f>
        <v>0.55000000000000004</v>
      </c>
      <c r="S1777" s="211">
        <v>0</v>
      </c>
      <c r="T1777" s="212">
        <f>S1777*H1777</f>
        <v>0</v>
      </c>
      <c r="U1777" s="33"/>
      <c r="V1777" s="33"/>
      <c r="W1777" s="33"/>
      <c r="X1777" s="33"/>
      <c r="Y1777" s="33"/>
      <c r="Z1777" s="33"/>
      <c r="AA1777" s="33"/>
      <c r="AB1777" s="33"/>
      <c r="AC1777" s="33"/>
      <c r="AD1777" s="33"/>
      <c r="AE1777" s="33"/>
      <c r="AR1777" s="213" t="s">
        <v>193</v>
      </c>
      <c r="AT1777" s="213" t="s">
        <v>290</v>
      </c>
      <c r="AU1777" s="213" t="s">
        <v>86</v>
      </c>
      <c r="AY1777" s="16" t="s">
        <v>147</v>
      </c>
      <c r="BE1777" s="214">
        <f>IF(N1777="základní",J1777,0)</f>
        <v>0</v>
      </c>
      <c r="BF1777" s="214">
        <f>IF(N1777="snížená",J1777,0)</f>
        <v>0</v>
      </c>
      <c r="BG1777" s="214">
        <f>IF(N1777="zákl. přenesená",J1777,0)</f>
        <v>0</v>
      </c>
      <c r="BH1777" s="214">
        <f>IF(N1777="sníž. přenesená",J1777,0)</f>
        <v>0</v>
      </c>
      <c r="BI1777" s="214">
        <f>IF(N1777="nulová",J1777,0)</f>
        <v>0</v>
      </c>
      <c r="BJ1777" s="16" t="s">
        <v>21</v>
      </c>
      <c r="BK1777" s="214">
        <f>ROUND(I1777*H1777,2)</f>
        <v>0</v>
      </c>
      <c r="BL1777" s="16" t="s">
        <v>154</v>
      </c>
      <c r="BM1777" s="213" t="s">
        <v>3015</v>
      </c>
    </row>
    <row r="1778" spans="1:65" s="2" customFormat="1" ht="11.25">
      <c r="A1778" s="33"/>
      <c r="B1778" s="34"/>
      <c r="C1778" s="35"/>
      <c r="D1778" s="215" t="s">
        <v>156</v>
      </c>
      <c r="E1778" s="35"/>
      <c r="F1778" s="216" t="s">
        <v>3016</v>
      </c>
      <c r="G1778" s="35"/>
      <c r="H1778" s="35"/>
      <c r="I1778" s="114"/>
      <c r="J1778" s="35"/>
      <c r="K1778" s="35"/>
      <c r="L1778" s="38"/>
      <c r="M1778" s="217"/>
      <c r="N1778" s="218"/>
      <c r="O1778" s="70"/>
      <c r="P1778" s="70"/>
      <c r="Q1778" s="70"/>
      <c r="R1778" s="70"/>
      <c r="S1778" s="70"/>
      <c r="T1778" s="71"/>
      <c r="U1778" s="33"/>
      <c r="V1778" s="33"/>
      <c r="W1778" s="33"/>
      <c r="X1778" s="33"/>
      <c r="Y1778" s="33"/>
      <c r="Z1778" s="33"/>
      <c r="AA1778" s="33"/>
      <c r="AB1778" s="33"/>
      <c r="AC1778" s="33"/>
      <c r="AD1778" s="33"/>
      <c r="AE1778" s="33"/>
      <c r="AT1778" s="16" t="s">
        <v>156</v>
      </c>
      <c r="AU1778" s="16" t="s">
        <v>86</v>
      </c>
    </row>
    <row r="1779" spans="1:65" s="2" customFormat="1" ht="19.5">
      <c r="A1779" s="33"/>
      <c r="B1779" s="34"/>
      <c r="C1779" s="35"/>
      <c r="D1779" s="215" t="s">
        <v>191</v>
      </c>
      <c r="E1779" s="35"/>
      <c r="F1779" s="219" t="s">
        <v>3017</v>
      </c>
      <c r="G1779" s="35"/>
      <c r="H1779" s="35"/>
      <c r="I1779" s="114"/>
      <c r="J1779" s="35"/>
      <c r="K1779" s="35"/>
      <c r="L1779" s="38"/>
      <c r="M1779" s="217"/>
      <c r="N1779" s="218"/>
      <c r="O1779" s="70"/>
      <c r="P1779" s="70"/>
      <c r="Q1779" s="70"/>
      <c r="R1779" s="70"/>
      <c r="S1779" s="70"/>
      <c r="T1779" s="71"/>
      <c r="U1779" s="33"/>
      <c r="V1779" s="33"/>
      <c r="W1779" s="33"/>
      <c r="X1779" s="33"/>
      <c r="Y1779" s="33"/>
      <c r="Z1779" s="33"/>
      <c r="AA1779" s="33"/>
      <c r="AB1779" s="33"/>
      <c r="AC1779" s="33"/>
      <c r="AD1779" s="33"/>
      <c r="AE1779" s="33"/>
      <c r="AT1779" s="16" t="s">
        <v>191</v>
      </c>
      <c r="AU1779" s="16" t="s">
        <v>86</v>
      </c>
    </row>
    <row r="1780" spans="1:65" s="2" customFormat="1" ht="21.75" customHeight="1">
      <c r="A1780" s="33"/>
      <c r="B1780" s="34"/>
      <c r="C1780" s="220" t="s">
        <v>3018</v>
      </c>
      <c r="D1780" s="220" t="s">
        <v>290</v>
      </c>
      <c r="E1780" s="221" t="s">
        <v>3019</v>
      </c>
      <c r="F1780" s="222" t="s">
        <v>3020</v>
      </c>
      <c r="G1780" s="223" t="s">
        <v>187</v>
      </c>
      <c r="H1780" s="224">
        <v>1</v>
      </c>
      <c r="I1780" s="225"/>
      <c r="J1780" s="226">
        <f>ROUND(I1780*H1780,2)</f>
        <v>0</v>
      </c>
      <c r="K1780" s="222" t="s">
        <v>1839</v>
      </c>
      <c r="L1780" s="227"/>
      <c r="M1780" s="228" t="s">
        <v>1</v>
      </c>
      <c r="N1780" s="229" t="s">
        <v>42</v>
      </c>
      <c r="O1780" s="70"/>
      <c r="P1780" s="211">
        <f>O1780*H1780</f>
        <v>0</v>
      </c>
      <c r="Q1780" s="211">
        <v>0.55000000000000004</v>
      </c>
      <c r="R1780" s="211">
        <f>Q1780*H1780</f>
        <v>0.55000000000000004</v>
      </c>
      <c r="S1780" s="211">
        <v>0</v>
      </c>
      <c r="T1780" s="212">
        <f>S1780*H1780</f>
        <v>0</v>
      </c>
      <c r="U1780" s="33"/>
      <c r="V1780" s="33"/>
      <c r="W1780" s="33"/>
      <c r="X1780" s="33"/>
      <c r="Y1780" s="33"/>
      <c r="Z1780" s="33"/>
      <c r="AA1780" s="33"/>
      <c r="AB1780" s="33"/>
      <c r="AC1780" s="33"/>
      <c r="AD1780" s="33"/>
      <c r="AE1780" s="33"/>
      <c r="AR1780" s="213" t="s">
        <v>193</v>
      </c>
      <c r="AT1780" s="213" t="s">
        <v>290</v>
      </c>
      <c r="AU1780" s="213" t="s">
        <v>86</v>
      </c>
      <c r="AY1780" s="16" t="s">
        <v>147</v>
      </c>
      <c r="BE1780" s="214">
        <f>IF(N1780="základní",J1780,0)</f>
        <v>0</v>
      </c>
      <c r="BF1780" s="214">
        <f>IF(N1780="snížená",J1780,0)</f>
        <v>0</v>
      </c>
      <c r="BG1780" s="214">
        <f>IF(N1780="zákl. přenesená",J1780,0)</f>
        <v>0</v>
      </c>
      <c r="BH1780" s="214">
        <f>IF(N1780="sníž. přenesená",J1780,0)</f>
        <v>0</v>
      </c>
      <c r="BI1780" s="214">
        <f>IF(N1780="nulová",J1780,0)</f>
        <v>0</v>
      </c>
      <c r="BJ1780" s="16" t="s">
        <v>21</v>
      </c>
      <c r="BK1780" s="214">
        <f>ROUND(I1780*H1780,2)</f>
        <v>0</v>
      </c>
      <c r="BL1780" s="16" t="s">
        <v>154</v>
      </c>
      <c r="BM1780" s="213" t="s">
        <v>3021</v>
      </c>
    </row>
    <row r="1781" spans="1:65" s="2" customFormat="1" ht="19.5">
      <c r="A1781" s="33"/>
      <c r="B1781" s="34"/>
      <c r="C1781" s="35"/>
      <c r="D1781" s="215" t="s">
        <v>156</v>
      </c>
      <c r="E1781" s="35"/>
      <c r="F1781" s="216" t="s">
        <v>3022</v>
      </c>
      <c r="G1781" s="35"/>
      <c r="H1781" s="35"/>
      <c r="I1781" s="114"/>
      <c r="J1781" s="35"/>
      <c r="K1781" s="35"/>
      <c r="L1781" s="38"/>
      <c r="M1781" s="217"/>
      <c r="N1781" s="218"/>
      <c r="O1781" s="70"/>
      <c r="P1781" s="70"/>
      <c r="Q1781" s="70"/>
      <c r="R1781" s="70"/>
      <c r="S1781" s="70"/>
      <c r="T1781" s="71"/>
      <c r="U1781" s="33"/>
      <c r="V1781" s="33"/>
      <c r="W1781" s="33"/>
      <c r="X1781" s="33"/>
      <c r="Y1781" s="33"/>
      <c r="Z1781" s="33"/>
      <c r="AA1781" s="33"/>
      <c r="AB1781" s="33"/>
      <c r="AC1781" s="33"/>
      <c r="AD1781" s="33"/>
      <c r="AE1781" s="33"/>
      <c r="AT1781" s="16" t="s">
        <v>156</v>
      </c>
      <c r="AU1781" s="16" t="s">
        <v>86</v>
      </c>
    </row>
    <row r="1782" spans="1:65" s="2" customFormat="1" ht="21.75" customHeight="1">
      <c r="A1782" s="33"/>
      <c r="B1782" s="34"/>
      <c r="C1782" s="202" t="s">
        <v>3023</v>
      </c>
      <c r="D1782" s="202" t="s">
        <v>149</v>
      </c>
      <c r="E1782" s="203" t="s">
        <v>3024</v>
      </c>
      <c r="F1782" s="204" t="s">
        <v>3025</v>
      </c>
      <c r="G1782" s="205" t="s">
        <v>580</v>
      </c>
      <c r="H1782" s="206">
        <v>1</v>
      </c>
      <c r="I1782" s="207"/>
      <c r="J1782" s="208">
        <f>ROUND(I1782*H1782,2)</f>
        <v>0</v>
      </c>
      <c r="K1782" s="204" t="s">
        <v>153</v>
      </c>
      <c r="L1782" s="38"/>
      <c r="M1782" s="209" t="s">
        <v>1</v>
      </c>
      <c r="N1782" s="210" t="s">
        <v>42</v>
      </c>
      <c r="O1782" s="70"/>
      <c r="P1782" s="211">
        <f>O1782*H1782</f>
        <v>0</v>
      </c>
      <c r="Q1782" s="211">
        <v>0</v>
      </c>
      <c r="R1782" s="211">
        <f>Q1782*H1782</f>
        <v>0</v>
      </c>
      <c r="S1782" s="211">
        <v>0</v>
      </c>
      <c r="T1782" s="212">
        <f>S1782*H1782</f>
        <v>0</v>
      </c>
      <c r="U1782" s="33"/>
      <c r="V1782" s="33"/>
      <c r="W1782" s="33"/>
      <c r="X1782" s="33"/>
      <c r="Y1782" s="33"/>
      <c r="Z1782" s="33"/>
      <c r="AA1782" s="33"/>
      <c r="AB1782" s="33"/>
      <c r="AC1782" s="33"/>
      <c r="AD1782" s="33"/>
      <c r="AE1782" s="33"/>
      <c r="AR1782" s="213" t="s">
        <v>154</v>
      </c>
      <c r="AT1782" s="213" t="s">
        <v>149</v>
      </c>
      <c r="AU1782" s="213" t="s">
        <v>86</v>
      </c>
      <c r="AY1782" s="16" t="s">
        <v>147</v>
      </c>
      <c r="BE1782" s="214">
        <f>IF(N1782="základní",J1782,0)</f>
        <v>0</v>
      </c>
      <c r="BF1782" s="214">
        <f>IF(N1782="snížená",J1782,0)</f>
        <v>0</v>
      </c>
      <c r="BG1782" s="214">
        <f>IF(N1782="zákl. přenesená",J1782,0)</f>
        <v>0</v>
      </c>
      <c r="BH1782" s="214">
        <f>IF(N1782="sníž. přenesená",J1782,0)</f>
        <v>0</v>
      </c>
      <c r="BI1782" s="214">
        <f>IF(N1782="nulová",J1782,0)</f>
        <v>0</v>
      </c>
      <c r="BJ1782" s="16" t="s">
        <v>21</v>
      </c>
      <c r="BK1782" s="214">
        <f>ROUND(I1782*H1782,2)</f>
        <v>0</v>
      </c>
      <c r="BL1782" s="16" t="s">
        <v>154</v>
      </c>
      <c r="BM1782" s="213" t="s">
        <v>3026</v>
      </c>
    </row>
    <row r="1783" spans="1:65" s="2" customFormat="1" ht="19.5">
      <c r="A1783" s="33"/>
      <c r="B1783" s="34"/>
      <c r="C1783" s="35"/>
      <c r="D1783" s="215" t="s">
        <v>156</v>
      </c>
      <c r="E1783" s="35"/>
      <c r="F1783" s="216" t="s">
        <v>3027</v>
      </c>
      <c r="G1783" s="35"/>
      <c r="H1783" s="35"/>
      <c r="I1783" s="114"/>
      <c r="J1783" s="35"/>
      <c r="K1783" s="35"/>
      <c r="L1783" s="38"/>
      <c r="M1783" s="217"/>
      <c r="N1783" s="218"/>
      <c r="O1783" s="70"/>
      <c r="P1783" s="70"/>
      <c r="Q1783" s="70"/>
      <c r="R1783" s="70"/>
      <c r="S1783" s="70"/>
      <c r="T1783" s="71"/>
      <c r="U1783" s="33"/>
      <c r="V1783" s="33"/>
      <c r="W1783" s="33"/>
      <c r="X1783" s="33"/>
      <c r="Y1783" s="33"/>
      <c r="Z1783" s="33"/>
      <c r="AA1783" s="33"/>
      <c r="AB1783" s="33"/>
      <c r="AC1783" s="33"/>
      <c r="AD1783" s="33"/>
      <c r="AE1783" s="33"/>
      <c r="AT1783" s="16" t="s">
        <v>156</v>
      </c>
      <c r="AU1783" s="16" t="s">
        <v>86</v>
      </c>
    </row>
    <row r="1784" spans="1:65" s="2" customFormat="1" ht="214.5">
      <c r="A1784" s="33"/>
      <c r="B1784" s="34"/>
      <c r="C1784" s="35"/>
      <c r="D1784" s="215" t="s">
        <v>158</v>
      </c>
      <c r="E1784" s="35"/>
      <c r="F1784" s="219" t="s">
        <v>3004</v>
      </c>
      <c r="G1784" s="35"/>
      <c r="H1784" s="35"/>
      <c r="I1784" s="114"/>
      <c r="J1784" s="35"/>
      <c r="K1784" s="35"/>
      <c r="L1784" s="38"/>
      <c r="M1784" s="217"/>
      <c r="N1784" s="218"/>
      <c r="O1784" s="70"/>
      <c r="P1784" s="70"/>
      <c r="Q1784" s="70"/>
      <c r="R1784" s="70"/>
      <c r="S1784" s="70"/>
      <c r="T1784" s="71"/>
      <c r="U1784" s="33"/>
      <c r="V1784" s="33"/>
      <c r="W1784" s="33"/>
      <c r="X1784" s="33"/>
      <c r="Y1784" s="33"/>
      <c r="Z1784" s="33"/>
      <c r="AA1784" s="33"/>
      <c r="AB1784" s="33"/>
      <c r="AC1784" s="33"/>
      <c r="AD1784" s="33"/>
      <c r="AE1784" s="33"/>
      <c r="AT1784" s="16" t="s">
        <v>158</v>
      </c>
      <c r="AU1784" s="16" t="s">
        <v>86</v>
      </c>
    </row>
    <row r="1785" spans="1:65" s="2" customFormat="1" ht="19.5">
      <c r="A1785" s="33"/>
      <c r="B1785" s="34"/>
      <c r="C1785" s="35"/>
      <c r="D1785" s="215" t="s">
        <v>191</v>
      </c>
      <c r="E1785" s="35"/>
      <c r="F1785" s="219" t="s">
        <v>3005</v>
      </c>
      <c r="G1785" s="35"/>
      <c r="H1785" s="35"/>
      <c r="I1785" s="114"/>
      <c r="J1785" s="35"/>
      <c r="K1785" s="35"/>
      <c r="L1785" s="38"/>
      <c r="M1785" s="217"/>
      <c r="N1785" s="218"/>
      <c r="O1785" s="70"/>
      <c r="P1785" s="70"/>
      <c r="Q1785" s="70"/>
      <c r="R1785" s="70"/>
      <c r="S1785" s="70"/>
      <c r="T1785" s="71"/>
      <c r="U1785" s="33"/>
      <c r="V1785" s="33"/>
      <c r="W1785" s="33"/>
      <c r="X1785" s="33"/>
      <c r="Y1785" s="33"/>
      <c r="Z1785" s="33"/>
      <c r="AA1785" s="33"/>
      <c r="AB1785" s="33"/>
      <c r="AC1785" s="33"/>
      <c r="AD1785" s="33"/>
      <c r="AE1785" s="33"/>
      <c r="AT1785" s="16" t="s">
        <v>191</v>
      </c>
      <c r="AU1785" s="16" t="s">
        <v>86</v>
      </c>
    </row>
    <row r="1786" spans="1:65" s="2" customFormat="1" ht="21.75" customHeight="1">
      <c r="A1786" s="33"/>
      <c r="B1786" s="34"/>
      <c r="C1786" s="202" t="s">
        <v>3028</v>
      </c>
      <c r="D1786" s="202" t="s">
        <v>149</v>
      </c>
      <c r="E1786" s="203" t="s">
        <v>3029</v>
      </c>
      <c r="F1786" s="204" t="s">
        <v>3030</v>
      </c>
      <c r="G1786" s="205" t="s">
        <v>152</v>
      </c>
      <c r="H1786" s="206">
        <v>1</v>
      </c>
      <c r="I1786" s="207"/>
      <c r="J1786" s="208">
        <f>ROUND(I1786*H1786,2)</f>
        <v>0</v>
      </c>
      <c r="K1786" s="204" t="s">
        <v>153</v>
      </c>
      <c r="L1786" s="38"/>
      <c r="M1786" s="209" t="s">
        <v>1</v>
      </c>
      <c r="N1786" s="210" t="s">
        <v>42</v>
      </c>
      <c r="O1786" s="70"/>
      <c r="P1786" s="211">
        <f>O1786*H1786</f>
        <v>0</v>
      </c>
      <c r="Q1786" s="211">
        <v>1.2999999999999999E-4</v>
      </c>
      <c r="R1786" s="211">
        <f>Q1786*H1786</f>
        <v>1.2999999999999999E-4</v>
      </c>
      <c r="S1786" s="211">
        <v>0</v>
      </c>
      <c r="T1786" s="212">
        <f>S1786*H1786</f>
        <v>0</v>
      </c>
      <c r="U1786" s="33"/>
      <c r="V1786" s="33"/>
      <c r="W1786" s="33"/>
      <c r="X1786" s="33"/>
      <c r="Y1786" s="33"/>
      <c r="Z1786" s="33"/>
      <c r="AA1786" s="33"/>
      <c r="AB1786" s="33"/>
      <c r="AC1786" s="33"/>
      <c r="AD1786" s="33"/>
      <c r="AE1786" s="33"/>
      <c r="AR1786" s="213" t="s">
        <v>154</v>
      </c>
      <c r="AT1786" s="213" t="s">
        <v>149</v>
      </c>
      <c r="AU1786" s="213" t="s">
        <v>86</v>
      </c>
      <c r="AY1786" s="16" t="s">
        <v>147</v>
      </c>
      <c r="BE1786" s="214">
        <f>IF(N1786="základní",J1786,0)</f>
        <v>0</v>
      </c>
      <c r="BF1786" s="214">
        <f>IF(N1786="snížená",J1786,0)</f>
        <v>0</v>
      </c>
      <c r="BG1786" s="214">
        <f>IF(N1786="zákl. přenesená",J1786,0)</f>
        <v>0</v>
      </c>
      <c r="BH1786" s="214">
        <f>IF(N1786="sníž. přenesená",J1786,0)</f>
        <v>0</v>
      </c>
      <c r="BI1786" s="214">
        <f>IF(N1786="nulová",J1786,0)</f>
        <v>0</v>
      </c>
      <c r="BJ1786" s="16" t="s">
        <v>21</v>
      </c>
      <c r="BK1786" s="214">
        <f>ROUND(I1786*H1786,2)</f>
        <v>0</v>
      </c>
      <c r="BL1786" s="16" t="s">
        <v>154</v>
      </c>
      <c r="BM1786" s="213" t="s">
        <v>3031</v>
      </c>
    </row>
    <row r="1787" spans="1:65" s="2" customFormat="1" ht="19.5">
      <c r="A1787" s="33"/>
      <c r="B1787" s="34"/>
      <c r="C1787" s="35"/>
      <c r="D1787" s="215" t="s">
        <v>156</v>
      </c>
      <c r="E1787" s="35"/>
      <c r="F1787" s="216" t="s">
        <v>3032</v>
      </c>
      <c r="G1787" s="35"/>
      <c r="H1787" s="35"/>
      <c r="I1787" s="114"/>
      <c r="J1787" s="35"/>
      <c r="K1787" s="35"/>
      <c r="L1787" s="38"/>
      <c r="M1787" s="217"/>
      <c r="N1787" s="218"/>
      <c r="O1787" s="70"/>
      <c r="P1787" s="70"/>
      <c r="Q1787" s="70"/>
      <c r="R1787" s="70"/>
      <c r="S1787" s="70"/>
      <c r="T1787" s="71"/>
      <c r="U1787" s="33"/>
      <c r="V1787" s="33"/>
      <c r="W1787" s="33"/>
      <c r="X1787" s="33"/>
      <c r="Y1787" s="33"/>
      <c r="Z1787" s="33"/>
      <c r="AA1787" s="33"/>
      <c r="AB1787" s="33"/>
      <c r="AC1787" s="33"/>
      <c r="AD1787" s="33"/>
      <c r="AE1787" s="33"/>
      <c r="AT1787" s="16" t="s">
        <v>156</v>
      </c>
      <c r="AU1787" s="16" t="s">
        <v>86</v>
      </c>
    </row>
    <row r="1788" spans="1:65" s="2" customFormat="1" ht="58.5">
      <c r="A1788" s="33"/>
      <c r="B1788" s="34"/>
      <c r="C1788" s="35"/>
      <c r="D1788" s="215" t="s">
        <v>158</v>
      </c>
      <c r="E1788" s="35"/>
      <c r="F1788" s="219" t="s">
        <v>3033</v>
      </c>
      <c r="G1788" s="35"/>
      <c r="H1788" s="35"/>
      <c r="I1788" s="114"/>
      <c r="J1788" s="35"/>
      <c r="K1788" s="35"/>
      <c r="L1788" s="38"/>
      <c r="M1788" s="217"/>
      <c r="N1788" s="218"/>
      <c r="O1788" s="70"/>
      <c r="P1788" s="70"/>
      <c r="Q1788" s="70"/>
      <c r="R1788" s="70"/>
      <c r="S1788" s="70"/>
      <c r="T1788" s="71"/>
      <c r="U1788" s="33"/>
      <c r="V1788" s="33"/>
      <c r="W1788" s="33"/>
      <c r="X1788" s="33"/>
      <c r="Y1788" s="33"/>
      <c r="Z1788" s="33"/>
      <c r="AA1788" s="33"/>
      <c r="AB1788" s="33"/>
      <c r="AC1788" s="33"/>
      <c r="AD1788" s="33"/>
      <c r="AE1788" s="33"/>
      <c r="AT1788" s="16" t="s">
        <v>158</v>
      </c>
      <c r="AU1788" s="16" t="s">
        <v>86</v>
      </c>
    </row>
    <row r="1789" spans="1:65" s="2" customFormat="1" ht="21.75" customHeight="1">
      <c r="A1789" s="33"/>
      <c r="B1789" s="34"/>
      <c r="C1789" s="202" t="s">
        <v>3034</v>
      </c>
      <c r="D1789" s="202" t="s">
        <v>149</v>
      </c>
      <c r="E1789" s="203" t="s">
        <v>3035</v>
      </c>
      <c r="F1789" s="204" t="s">
        <v>3036</v>
      </c>
      <c r="G1789" s="205" t="s">
        <v>152</v>
      </c>
      <c r="H1789" s="206">
        <v>1</v>
      </c>
      <c r="I1789" s="207"/>
      <c r="J1789" s="208">
        <f>ROUND(I1789*H1789,2)</f>
        <v>0</v>
      </c>
      <c r="K1789" s="204" t="s">
        <v>153</v>
      </c>
      <c r="L1789" s="38"/>
      <c r="M1789" s="209" t="s">
        <v>1</v>
      </c>
      <c r="N1789" s="210" t="s">
        <v>42</v>
      </c>
      <c r="O1789" s="70"/>
      <c r="P1789" s="211">
        <f>O1789*H1789</f>
        <v>0</v>
      </c>
      <c r="Q1789" s="211">
        <v>2.1000000000000001E-4</v>
      </c>
      <c r="R1789" s="211">
        <f>Q1789*H1789</f>
        <v>2.1000000000000001E-4</v>
      </c>
      <c r="S1789" s="211">
        <v>0</v>
      </c>
      <c r="T1789" s="212">
        <f>S1789*H1789</f>
        <v>0</v>
      </c>
      <c r="U1789" s="33"/>
      <c r="V1789" s="33"/>
      <c r="W1789" s="33"/>
      <c r="X1789" s="33"/>
      <c r="Y1789" s="33"/>
      <c r="Z1789" s="33"/>
      <c r="AA1789" s="33"/>
      <c r="AB1789" s="33"/>
      <c r="AC1789" s="33"/>
      <c r="AD1789" s="33"/>
      <c r="AE1789" s="33"/>
      <c r="AR1789" s="213" t="s">
        <v>154</v>
      </c>
      <c r="AT1789" s="213" t="s">
        <v>149</v>
      </c>
      <c r="AU1789" s="213" t="s">
        <v>86</v>
      </c>
      <c r="AY1789" s="16" t="s">
        <v>147</v>
      </c>
      <c r="BE1789" s="214">
        <f>IF(N1789="základní",J1789,0)</f>
        <v>0</v>
      </c>
      <c r="BF1789" s="214">
        <f>IF(N1789="snížená",J1789,0)</f>
        <v>0</v>
      </c>
      <c r="BG1789" s="214">
        <f>IF(N1789="zákl. přenesená",J1789,0)</f>
        <v>0</v>
      </c>
      <c r="BH1789" s="214">
        <f>IF(N1789="sníž. přenesená",J1789,0)</f>
        <v>0</v>
      </c>
      <c r="BI1789" s="214">
        <f>IF(N1789="nulová",J1789,0)</f>
        <v>0</v>
      </c>
      <c r="BJ1789" s="16" t="s">
        <v>21</v>
      </c>
      <c r="BK1789" s="214">
        <f>ROUND(I1789*H1789,2)</f>
        <v>0</v>
      </c>
      <c r="BL1789" s="16" t="s">
        <v>154</v>
      </c>
      <c r="BM1789" s="213" t="s">
        <v>3037</v>
      </c>
    </row>
    <row r="1790" spans="1:65" s="2" customFormat="1" ht="19.5">
      <c r="A1790" s="33"/>
      <c r="B1790" s="34"/>
      <c r="C1790" s="35"/>
      <c r="D1790" s="215" t="s">
        <v>156</v>
      </c>
      <c r="E1790" s="35"/>
      <c r="F1790" s="216" t="s">
        <v>3038</v>
      </c>
      <c r="G1790" s="35"/>
      <c r="H1790" s="35"/>
      <c r="I1790" s="114"/>
      <c r="J1790" s="35"/>
      <c r="K1790" s="35"/>
      <c r="L1790" s="38"/>
      <c r="M1790" s="217"/>
      <c r="N1790" s="218"/>
      <c r="O1790" s="70"/>
      <c r="P1790" s="70"/>
      <c r="Q1790" s="70"/>
      <c r="R1790" s="70"/>
      <c r="S1790" s="70"/>
      <c r="T1790" s="71"/>
      <c r="U1790" s="33"/>
      <c r="V1790" s="33"/>
      <c r="W1790" s="33"/>
      <c r="X1790" s="33"/>
      <c r="Y1790" s="33"/>
      <c r="Z1790" s="33"/>
      <c r="AA1790" s="33"/>
      <c r="AB1790" s="33"/>
      <c r="AC1790" s="33"/>
      <c r="AD1790" s="33"/>
      <c r="AE1790" s="33"/>
      <c r="AT1790" s="16" t="s">
        <v>156</v>
      </c>
      <c r="AU1790" s="16" t="s">
        <v>86</v>
      </c>
    </row>
    <row r="1791" spans="1:65" s="2" customFormat="1" ht="58.5">
      <c r="A1791" s="33"/>
      <c r="B1791" s="34"/>
      <c r="C1791" s="35"/>
      <c r="D1791" s="215" t="s">
        <v>158</v>
      </c>
      <c r="E1791" s="35"/>
      <c r="F1791" s="219" t="s">
        <v>3033</v>
      </c>
      <c r="G1791" s="35"/>
      <c r="H1791" s="35"/>
      <c r="I1791" s="114"/>
      <c r="J1791" s="35"/>
      <c r="K1791" s="35"/>
      <c r="L1791" s="38"/>
      <c r="M1791" s="217"/>
      <c r="N1791" s="218"/>
      <c r="O1791" s="70"/>
      <c r="P1791" s="70"/>
      <c r="Q1791" s="70"/>
      <c r="R1791" s="70"/>
      <c r="S1791" s="70"/>
      <c r="T1791" s="71"/>
      <c r="U1791" s="33"/>
      <c r="V1791" s="33"/>
      <c r="W1791" s="33"/>
      <c r="X1791" s="33"/>
      <c r="Y1791" s="33"/>
      <c r="Z1791" s="33"/>
      <c r="AA1791" s="33"/>
      <c r="AB1791" s="33"/>
      <c r="AC1791" s="33"/>
      <c r="AD1791" s="33"/>
      <c r="AE1791" s="33"/>
      <c r="AT1791" s="16" t="s">
        <v>158</v>
      </c>
      <c r="AU1791" s="16" t="s">
        <v>86</v>
      </c>
    </row>
    <row r="1792" spans="1:65" s="2" customFormat="1" ht="21.75" customHeight="1">
      <c r="A1792" s="33"/>
      <c r="B1792" s="34"/>
      <c r="C1792" s="202" t="s">
        <v>3039</v>
      </c>
      <c r="D1792" s="202" t="s">
        <v>149</v>
      </c>
      <c r="E1792" s="203" t="s">
        <v>3040</v>
      </c>
      <c r="F1792" s="204" t="s">
        <v>3041</v>
      </c>
      <c r="G1792" s="205" t="s">
        <v>152</v>
      </c>
      <c r="H1792" s="206">
        <v>1</v>
      </c>
      <c r="I1792" s="207"/>
      <c r="J1792" s="208">
        <f>ROUND(I1792*H1792,2)</f>
        <v>0</v>
      </c>
      <c r="K1792" s="204" t="s">
        <v>1</v>
      </c>
      <c r="L1792" s="38"/>
      <c r="M1792" s="209" t="s">
        <v>1</v>
      </c>
      <c r="N1792" s="210" t="s">
        <v>42</v>
      </c>
      <c r="O1792" s="70"/>
      <c r="P1792" s="211">
        <f>O1792*H1792</f>
        <v>0</v>
      </c>
      <c r="Q1792" s="211">
        <v>0</v>
      </c>
      <c r="R1792" s="211">
        <f>Q1792*H1792</f>
        <v>0</v>
      </c>
      <c r="S1792" s="211">
        <v>0</v>
      </c>
      <c r="T1792" s="212">
        <f>S1792*H1792</f>
        <v>0</v>
      </c>
      <c r="U1792" s="33"/>
      <c r="V1792" s="33"/>
      <c r="W1792" s="33"/>
      <c r="X1792" s="33"/>
      <c r="Y1792" s="33"/>
      <c r="Z1792" s="33"/>
      <c r="AA1792" s="33"/>
      <c r="AB1792" s="33"/>
      <c r="AC1792" s="33"/>
      <c r="AD1792" s="33"/>
      <c r="AE1792" s="33"/>
      <c r="AR1792" s="213" t="s">
        <v>154</v>
      </c>
      <c r="AT1792" s="213" t="s">
        <v>149</v>
      </c>
      <c r="AU1792" s="213" t="s">
        <v>86</v>
      </c>
      <c r="AY1792" s="16" t="s">
        <v>147</v>
      </c>
      <c r="BE1792" s="214">
        <f>IF(N1792="základní",J1792,0)</f>
        <v>0</v>
      </c>
      <c r="BF1792" s="214">
        <f>IF(N1792="snížená",J1792,0)</f>
        <v>0</v>
      </c>
      <c r="BG1792" s="214">
        <f>IF(N1792="zákl. přenesená",J1792,0)</f>
        <v>0</v>
      </c>
      <c r="BH1792" s="214">
        <f>IF(N1792="sníž. přenesená",J1792,0)</f>
        <v>0</v>
      </c>
      <c r="BI1792" s="214">
        <f>IF(N1792="nulová",J1792,0)</f>
        <v>0</v>
      </c>
      <c r="BJ1792" s="16" t="s">
        <v>21</v>
      </c>
      <c r="BK1792" s="214">
        <f>ROUND(I1792*H1792,2)</f>
        <v>0</v>
      </c>
      <c r="BL1792" s="16" t="s">
        <v>154</v>
      </c>
      <c r="BM1792" s="213" t="s">
        <v>3042</v>
      </c>
    </row>
    <row r="1793" spans="1:65" s="2" customFormat="1" ht="19.5">
      <c r="A1793" s="33"/>
      <c r="B1793" s="34"/>
      <c r="C1793" s="35"/>
      <c r="D1793" s="215" t="s">
        <v>156</v>
      </c>
      <c r="E1793" s="35"/>
      <c r="F1793" s="216" t="s">
        <v>3041</v>
      </c>
      <c r="G1793" s="35"/>
      <c r="H1793" s="35"/>
      <c r="I1793" s="114"/>
      <c r="J1793" s="35"/>
      <c r="K1793" s="35"/>
      <c r="L1793" s="38"/>
      <c r="M1793" s="217"/>
      <c r="N1793" s="218"/>
      <c r="O1793" s="70"/>
      <c r="P1793" s="70"/>
      <c r="Q1793" s="70"/>
      <c r="R1793" s="70"/>
      <c r="S1793" s="70"/>
      <c r="T1793" s="71"/>
      <c r="U1793" s="33"/>
      <c r="V1793" s="33"/>
      <c r="W1793" s="33"/>
      <c r="X1793" s="33"/>
      <c r="Y1793" s="33"/>
      <c r="Z1793" s="33"/>
      <c r="AA1793" s="33"/>
      <c r="AB1793" s="33"/>
      <c r="AC1793" s="33"/>
      <c r="AD1793" s="33"/>
      <c r="AE1793" s="33"/>
      <c r="AT1793" s="16" t="s">
        <v>156</v>
      </c>
      <c r="AU1793" s="16" t="s">
        <v>86</v>
      </c>
    </row>
    <row r="1794" spans="1:65" s="2" customFormat="1" ht="29.25">
      <c r="A1794" s="33"/>
      <c r="B1794" s="34"/>
      <c r="C1794" s="35"/>
      <c r="D1794" s="215" t="s">
        <v>191</v>
      </c>
      <c r="E1794" s="35"/>
      <c r="F1794" s="219" t="s">
        <v>3043</v>
      </c>
      <c r="G1794" s="35"/>
      <c r="H1794" s="35"/>
      <c r="I1794" s="114"/>
      <c r="J1794" s="35"/>
      <c r="K1794" s="35"/>
      <c r="L1794" s="38"/>
      <c r="M1794" s="217"/>
      <c r="N1794" s="218"/>
      <c r="O1794" s="70"/>
      <c r="P1794" s="70"/>
      <c r="Q1794" s="70"/>
      <c r="R1794" s="70"/>
      <c r="S1794" s="70"/>
      <c r="T1794" s="71"/>
      <c r="U1794" s="33"/>
      <c r="V1794" s="33"/>
      <c r="W1794" s="33"/>
      <c r="X1794" s="33"/>
      <c r="Y1794" s="33"/>
      <c r="Z1794" s="33"/>
      <c r="AA1794" s="33"/>
      <c r="AB1794" s="33"/>
      <c r="AC1794" s="33"/>
      <c r="AD1794" s="33"/>
      <c r="AE1794" s="33"/>
      <c r="AT1794" s="16" t="s">
        <v>191</v>
      </c>
      <c r="AU1794" s="16" t="s">
        <v>86</v>
      </c>
    </row>
    <row r="1795" spans="1:65" s="2" customFormat="1" ht="16.5" customHeight="1">
      <c r="A1795" s="33"/>
      <c r="B1795" s="34"/>
      <c r="C1795" s="202" t="s">
        <v>3044</v>
      </c>
      <c r="D1795" s="202" t="s">
        <v>149</v>
      </c>
      <c r="E1795" s="203" t="s">
        <v>3045</v>
      </c>
      <c r="F1795" s="204" t="s">
        <v>3046</v>
      </c>
      <c r="G1795" s="205" t="s">
        <v>152</v>
      </c>
      <c r="H1795" s="206">
        <v>1</v>
      </c>
      <c r="I1795" s="207"/>
      <c r="J1795" s="208">
        <f>ROUND(I1795*H1795,2)</f>
        <v>0</v>
      </c>
      <c r="K1795" s="204" t="s">
        <v>153</v>
      </c>
      <c r="L1795" s="38"/>
      <c r="M1795" s="209" t="s">
        <v>1</v>
      </c>
      <c r="N1795" s="210" t="s">
        <v>42</v>
      </c>
      <c r="O1795" s="70"/>
      <c r="P1795" s="211">
        <f>O1795*H1795</f>
        <v>0</v>
      </c>
      <c r="Q1795" s="211">
        <v>0</v>
      </c>
      <c r="R1795" s="211">
        <f>Q1795*H1795</f>
        <v>0</v>
      </c>
      <c r="S1795" s="211">
        <v>0</v>
      </c>
      <c r="T1795" s="212">
        <f>S1795*H1795</f>
        <v>0</v>
      </c>
      <c r="U1795" s="33"/>
      <c r="V1795" s="33"/>
      <c r="W1795" s="33"/>
      <c r="X1795" s="33"/>
      <c r="Y1795" s="33"/>
      <c r="Z1795" s="33"/>
      <c r="AA1795" s="33"/>
      <c r="AB1795" s="33"/>
      <c r="AC1795" s="33"/>
      <c r="AD1795" s="33"/>
      <c r="AE1795" s="33"/>
      <c r="AR1795" s="213" t="s">
        <v>154</v>
      </c>
      <c r="AT1795" s="213" t="s">
        <v>149</v>
      </c>
      <c r="AU1795" s="213" t="s">
        <v>86</v>
      </c>
      <c r="AY1795" s="16" t="s">
        <v>147</v>
      </c>
      <c r="BE1795" s="214">
        <f>IF(N1795="základní",J1795,0)</f>
        <v>0</v>
      </c>
      <c r="BF1795" s="214">
        <f>IF(N1795="snížená",J1795,0)</f>
        <v>0</v>
      </c>
      <c r="BG1795" s="214">
        <f>IF(N1795="zákl. přenesená",J1795,0)</f>
        <v>0</v>
      </c>
      <c r="BH1795" s="214">
        <f>IF(N1795="sníž. přenesená",J1795,0)</f>
        <v>0</v>
      </c>
      <c r="BI1795" s="214">
        <f>IF(N1795="nulová",J1795,0)</f>
        <v>0</v>
      </c>
      <c r="BJ1795" s="16" t="s">
        <v>21</v>
      </c>
      <c r="BK1795" s="214">
        <f>ROUND(I1795*H1795,2)</f>
        <v>0</v>
      </c>
      <c r="BL1795" s="16" t="s">
        <v>154</v>
      </c>
      <c r="BM1795" s="213" t="s">
        <v>3047</v>
      </c>
    </row>
    <row r="1796" spans="1:65" s="2" customFormat="1" ht="19.5">
      <c r="A1796" s="33"/>
      <c r="B1796" s="34"/>
      <c r="C1796" s="35"/>
      <c r="D1796" s="215" t="s">
        <v>156</v>
      </c>
      <c r="E1796" s="35"/>
      <c r="F1796" s="216" t="s">
        <v>3048</v>
      </c>
      <c r="G1796" s="35"/>
      <c r="H1796" s="35"/>
      <c r="I1796" s="114"/>
      <c r="J1796" s="35"/>
      <c r="K1796" s="35"/>
      <c r="L1796" s="38"/>
      <c r="M1796" s="217"/>
      <c r="N1796" s="218"/>
      <c r="O1796" s="70"/>
      <c r="P1796" s="70"/>
      <c r="Q1796" s="70"/>
      <c r="R1796" s="70"/>
      <c r="S1796" s="70"/>
      <c r="T1796" s="71"/>
      <c r="U1796" s="33"/>
      <c r="V1796" s="33"/>
      <c r="W1796" s="33"/>
      <c r="X1796" s="33"/>
      <c r="Y1796" s="33"/>
      <c r="Z1796" s="33"/>
      <c r="AA1796" s="33"/>
      <c r="AB1796" s="33"/>
      <c r="AC1796" s="33"/>
      <c r="AD1796" s="33"/>
      <c r="AE1796" s="33"/>
      <c r="AT1796" s="16" t="s">
        <v>156</v>
      </c>
      <c r="AU1796" s="16" t="s">
        <v>86</v>
      </c>
    </row>
    <row r="1797" spans="1:65" s="2" customFormat="1" ht="243.75">
      <c r="A1797" s="33"/>
      <c r="B1797" s="34"/>
      <c r="C1797" s="35"/>
      <c r="D1797" s="215" t="s">
        <v>158</v>
      </c>
      <c r="E1797" s="35"/>
      <c r="F1797" s="219" t="s">
        <v>3049</v>
      </c>
      <c r="G1797" s="35"/>
      <c r="H1797" s="35"/>
      <c r="I1797" s="114"/>
      <c r="J1797" s="35"/>
      <c r="K1797" s="35"/>
      <c r="L1797" s="38"/>
      <c r="M1797" s="217"/>
      <c r="N1797" s="218"/>
      <c r="O1797" s="70"/>
      <c r="P1797" s="70"/>
      <c r="Q1797" s="70"/>
      <c r="R1797" s="70"/>
      <c r="S1797" s="70"/>
      <c r="T1797" s="71"/>
      <c r="U1797" s="33"/>
      <c r="V1797" s="33"/>
      <c r="W1797" s="33"/>
      <c r="X1797" s="33"/>
      <c r="Y1797" s="33"/>
      <c r="Z1797" s="33"/>
      <c r="AA1797" s="33"/>
      <c r="AB1797" s="33"/>
      <c r="AC1797" s="33"/>
      <c r="AD1797" s="33"/>
      <c r="AE1797" s="33"/>
      <c r="AT1797" s="16" t="s">
        <v>158</v>
      </c>
      <c r="AU1797" s="16" t="s">
        <v>86</v>
      </c>
    </row>
    <row r="1798" spans="1:65" s="2" customFormat="1" ht="19.5">
      <c r="A1798" s="33"/>
      <c r="B1798" s="34"/>
      <c r="C1798" s="35"/>
      <c r="D1798" s="215" t="s">
        <v>191</v>
      </c>
      <c r="E1798" s="35"/>
      <c r="F1798" s="219" t="s">
        <v>3050</v>
      </c>
      <c r="G1798" s="35"/>
      <c r="H1798" s="35"/>
      <c r="I1798" s="114"/>
      <c r="J1798" s="35"/>
      <c r="K1798" s="35"/>
      <c r="L1798" s="38"/>
      <c r="M1798" s="217"/>
      <c r="N1798" s="218"/>
      <c r="O1798" s="70"/>
      <c r="P1798" s="70"/>
      <c r="Q1798" s="70"/>
      <c r="R1798" s="70"/>
      <c r="S1798" s="70"/>
      <c r="T1798" s="71"/>
      <c r="U1798" s="33"/>
      <c r="V1798" s="33"/>
      <c r="W1798" s="33"/>
      <c r="X1798" s="33"/>
      <c r="Y1798" s="33"/>
      <c r="Z1798" s="33"/>
      <c r="AA1798" s="33"/>
      <c r="AB1798" s="33"/>
      <c r="AC1798" s="33"/>
      <c r="AD1798" s="33"/>
      <c r="AE1798" s="33"/>
      <c r="AT1798" s="16" t="s">
        <v>191</v>
      </c>
      <c r="AU1798" s="16" t="s">
        <v>86</v>
      </c>
    </row>
    <row r="1799" spans="1:65" s="2" customFormat="1" ht="21.75" customHeight="1">
      <c r="A1799" s="33"/>
      <c r="B1799" s="34"/>
      <c r="C1799" s="202" t="s">
        <v>3051</v>
      </c>
      <c r="D1799" s="202" t="s">
        <v>149</v>
      </c>
      <c r="E1799" s="203" t="s">
        <v>3052</v>
      </c>
      <c r="F1799" s="204" t="s">
        <v>3053</v>
      </c>
      <c r="G1799" s="205" t="s">
        <v>187</v>
      </c>
      <c r="H1799" s="206">
        <v>1</v>
      </c>
      <c r="I1799" s="207"/>
      <c r="J1799" s="208">
        <f>ROUND(I1799*H1799,2)</f>
        <v>0</v>
      </c>
      <c r="K1799" s="204" t="s">
        <v>153</v>
      </c>
      <c r="L1799" s="38"/>
      <c r="M1799" s="209" t="s">
        <v>1</v>
      </c>
      <c r="N1799" s="210" t="s">
        <v>42</v>
      </c>
      <c r="O1799" s="70"/>
      <c r="P1799" s="211">
        <f>O1799*H1799</f>
        <v>0</v>
      </c>
      <c r="Q1799" s="211">
        <v>0</v>
      </c>
      <c r="R1799" s="211">
        <f>Q1799*H1799</f>
        <v>0</v>
      </c>
      <c r="S1799" s="211">
        <v>1E-3</v>
      </c>
      <c r="T1799" s="212">
        <f>S1799*H1799</f>
        <v>1E-3</v>
      </c>
      <c r="U1799" s="33"/>
      <c r="V1799" s="33"/>
      <c r="W1799" s="33"/>
      <c r="X1799" s="33"/>
      <c r="Y1799" s="33"/>
      <c r="Z1799" s="33"/>
      <c r="AA1799" s="33"/>
      <c r="AB1799" s="33"/>
      <c r="AC1799" s="33"/>
      <c r="AD1799" s="33"/>
      <c r="AE1799" s="33"/>
      <c r="AR1799" s="213" t="s">
        <v>154</v>
      </c>
      <c r="AT1799" s="213" t="s">
        <v>149</v>
      </c>
      <c r="AU1799" s="213" t="s">
        <v>86</v>
      </c>
      <c r="AY1799" s="16" t="s">
        <v>147</v>
      </c>
      <c r="BE1799" s="214">
        <f>IF(N1799="základní",J1799,0)</f>
        <v>0</v>
      </c>
      <c r="BF1799" s="214">
        <f>IF(N1799="snížená",J1799,0)</f>
        <v>0</v>
      </c>
      <c r="BG1799" s="214">
        <f>IF(N1799="zákl. přenesená",J1799,0)</f>
        <v>0</v>
      </c>
      <c r="BH1799" s="214">
        <f>IF(N1799="sníž. přenesená",J1799,0)</f>
        <v>0</v>
      </c>
      <c r="BI1799" s="214">
        <f>IF(N1799="nulová",J1799,0)</f>
        <v>0</v>
      </c>
      <c r="BJ1799" s="16" t="s">
        <v>21</v>
      </c>
      <c r="BK1799" s="214">
        <f>ROUND(I1799*H1799,2)</f>
        <v>0</v>
      </c>
      <c r="BL1799" s="16" t="s">
        <v>154</v>
      </c>
      <c r="BM1799" s="213" t="s">
        <v>3054</v>
      </c>
    </row>
    <row r="1800" spans="1:65" s="2" customFormat="1" ht="11.25">
      <c r="A1800" s="33"/>
      <c r="B1800" s="34"/>
      <c r="C1800" s="35"/>
      <c r="D1800" s="215" t="s">
        <v>156</v>
      </c>
      <c r="E1800" s="35"/>
      <c r="F1800" s="216" t="s">
        <v>3055</v>
      </c>
      <c r="G1800" s="35"/>
      <c r="H1800" s="35"/>
      <c r="I1800" s="114"/>
      <c r="J1800" s="35"/>
      <c r="K1800" s="35"/>
      <c r="L1800" s="38"/>
      <c r="M1800" s="217"/>
      <c r="N1800" s="218"/>
      <c r="O1800" s="70"/>
      <c r="P1800" s="70"/>
      <c r="Q1800" s="70"/>
      <c r="R1800" s="70"/>
      <c r="S1800" s="70"/>
      <c r="T1800" s="71"/>
      <c r="U1800" s="33"/>
      <c r="V1800" s="33"/>
      <c r="W1800" s="33"/>
      <c r="X1800" s="33"/>
      <c r="Y1800" s="33"/>
      <c r="Z1800" s="33"/>
      <c r="AA1800" s="33"/>
      <c r="AB1800" s="33"/>
      <c r="AC1800" s="33"/>
      <c r="AD1800" s="33"/>
      <c r="AE1800" s="33"/>
      <c r="AT1800" s="16" t="s">
        <v>156</v>
      </c>
      <c r="AU1800" s="16" t="s">
        <v>86</v>
      </c>
    </row>
    <row r="1801" spans="1:65" s="2" customFormat="1" ht="29.25">
      <c r="A1801" s="33"/>
      <c r="B1801" s="34"/>
      <c r="C1801" s="35"/>
      <c r="D1801" s="215" t="s">
        <v>158</v>
      </c>
      <c r="E1801" s="35"/>
      <c r="F1801" s="219" t="s">
        <v>3056</v>
      </c>
      <c r="G1801" s="35"/>
      <c r="H1801" s="35"/>
      <c r="I1801" s="114"/>
      <c r="J1801" s="35"/>
      <c r="K1801" s="35"/>
      <c r="L1801" s="38"/>
      <c r="M1801" s="217"/>
      <c r="N1801" s="218"/>
      <c r="O1801" s="70"/>
      <c r="P1801" s="70"/>
      <c r="Q1801" s="70"/>
      <c r="R1801" s="70"/>
      <c r="S1801" s="70"/>
      <c r="T1801" s="71"/>
      <c r="U1801" s="33"/>
      <c r="V1801" s="33"/>
      <c r="W1801" s="33"/>
      <c r="X1801" s="33"/>
      <c r="Y1801" s="33"/>
      <c r="Z1801" s="33"/>
      <c r="AA1801" s="33"/>
      <c r="AB1801" s="33"/>
      <c r="AC1801" s="33"/>
      <c r="AD1801" s="33"/>
      <c r="AE1801" s="33"/>
      <c r="AT1801" s="16" t="s">
        <v>158</v>
      </c>
      <c r="AU1801" s="16" t="s">
        <v>86</v>
      </c>
    </row>
    <row r="1802" spans="1:65" s="2" customFormat="1" ht="19.5">
      <c r="A1802" s="33"/>
      <c r="B1802" s="34"/>
      <c r="C1802" s="35"/>
      <c r="D1802" s="215" t="s">
        <v>191</v>
      </c>
      <c r="E1802" s="35"/>
      <c r="F1802" s="219" t="s">
        <v>3057</v>
      </c>
      <c r="G1802" s="35"/>
      <c r="H1802" s="35"/>
      <c r="I1802" s="114"/>
      <c r="J1802" s="35"/>
      <c r="K1802" s="35"/>
      <c r="L1802" s="38"/>
      <c r="M1802" s="217"/>
      <c r="N1802" s="218"/>
      <c r="O1802" s="70"/>
      <c r="P1802" s="70"/>
      <c r="Q1802" s="70"/>
      <c r="R1802" s="70"/>
      <c r="S1802" s="70"/>
      <c r="T1802" s="71"/>
      <c r="U1802" s="33"/>
      <c r="V1802" s="33"/>
      <c r="W1802" s="33"/>
      <c r="X1802" s="33"/>
      <c r="Y1802" s="33"/>
      <c r="Z1802" s="33"/>
      <c r="AA1802" s="33"/>
      <c r="AB1802" s="33"/>
      <c r="AC1802" s="33"/>
      <c r="AD1802" s="33"/>
      <c r="AE1802" s="33"/>
      <c r="AT1802" s="16" t="s">
        <v>191</v>
      </c>
      <c r="AU1802" s="16" t="s">
        <v>86</v>
      </c>
    </row>
    <row r="1803" spans="1:65" s="2" customFormat="1" ht="21.75" customHeight="1">
      <c r="A1803" s="33"/>
      <c r="B1803" s="34"/>
      <c r="C1803" s="202" t="s">
        <v>3058</v>
      </c>
      <c r="D1803" s="202" t="s">
        <v>149</v>
      </c>
      <c r="E1803" s="203" t="s">
        <v>3059</v>
      </c>
      <c r="F1803" s="204" t="s">
        <v>3060</v>
      </c>
      <c r="G1803" s="205" t="s">
        <v>187</v>
      </c>
      <c r="H1803" s="206">
        <v>1</v>
      </c>
      <c r="I1803" s="207"/>
      <c r="J1803" s="208">
        <f>ROUND(I1803*H1803,2)</f>
        <v>0</v>
      </c>
      <c r="K1803" s="204" t="s">
        <v>153</v>
      </c>
      <c r="L1803" s="38"/>
      <c r="M1803" s="209" t="s">
        <v>1</v>
      </c>
      <c r="N1803" s="210" t="s">
        <v>42</v>
      </c>
      <c r="O1803" s="70"/>
      <c r="P1803" s="211">
        <f>O1803*H1803</f>
        <v>0</v>
      </c>
      <c r="Q1803" s="211">
        <v>0</v>
      </c>
      <c r="R1803" s="211">
        <f>Q1803*H1803</f>
        <v>0</v>
      </c>
      <c r="S1803" s="211">
        <v>1E-3</v>
      </c>
      <c r="T1803" s="212">
        <f>S1803*H1803</f>
        <v>1E-3</v>
      </c>
      <c r="U1803" s="33"/>
      <c r="V1803" s="33"/>
      <c r="W1803" s="33"/>
      <c r="X1803" s="33"/>
      <c r="Y1803" s="33"/>
      <c r="Z1803" s="33"/>
      <c r="AA1803" s="33"/>
      <c r="AB1803" s="33"/>
      <c r="AC1803" s="33"/>
      <c r="AD1803" s="33"/>
      <c r="AE1803" s="33"/>
      <c r="AR1803" s="213" t="s">
        <v>154</v>
      </c>
      <c r="AT1803" s="213" t="s">
        <v>149</v>
      </c>
      <c r="AU1803" s="213" t="s">
        <v>86</v>
      </c>
      <c r="AY1803" s="16" t="s">
        <v>147</v>
      </c>
      <c r="BE1803" s="214">
        <f>IF(N1803="základní",J1803,0)</f>
        <v>0</v>
      </c>
      <c r="BF1803" s="214">
        <f>IF(N1803="snížená",J1803,0)</f>
        <v>0</v>
      </c>
      <c r="BG1803" s="214">
        <f>IF(N1803="zákl. přenesená",J1803,0)</f>
        <v>0</v>
      </c>
      <c r="BH1803" s="214">
        <f>IF(N1803="sníž. přenesená",J1803,0)</f>
        <v>0</v>
      </c>
      <c r="BI1803" s="214">
        <f>IF(N1803="nulová",J1803,0)</f>
        <v>0</v>
      </c>
      <c r="BJ1803" s="16" t="s">
        <v>21</v>
      </c>
      <c r="BK1803" s="214">
        <f>ROUND(I1803*H1803,2)</f>
        <v>0</v>
      </c>
      <c r="BL1803" s="16" t="s">
        <v>154</v>
      </c>
      <c r="BM1803" s="213" t="s">
        <v>3061</v>
      </c>
    </row>
    <row r="1804" spans="1:65" s="2" customFormat="1" ht="19.5">
      <c r="A1804" s="33"/>
      <c r="B1804" s="34"/>
      <c r="C1804" s="35"/>
      <c r="D1804" s="215" t="s">
        <v>156</v>
      </c>
      <c r="E1804" s="35"/>
      <c r="F1804" s="216" t="s">
        <v>3062</v>
      </c>
      <c r="G1804" s="35"/>
      <c r="H1804" s="35"/>
      <c r="I1804" s="114"/>
      <c r="J1804" s="35"/>
      <c r="K1804" s="35"/>
      <c r="L1804" s="38"/>
      <c r="M1804" s="217"/>
      <c r="N1804" s="218"/>
      <c r="O1804" s="70"/>
      <c r="P1804" s="70"/>
      <c r="Q1804" s="70"/>
      <c r="R1804" s="70"/>
      <c r="S1804" s="70"/>
      <c r="T1804" s="71"/>
      <c r="U1804" s="33"/>
      <c r="V1804" s="33"/>
      <c r="W1804" s="33"/>
      <c r="X1804" s="33"/>
      <c r="Y1804" s="33"/>
      <c r="Z1804" s="33"/>
      <c r="AA1804" s="33"/>
      <c r="AB1804" s="33"/>
      <c r="AC1804" s="33"/>
      <c r="AD1804" s="33"/>
      <c r="AE1804" s="33"/>
      <c r="AT1804" s="16" t="s">
        <v>156</v>
      </c>
      <c r="AU1804" s="16" t="s">
        <v>86</v>
      </c>
    </row>
    <row r="1805" spans="1:65" s="2" customFormat="1" ht="29.25">
      <c r="A1805" s="33"/>
      <c r="B1805" s="34"/>
      <c r="C1805" s="35"/>
      <c r="D1805" s="215" t="s">
        <v>158</v>
      </c>
      <c r="E1805" s="35"/>
      <c r="F1805" s="219" t="s">
        <v>3056</v>
      </c>
      <c r="G1805" s="35"/>
      <c r="H1805" s="35"/>
      <c r="I1805" s="114"/>
      <c r="J1805" s="35"/>
      <c r="K1805" s="35"/>
      <c r="L1805" s="38"/>
      <c r="M1805" s="217"/>
      <c r="N1805" s="218"/>
      <c r="O1805" s="70"/>
      <c r="P1805" s="70"/>
      <c r="Q1805" s="70"/>
      <c r="R1805" s="70"/>
      <c r="S1805" s="70"/>
      <c r="T1805" s="71"/>
      <c r="U1805" s="33"/>
      <c r="V1805" s="33"/>
      <c r="W1805" s="33"/>
      <c r="X1805" s="33"/>
      <c r="Y1805" s="33"/>
      <c r="Z1805" s="33"/>
      <c r="AA1805" s="33"/>
      <c r="AB1805" s="33"/>
      <c r="AC1805" s="33"/>
      <c r="AD1805" s="33"/>
      <c r="AE1805" s="33"/>
      <c r="AT1805" s="16" t="s">
        <v>158</v>
      </c>
      <c r="AU1805" s="16" t="s">
        <v>86</v>
      </c>
    </row>
    <row r="1806" spans="1:65" s="2" customFormat="1" ht="21.75" customHeight="1">
      <c r="A1806" s="33"/>
      <c r="B1806" s="34"/>
      <c r="C1806" s="202" t="s">
        <v>3063</v>
      </c>
      <c r="D1806" s="202" t="s">
        <v>149</v>
      </c>
      <c r="E1806" s="203" t="s">
        <v>3064</v>
      </c>
      <c r="F1806" s="204" t="s">
        <v>3065</v>
      </c>
      <c r="G1806" s="205" t="s">
        <v>187</v>
      </c>
      <c r="H1806" s="206">
        <v>1</v>
      </c>
      <c r="I1806" s="207"/>
      <c r="J1806" s="208">
        <f>ROUND(I1806*H1806,2)</f>
        <v>0</v>
      </c>
      <c r="K1806" s="204" t="s">
        <v>153</v>
      </c>
      <c r="L1806" s="38"/>
      <c r="M1806" s="209" t="s">
        <v>1</v>
      </c>
      <c r="N1806" s="210" t="s">
        <v>42</v>
      </c>
      <c r="O1806" s="70"/>
      <c r="P1806" s="211">
        <f>O1806*H1806</f>
        <v>0</v>
      </c>
      <c r="Q1806" s="211">
        <v>0</v>
      </c>
      <c r="R1806" s="211">
        <f>Q1806*H1806</f>
        <v>0</v>
      </c>
      <c r="S1806" s="211">
        <v>1.5E-3</v>
      </c>
      <c r="T1806" s="212">
        <f>S1806*H1806</f>
        <v>1.5E-3</v>
      </c>
      <c r="U1806" s="33"/>
      <c r="V1806" s="33"/>
      <c r="W1806" s="33"/>
      <c r="X1806" s="33"/>
      <c r="Y1806" s="33"/>
      <c r="Z1806" s="33"/>
      <c r="AA1806" s="33"/>
      <c r="AB1806" s="33"/>
      <c r="AC1806" s="33"/>
      <c r="AD1806" s="33"/>
      <c r="AE1806" s="33"/>
      <c r="AR1806" s="213" t="s">
        <v>154</v>
      </c>
      <c r="AT1806" s="213" t="s">
        <v>149</v>
      </c>
      <c r="AU1806" s="213" t="s">
        <v>86</v>
      </c>
      <c r="AY1806" s="16" t="s">
        <v>147</v>
      </c>
      <c r="BE1806" s="214">
        <f>IF(N1806="základní",J1806,0)</f>
        <v>0</v>
      </c>
      <c r="BF1806" s="214">
        <f>IF(N1806="snížená",J1806,0)</f>
        <v>0</v>
      </c>
      <c r="BG1806" s="214">
        <f>IF(N1806="zákl. přenesená",J1806,0)</f>
        <v>0</v>
      </c>
      <c r="BH1806" s="214">
        <f>IF(N1806="sníž. přenesená",J1806,0)</f>
        <v>0</v>
      </c>
      <c r="BI1806" s="214">
        <f>IF(N1806="nulová",J1806,0)</f>
        <v>0</v>
      </c>
      <c r="BJ1806" s="16" t="s">
        <v>21</v>
      </c>
      <c r="BK1806" s="214">
        <f>ROUND(I1806*H1806,2)</f>
        <v>0</v>
      </c>
      <c r="BL1806" s="16" t="s">
        <v>154</v>
      </c>
      <c r="BM1806" s="213" t="s">
        <v>3066</v>
      </c>
    </row>
    <row r="1807" spans="1:65" s="2" customFormat="1" ht="19.5">
      <c r="A1807" s="33"/>
      <c r="B1807" s="34"/>
      <c r="C1807" s="35"/>
      <c r="D1807" s="215" t="s">
        <v>156</v>
      </c>
      <c r="E1807" s="35"/>
      <c r="F1807" s="216" t="s">
        <v>3067</v>
      </c>
      <c r="G1807" s="35"/>
      <c r="H1807" s="35"/>
      <c r="I1807" s="114"/>
      <c r="J1807" s="35"/>
      <c r="K1807" s="35"/>
      <c r="L1807" s="38"/>
      <c r="M1807" s="217"/>
      <c r="N1807" s="218"/>
      <c r="O1807" s="70"/>
      <c r="P1807" s="70"/>
      <c r="Q1807" s="70"/>
      <c r="R1807" s="70"/>
      <c r="S1807" s="70"/>
      <c r="T1807" s="71"/>
      <c r="U1807" s="33"/>
      <c r="V1807" s="33"/>
      <c r="W1807" s="33"/>
      <c r="X1807" s="33"/>
      <c r="Y1807" s="33"/>
      <c r="Z1807" s="33"/>
      <c r="AA1807" s="33"/>
      <c r="AB1807" s="33"/>
      <c r="AC1807" s="33"/>
      <c r="AD1807" s="33"/>
      <c r="AE1807" s="33"/>
      <c r="AT1807" s="16" t="s">
        <v>156</v>
      </c>
      <c r="AU1807" s="16" t="s">
        <v>86</v>
      </c>
    </row>
    <row r="1808" spans="1:65" s="2" customFormat="1" ht="29.25">
      <c r="A1808" s="33"/>
      <c r="B1808" s="34"/>
      <c r="C1808" s="35"/>
      <c r="D1808" s="215" t="s">
        <v>158</v>
      </c>
      <c r="E1808" s="35"/>
      <c r="F1808" s="219" t="s">
        <v>3056</v>
      </c>
      <c r="G1808" s="35"/>
      <c r="H1808" s="35"/>
      <c r="I1808" s="114"/>
      <c r="J1808" s="35"/>
      <c r="K1808" s="35"/>
      <c r="L1808" s="38"/>
      <c r="M1808" s="217"/>
      <c r="N1808" s="218"/>
      <c r="O1808" s="70"/>
      <c r="P1808" s="70"/>
      <c r="Q1808" s="70"/>
      <c r="R1808" s="70"/>
      <c r="S1808" s="70"/>
      <c r="T1808" s="71"/>
      <c r="U1808" s="33"/>
      <c r="V1808" s="33"/>
      <c r="W1808" s="33"/>
      <c r="X1808" s="33"/>
      <c r="Y1808" s="33"/>
      <c r="Z1808" s="33"/>
      <c r="AA1808" s="33"/>
      <c r="AB1808" s="33"/>
      <c r="AC1808" s="33"/>
      <c r="AD1808" s="33"/>
      <c r="AE1808" s="33"/>
      <c r="AT1808" s="16" t="s">
        <v>158</v>
      </c>
      <c r="AU1808" s="16" t="s">
        <v>86</v>
      </c>
    </row>
    <row r="1809" spans="1:65" s="2" customFormat="1" ht="16.5" customHeight="1">
      <c r="A1809" s="33"/>
      <c r="B1809" s="34"/>
      <c r="C1809" s="202" t="s">
        <v>3068</v>
      </c>
      <c r="D1809" s="202" t="s">
        <v>149</v>
      </c>
      <c r="E1809" s="203" t="s">
        <v>3069</v>
      </c>
      <c r="F1809" s="204" t="s">
        <v>3070</v>
      </c>
      <c r="G1809" s="205" t="s">
        <v>285</v>
      </c>
      <c r="H1809" s="206">
        <v>1</v>
      </c>
      <c r="I1809" s="207"/>
      <c r="J1809" s="208">
        <f>ROUND(I1809*H1809,2)</f>
        <v>0</v>
      </c>
      <c r="K1809" s="204" t="s">
        <v>153</v>
      </c>
      <c r="L1809" s="38"/>
      <c r="M1809" s="209" t="s">
        <v>1</v>
      </c>
      <c r="N1809" s="210" t="s">
        <v>42</v>
      </c>
      <c r="O1809" s="70"/>
      <c r="P1809" s="211">
        <f>O1809*H1809</f>
        <v>0</v>
      </c>
      <c r="Q1809" s="211">
        <v>0</v>
      </c>
      <c r="R1809" s="211">
        <f>Q1809*H1809</f>
        <v>0</v>
      </c>
      <c r="S1809" s="211">
        <v>5.0000000000000001E-4</v>
      </c>
      <c r="T1809" s="212">
        <f>S1809*H1809</f>
        <v>5.0000000000000001E-4</v>
      </c>
      <c r="U1809" s="33"/>
      <c r="V1809" s="33"/>
      <c r="W1809" s="33"/>
      <c r="X1809" s="33"/>
      <c r="Y1809" s="33"/>
      <c r="Z1809" s="33"/>
      <c r="AA1809" s="33"/>
      <c r="AB1809" s="33"/>
      <c r="AC1809" s="33"/>
      <c r="AD1809" s="33"/>
      <c r="AE1809" s="33"/>
      <c r="AR1809" s="213" t="s">
        <v>154</v>
      </c>
      <c r="AT1809" s="213" t="s">
        <v>149</v>
      </c>
      <c r="AU1809" s="213" t="s">
        <v>86</v>
      </c>
      <c r="AY1809" s="16" t="s">
        <v>147</v>
      </c>
      <c r="BE1809" s="214">
        <f>IF(N1809="základní",J1809,0)</f>
        <v>0</v>
      </c>
      <c r="BF1809" s="214">
        <f>IF(N1809="snížená",J1809,0)</f>
        <v>0</v>
      </c>
      <c r="BG1809" s="214">
        <f>IF(N1809="zákl. přenesená",J1809,0)</f>
        <v>0</v>
      </c>
      <c r="BH1809" s="214">
        <f>IF(N1809="sníž. přenesená",J1809,0)</f>
        <v>0</v>
      </c>
      <c r="BI1809" s="214">
        <f>IF(N1809="nulová",J1809,0)</f>
        <v>0</v>
      </c>
      <c r="BJ1809" s="16" t="s">
        <v>21</v>
      </c>
      <c r="BK1809" s="214">
        <f>ROUND(I1809*H1809,2)</f>
        <v>0</v>
      </c>
      <c r="BL1809" s="16" t="s">
        <v>154</v>
      </c>
      <c r="BM1809" s="213" t="s">
        <v>3071</v>
      </c>
    </row>
    <row r="1810" spans="1:65" s="2" customFormat="1" ht="11.25">
      <c r="A1810" s="33"/>
      <c r="B1810" s="34"/>
      <c r="C1810" s="35"/>
      <c r="D1810" s="215" t="s">
        <v>156</v>
      </c>
      <c r="E1810" s="35"/>
      <c r="F1810" s="216" t="s">
        <v>3072</v>
      </c>
      <c r="G1810" s="35"/>
      <c r="H1810" s="35"/>
      <c r="I1810" s="114"/>
      <c r="J1810" s="35"/>
      <c r="K1810" s="35"/>
      <c r="L1810" s="38"/>
      <c r="M1810" s="217"/>
      <c r="N1810" s="218"/>
      <c r="O1810" s="70"/>
      <c r="P1810" s="70"/>
      <c r="Q1810" s="70"/>
      <c r="R1810" s="70"/>
      <c r="S1810" s="70"/>
      <c r="T1810" s="71"/>
      <c r="U1810" s="33"/>
      <c r="V1810" s="33"/>
      <c r="W1810" s="33"/>
      <c r="X1810" s="33"/>
      <c r="Y1810" s="33"/>
      <c r="Z1810" s="33"/>
      <c r="AA1810" s="33"/>
      <c r="AB1810" s="33"/>
      <c r="AC1810" s="33"/>
      <c r="AD1810" s="33"/>
      <c r="AE1810" s="33"/>
      <c r="AT1810" s="16" t="s">
        <v>156</v>
      </c>
      <c r="AU1810" s="16" t="s">
        <v>86</v>
      </c>
    </row>
    <row r="1811" spans="1:65" s="2" customFormat="1" ht="29.25">
      <c r="A1811" s="33"/>
      <c r="B1811" s="34"/>
      <c r="C1811" s="35"/>
      <c r="D1811" s="215" t="s">
        <v>158</v>
      </c>
      <c r="E1811" s="35"/>
      <c r="F1811" s="219" t="s">
        <v>3056</v>
      </c>
      <c r="G1811" s="35"/>
      <c r="H1811" s="35"/>
      <c r="I1811" s="114"/>
      <c r="J1811" s="35"/>
      <c r="K1811" s="35"/>
      <c r="L1811" s="38"/>
      <c r="M1811" s="217"/>
      <c r="N1811" s="218"/>
      <c r="O1811" s="70"/>
      <c r="P1811" s="70"/>
      <c r="Q1811" s="70"/>
      <c r="R1811" s="70"/>
      <c r="S1811" s="70"/>
      <c r="T1811" s="71"/>
      <c r="U1811" s="33"/>
      <c r="V1811" s="33"/>
      <c r="W1811" s="33"/>
      <c r="X1811" s="33"/>
      <c r="Y1811" s="33"/>
      <c r="Z1811" s="33"/>
      <c r="AA1811" s="33"/>
      <c r="AB1811" s="33"/>
      <c r="AC1811" s="33"/>
      <c r="AD1811" s="33"/>
      <c r="AE1811" s="33"/>
      <c r="AT1811" s="16" t="s">
        <v>158</v>
      </c>
      <c r="AU1811" s="16" t="s">
        <v>86</v>
      </c>
    </row>
    <row r="1812" spans="1:65" s="2" customFormat="1" ht="21.75" customHeight="1">
      <c r="A1812" s="33"/>
      <c r="B1812" s="34"/>
      <c r="C1812" s="202" t="s">
        <v>3073</v>
      </c>
      <c r="D1812" s="202" t="s">
        <v>149</v>
      </c>
      <c r="E1812" s="203" t="s">
        <v>3074</v>
      </c>
      <c r="F1812" s="204" t="s">
        <v>3075</v>
      </c>
      <c r="G1812" s="205" t="s">
        <v>285</v>
      </c>
      <c r="H1812" s="206">
        <v>1</v>
      </c>
      <c r="I1812" s="207"/>
      <c r="J1812" s="208">
        <f>ROUND(I1812*H1812,2)</f>
        <v>0</v>
      </c>
      <c r="K1812" s="204" t="s">
        <v>153</v>
      </c>
      <c r="L1812" s="38"/>
      <c r="M1812" s="209" t="s">
        <v>1</v>
      </c>
      <c r="N1812" s="210" t="s">
        <v>42</v>
      </c>
      <c r="O1812" s="70"/>
      <c r="P1812" s="211">
        <f>O1812*H1812</f>
        <v>0</v>
      </c>
      <c r="Q1812" s="211">
        <v>0</v>
      </c>
      <c r="R1812" s="211">
        <f>Q1812*H1812</f>
        <v>0</v>
      </c>
      <c r="S1812" s="211">
        <v>5.0000000000000001E-4</v>
      </c>
      <c r="T1812" s="212">
        <f>S1812*H1812</f>
        <v>5.0000000000000001E-4</v>
      </c>
      <c r="U1812" s="33"/>
      <c r="V1812" s="33"/>
      <c r="W1812" s="33"/>
      <c r="X1812" s="33"/>
      <c r="Y1812" s="33"/>
      <c r="Z1812" s="33"/>
      <c r="AA1812" s="33"/>
      <c r="AB1812" s="33"/>
      <c r="AC1812" s="33"/>
      <c r="AD1812" s="33"/>
      <c r="AE1812" s="33"/>
      <c r="AR1812" s="213" t="s">
        <v>154</v>
      </c>
      <c r="AT1812" s="213" t="s">
        <v>149</v>
      </c>
      <c r="AU1812" s="213" t="s">
        <v>86</v>
      </c>
      <c r="AY1812" s="16" t="s">
        <v>147</v>
      </c>
      <c r="BE1812" s="214">
        <f>IF(N1812="základní",J1812,0)</f>
        <v>0</v>
      </c>
      <c r="BF1812" s="214">
        <f>IF(N1812="snížená",J1812,0)</f>
        <v>0</v>
      </c>
      <c r="BG1812" s="214">
        <f>IF(N1812="zákl. přenesená",J1812,0)</f>
        <v>0</v>
      </c>
      <c r="BH1812" s="214">
        <f>IF(N1812="sníž. přenesená",J1812,0)</f>
        <v>0</v>
      </c>
      <c r="BI1812" s="214">
        <f>IF(N1812="nulová",J1812,0)</f>
        <v>0</v>
      </c>
      <c r="BJ1812" s="16" t="s">
        <v>21</v>
      </c>
      <c r="BK1812" s="214">
        <f>ROUND(I1812*H1812,2)</f>
        <v>0</v>
      </c>
      <c r="BL1812" s="16" t="s">
        <v>154</v>
      </c>
      <c r="BM1812" s="213" t="s">
        <v>3076</v>
      </c>
    </row>
    <row r="1813" spans="1:65" s="2" customFormat="1" ht="11.25">
      <c r="A1813" s="33"/>
      <c r="B1813" s="34"/>
      <c r="C1813" s="35"/>
      <c r="D1813" s="215" t="s">
        <v>156</v>
      </c>
      <c r="E1813" s="35"/>
      <c r="F1813" s="216" t="s">
        <v>3077</v>
      </c>
      <c r="G1813" s="35"/>
      <c r="H1813" s="35"/>
      <c r="I1813" s="114"/>
      <c r="J1813" s="35"/>
      <c r="K1813" s="35"/>
      <c r="L1813" s="38"/>
      <c r="M1813" s="217"/>
      <c r="N1813" s="218"/>
      <c r="O1813" s="70"/>
      <c r="P1813" s="70"/>
      <c r="Q1813" s="70"/>
      <c r="R1813" s="70"/>
      <c r="S1813" s="70"/>
      <c r="T1813" s="71"/>
      <c r="U1813" s="33"/>
      <c r="V1813" s="33"/>
      <c r="W1813" s="33"/>
      <c r="X1813" s="33"/>
      <c r="Y1813" s="33"/>
      <c r="Z1813" s="33"/>
      <c r="AA1813" s="33"/>
      <c r="AB1813" s="33"/>
      <c r="AC1813" s="33"/>
      <c r="AD1813" s="33"/>
      <c r="AE1813" s="33"/>
      <c r="AT1813" s="16" t="s">
        <v>156</v>
      </c>
      <c r="AU1813" s="16" t="s">
        <v>86</v>
      </c>
    </row>
    <row r="1814" spans="1:65" s="2" customFormat="1" ht="29.25">
      <c r="A1814" s="33"/>
      <c r="B1814" s="34"/>
      <c r="C1814" s="35"/>
      <c r="D1814" s="215" t="s">
        <v>158</v>
      </c>
      <c r="E1814" s="35"/>
      <c r="F1814" s="219" t="s">
        <v>3056</v>
      </c>
      <c r="G1814" s="35"/>
      <c r="H1814" s="35"/>
      <c r="I1814" s="114"/>
      <c r="J1814" s="35"/>
      <c r="K1814" s="35"/>
      <c r="L1814" s="38"/>
      <c r="M1814" s="217"/>
      <c r="N1814" s="218"/>
      <c r="O1814" s="70"/>
      <c r="P1814" s="70"/>
      <c r="Q1814" s="70"/>
      <c r="R1814" s="70"/>
      <c r="S1814" s="70"/>
      <c r="T1814" s="71"/>
      <c r="U1814" s="33"/>
      <c r="V1814" s="33"/>
      <c r="W1814" s="33"/>
      <c r="X1814" s="33"/>
      <c r="Y1814" s="33"/>
      <c r="Z1814" s="33"/>
      <c r="AA1814" s="33"/>
      <c r="AB1814" s="33"/>
      <c r="AC1814" s="33"/>
      <c r="AD1814" s="33"/>
      <c r="AE1814" s="33"/>
      <c r="AT1814" s="16" t="s">
        <v>158</v>
      </c>
      <c r="AU1814" s="16" t="s">
        <v>86</v>
      </c>
    </row>
    <row r="1815" spans="1:65" s="2" customFormat="1" ht="21.75" customHeight="1">
      <c r="A1815" s="33"/>
      <c r="B1815" s="34"/>
      <c r="C1815" s="202" t="s">
        <v>3078</v>
      </c>
      <c r="D1815" s="202" t="s">
        <v>149</v>
      </c>
      <c r="E1815" s="203" t="s">
        <v>3079</v>
      </c>
      <c r="F1815" s="204" t="s">
        <v>3080</v>
      </c>
      <c r="G1815" s="205" t="s">
        <v>187</v>
      </c>
      <c r="H1815" s="206">
        <v>1</v>
      </c>
      <c r="I1815" s="207"/>
      <c r="J1815" s="208">
        <f>ROUND(I1815*H1815,2)</f>
        <v>0</v>
      </c>
      <c r="K1815" s="204" t="s">
        <v>153</v>
      </c>
      <c r="L1815" s="38"/>
      <c r="M1815" s="209" t="s">
        <v>1</v>
      </c>
      <c r="N1815" s="210" t="s">
        <v>42</v>
      </c>
      <c r="O1815" s="70"/>
      <c r="P1815" s="211">
        <f>O1815*H1815</f>
        <v>0</v>
      </c>
      <c r="Q1815" s="211">
        <v>0</v>
      </c>
      <c r="R1815" s="211">
        <f>Q1815*H1815</f>
        <v>0</v>
      </c>
      <c r="S1815" s="211">
        <v>1E-3</v>
      </c>
      <c r="T1815" s="212">
        <f>S1815*H1815</f>
        <v>1E-3</v>
      </c>
      <c r="U1815" s="33"/>
      <c r="V1815" s="33"/>
      <c r="W1815" s="33"/>
      <c r="X1815" s="33"/>
      <c r="Y1815" s="33"/>
      <c r="Z1815" s="33"/>
      <c r="AA1815" s="33"/>
      <c r="AB1815" s="33"/>
      <c r="AC1815" s="33"/>
      <c r="AD1815" s="33"/>
      <c r="AE1815" s="33"/>
      <c r="AR1815" s="213" t="s">
        <v>154</v>
      </c>
      <c r="AT1815" s="213" t="s">
        <v>149</v>
      </c>
      <c r="AU1815" s="213" t="s">
        <v>86</v>
      </c>
      <c r="AY1815" s="16" t="s">
        <v>147</v>
      </c>
      <c r="BE1815" s="214">
        <f>IF(N1815="základní",J1815,0)</f>
        <v>0</v>
      </c>
      <c r="BF1815" s="214">
        <f>IF(N1815="snížená",J1815,0)</f>
        <v>0</v>
      </c>
      <c r="BG1815" s="214">
        <f>IF(N1815="zákl. přenesená",J1815,0)</f>
        <v>0</v>
      </c>
      <c r="BH1815" s="214">
        <f>IF(N1815="sníž. přenesená",J1815,0)</f>
        <v>0</v>
      </c>
      <c r="BI1815" s="214">
        <f>IF(N1815="nulová",J1815,0)</f>
        <v>0</v>
      </c>
      <c r="BJ1815" s="16" t="s">
        <v>21</v>
      </c>
      <c r="BK1815" s="214">
        <f>ROUND(I1815*H1815,2)</f>
        <v>0</v>
      </c>
      <c r="BL1815" s="16" t="s">
        <v>154</v>
      </c>
      <c r="BM1815" s="213" t="s">
        <v>3081</v>
      </c>
    </row>
    <row r="1816" spans="1:65" s="2" customFormat="1" ht="11.25">
      <c r="A1816" s="33"/>
      <c r="B1816" s="34"/>
      <c r="C1816" s="35"/>
      <c r="D1816" s="215" t="s">
        <v>156</v>
      </c>
      <c r="E1816" s="35"/>
      <c r="F1816" s="216" t="s">
        <v>3082</v>
      </c>
      <c r="G1816" s="35"/>
      <c r="H1816" s="35"/>
      <c r="I1816" s="114"/>
      <c r="J1816" s="35"/>
      <c r="K1816" s="35"/>
      <c r="L1816" s="38"/>
      <c r="M1816" s="217"/>
      <c r="N1816" s="218"/>
      <c r="O1816" s="70"/>
      <c r="P1816" s="70"/>
      <c r="Q1816" s="70"/>
      <c r="R1816" s="70"/>
      <c r="S1816" s="70"/>
      <c r="T1816" s="71"/>
      <c r="U1816" s="33"/>
      <c r="V1816" s="33"/>
      <c r="W1816" s="33"/>
      <c r="X1816" s="33"/>
      <c r="Y1816" s="33"/>
      <c r="Z1816" s="33"/>
      <c r="AA1816" s="33"/>
      <c r="AB1816" s="33"/>
      <c r="AC1816" s="33"/>
      <c r="AD1816" s="33"/>
      <c r="AE1816" s="33"/>
      <c r="AT1816" s="16" t="s">
        <v>156</v>
      </c>
      <c r="AU1816" s="16" t="s">
        <v>86</v>
      </c>
    </row>
    <row r="1817" spans="1:65" s="2" customFormat="1" ht="29.25">
      <c r="A1817" s="33"/>
      <c r="B1817" s="34"/>
      <c r="C1817" s="35"/>
      <c r="D1817" s="215" t="s">
        <v>158</v>
      </c>
      <c r="E1817" s="35"/>
      <c r="F1817" s="219" t="s">
        <v>3056</v>
      </c>
      <c r="G1817" s="35"/>
      <c r="H1817" s="35"/>
      <c r="I1817" s="114"/>
      <c r="J1817" s="35"/>
      <c r="K1817" s="35"/>
      <c r="L1817" s="38"/>
      <c r="M1817" s="217"/>
      <c r="N1817" s="218"/>
      <c r="O1817" s="70"/>
      <c r="P1817" s="70"/>
      <c r="Q1817" s="70"/>
      <c r="R1817" s="70"/>
      <c r="S1817" s="70"/>
      <c r="T1817" s="71"/>
      <c r="U1817" s="33"/>
      <c r="V1817" s="33"/>
      <c r="W1817" s="33"/>
      <c r="X1817" s="33"/>
      <c r="Y1817" s="33"/>
      <c r="Z1817" s="33"/>
      <c r="AA1817" s="33"/>
      <c r="AB1817" s="33"/>
      <c r="AC1817" s="33"/>
      <c r="AD1817" s="33"/>
      <c r="AE1817" s="33"/>
      <c r="AT1817" s="16" t="s">
        <v>158</v>
      </c>
      <c r="AU1817" s="16" t="s">
        <v>86</v>
      </c>
    </row>
    <row r="1818" spans="1:65" s="2" customFormat="1" ht="29.25">
      <c r="A1818" s="33"/>
      <c r="B1818" s="34"/>
      <c r="C1818" s="35"/>
      <c r="D1818" s="215" t="s">
        <v>191</v>
      </c>
      <c r="E1818" s="35"/>
      <c r="F1818" s="219" t="s">
        <v>3083</v>
      </c>
      <c r="G1818" s="35"/>
      <c r="H1818" s="35"/>
      <c r="I1818" s="114"/>
      <c r="J1818" s="35"/>
      <c r="K1818" s="35"/>
      <c r="L1818" s="38"/>
      <c r="M1818" s="217"/>
      <c r="N1818" s="218"/>
      <c r="O1818" s="70"/>
      <c r="P1818" s="70"/>
      <c r="Q1818" s="70"/>
      <c r="R1818" s="70"/>
      <c r="S1818" s="70"/>
      <c r="T1818" s="71"/>
      <c r="U1818" s="33"/>
      <c r="V1818" s="33"/>
      <c r="W1818" s="33"/>
      <c r="X1818" s="33"/>
      <c r="Y1818" s="33"/>
      <c r="Z1818" s="33"/>
      <c r="AA1818" s="33"/>
      <c r="AB1818" s="33"/>
      <c r="AC1818" s="33"/>
      <c r="AD1818" s="33"/>
      <c r="AE1818" s="33"/>
      <c r="AT1818" s="16" t="s">
        <v>191</v>
      </c>
      <c r="AU1818" s="16" t="s">
        <v>86</v>
      </c>
    </row>
    <row r="1819" spans="1:65" s="2" customFormat="1" ht="21.75" customHeight="1">
      <c r="A1819" s="33"/>
      <c r="B1819" s="34"/>
      <c r="C1819" s="202" t="s">
        <v>3084</v>
      </c>
      <c r="D1819" s="202" t="s">
        <v>149</v>
      </c>
      <c r="E1819" s="203" t="s">
        <v>3085</v>
      </c>
      <c r="F1819" s="204" t="s">
        <v>3086</v>
      </c>
      <c r="G1819" s="205" t="s">
        <v>187</v>
      </c>
      <c r="H1819" s="206">
        <v>1</v>
      </c>
      <c r="I1819" s="207"/>
      <c r="J1819" s="208">
        <f>ROUND(I1819*H1819,2)</f>
        <v>0</v>
      </c>
      <c r="K1819" s="204" t="s">
        <v>153</v>
      </c>
      <c r="L1819" s="38"/>
      <c r="M1819" s="209" t="s">
        <v>1</v>
      </c>
      <c r="N1819" s="210" t="s">
        <v>42</v>
      </c>
      <c r="O1819" s="70"/>
      <c r="P1819" s="211">
        <f>O1819*H1819</f>
        <v>0</v>
      </c>
      <c r="Q1819" s="211">
        <v>0</v>
      </c>
      <c r="R1819" s="211">
        <f>Q1819*H1819</f>
        <v>0</v>
      </c>
      <c r="S1819" s="211">
        <v>1E-3</v>
      </c>
      <c r="T1819" s="212">
        <f>S1819*H1819</f>
        <v>1E-3</v>
      </c>
      <c r="U1819" s="33"/>
      <c r="V1819" s="33"/>
      <c r="W1819" s="33"/>
      <c r="X1819" s="33"/>
      <c r="Y1819" s="33"/>
      <c r="Z1819" s="33"/>
      <c r="AA1819" s="33"/>
      <c r="AB1819" s="33"/>
      <c r="AC1819" s="33"/>
      <c r="AD1819" s="33"/>
      <c r="AE1819" s="33"/>
      <c r="AR1819" s="213" t="s">
        <v>154</v>
      </c>
      <c r="AT1819" s="213" t="s">
        <v>149</v>
      </c>
      <c r="AU1819" s="213" t="s">
        <v>86</v>
      </c>
      <c r="AY1819" s="16" t="s">
        <v>147</v>
      </c>
      <c r="BE1819" s="214">
        <f>IF(N1819="základní",J1819,0)</f>
        <v>0</v>
      </c>
      <c r="BF1819" s="214">
        <f>IF(N1819="snížená",J1819,0)</f>
        <v>0</v>
      </c>
      <c r="BG1819" s="214">
        <f>IF(N1819="zákl. přenesená",J1819,0)</f>
        <v>0</v>
      </c>
      <c r="BH1819" s="214">
        <f>IF(N1819="sníž. přenesená",J1819,0)</f>
        <v>0</v>
      </c>
      <c r="BI1819" s="214">
        <f>IF(N1819="nulová",J1819,0)</f>
        <v>0</v>
      </c>
      <c r="BJ1819" s="16" t="s">
        <v>21</v>
      </c>
      <c r="BK1819" s="214">
        <f>ROUND(I1819*H1819,2)</f>
        <v>0</v>
      </c>
      <c r="BL1819" s="16" t="s">
        <v>154</v>
      </c>
      <c r="BM1819" s="213" t="s">
        <v>3087</v>
      </c>
    </row>
    <row r="1820" spans="1:65" s="2" customFormat="1" ht="11.25">
      <c r="A1820" s="33"/>
      <c r="B1820" s="34"/>
      <c r="C1820" s="35"/>
      <c r="D1820" s="215" t="s">
        <v>156</v>
      </c>
      <c r="E1820" s="35"/>
      <c r="F1820" s="216" t="s">
        <v>3088</v>
      </c>
      <c r="G1820" s="35"/>
      <c r="H1820" s="35"/>
      <c r="I1820" s="114"/>
      <c r="J1820" s="35"/>
      <c r="K1820" s="35"/>
      <c r="L1820" s="38"/>
      <c r="M1820" s="217"/>
      <c r="N1820" s="218"/>
      <c r="O1820" s="70"/>
      <c r="P1820" s="70"/>
      <c r="Q1820" s="70"/>
      <c r="R1820" s="70"/>
      <c r="S1820" s="70"/>
      <c r="T1820" s="71"/>
      <c r="U1820" s="33"/>
      <c r="V1820" s="33"/>
      <c r="W1820" s="33"/>
      <c r="X1820" s="33"/>
      <c r="Y1820" s="33"/>
      <c r="Z1820" s="33"/>
      <c r="AA1820" s="33"/>
      <c r="AB1820" s="33"/>
      <c r="AC1820" s="33"/>
      <c r="AD1820" s="33"/>
      <c r="AE1820" s="33"/>
      <c r="AT1820" s="16" t="s">
        <v>156</v>
      </c>
      <c r="AU1820" s="16" t="s">
        <v>86</v>
      </c>
    </row>
    <row r="1821" spans="1:65" s="2" customFormat="1" ht="29.25">
      <c r="A1821" s="33"/>
      <c r="B1821" s="34"/>
      <c r="C1821" s="35"/>
      <c r="D1821" s="215" t="s">
        <v>158</v>
      </c>
      <c r="E1821" s="35"/>
      <c r="F1821" s="219" t="s">
        <v>3056</v>
      </c>
      <c r="G1821" s="35"/>
      <c r="H1821" s="35"/>
      <c r="I1821" s="114"/>
      <c r="J1821" s="35"/>
      <c r="K1821" s="35"/>
      <c r="L1821" s="38"/>
      <c r="M1821" s="217"/>
      <c r="N1821" s="218"/>
      <c r="O1821" s="70"/>
      <c r="P1821" s="70"/>
      <c r="Q1821" s="70"/>
      <c r="R1821" s="70"/>
      <c r="S1821" s="70"/>
      <c r="T1821" s="71"/>
      <c r="U1821" s="33"/>
      <c r="V1821" s="33"/>
      <c r="W1821" s="33"/>
      <c r="X1821" s="33"/>
      <c r="Y1821" s="33"/>
      <c r="Z1821" s="33"/>
      <c r="AA1821" s="33"/>
      <c r="AB1821" s="33"/>
      <c r="AC1821" s="33"/>
      <c r="AD1821" s="33"/>
      <c r="AE1821" s="33"/>
      <c r="AT1821" s="16" t="s">
        <v>158</v>
      </c>
      <c r="AU1821" s="16" t="s">
        <v>86</v>
      </c>
    </row>
    <row r="1822" spans="1:65" s="2" customFormat="1" ht="21.75" customHeight="1">
      <c r="A1822" s="33"/>
      <c r="B1822" s="34"/>
      <c r="C1822" s="202" t="s">
        <v>3089</v>
      </c>
      <c r="D1822" s="202" t="s">
        <v>149</v>
      </c>
      <c r="E1822" s="203" t="s">
        <v>3090</v>
      </c>
      <c r="F1822" s="204" t="s">
        <v>3091</v>
      </c>
      <c r="G1822" s="205" t="s">
        <v>152</v>
      </c>
      <c r="H1822" s="206">
        <v>1</v>
      </c>
      <c r="I1822" s="207"/>
      <c r="J1822" s="208">
        <f>ROUND(I1822*H1822,2)</f>
        <v>0</v>
      </c>
      <c r="K1822" s="204" t="s">
        <v>153</v>
      </c>
      <c r="L1822" s="38"/>
      <c r="M1822" s="209" t="s">
        <v>1</v>
      </c>
      <c r="N1822" s="210" t="s">
        <v>42</v>
      </c>
      <c r="O1822" s="70"/>
      <c r="P1822" s="211">
        <f>O1822*H1822</f>
        <v>0</v>
      </c>
      <c r="Q1822" s="211">
        <v>3.15E-3</v>
      </c>
      <c r="R1822" s="211">
        <f>Q1822*H1822</f>
        <v>3.15E-3</v>
      </c>
      <c r="S1822" s="211">
        <v>0</v>
      </c>
      <c r="T1822" s="212">
        <f>S1822*H1822</f>
        <v>0</v>
      </c>
      <c r="U1822" s="33"/>
      <c r="V1822" s="33"/>
      <c r="W1822" s="33"/>
      <c r="X1822" s="33"/>
      <c r="Y1822" s="33"/>
      <c r="Z1822" s="33"/>
      <c r="AA1822" s="33"/>
      <c r="AB1822" s="33"/>
      <c r="AC1822" s="33"/>
      <c r="AD1822" s="33"/>
      <c r="AE1822" s="33"/>
      <c r="AR1822" s="213" t="s">
        <v>154</v>
      </c>
      <c r="AT1822" s="213" t="s">
        <v>149</v>
      </c>
      <c r="AU1822" s="213" t="s">
        <v>86</v>
      </c>
      <c r="AY1822" s="16" t="s">
        <v>147</v>
      </c>
      <c r="BE1822" s="214">
        <f>IF(N1822="základní",J1822,0)</f>
        <v>0</v>
      </c>
      <c r="BF1822" s="214">
        <f>IF(N1822="snížená",J1822,0)</f>
        <v>0</v>
      </c>
      <c r="BG1822" s="214">
        <f>IF(N1822="zákl. přenesená",J1822,0)</f>
        <v>0</v>
      </c>
      <c r="BH1822" s="214">
        <f>IF(N1822="sníž. přenesená",J1822,0)</f>
        <v>0</v>
      </c>
      <c r="BI1822" s="214">
        <f>IF(N1822="nulová",J1822,0)</f>
        <v>0</v>
      </c>
      <c r="BJ1822" s="16" t="s">
        <v>21</v>
      </c>
      <c r="BK1822" s="214">
        <f>ROUND(I1822*H1822,2)</f>
        <v>0</v>
      </c>
      <c r="BL1822" s="16" t="s">
        <v>154</v>
      </c>
      <c r="BM1822" s="213" t="s">
        <v>3092</v>
      </c>
    </row>
    <row r="1823" spans="1:65" s="2" customFormat="1" ht="19.5">
      <c r="A1823" s="33"/>
      <c r="B1823" s="34"/>
      <c r="C1823" s="35"/>
      <c r="D1823" s="215" t="s">
        <v>156</v>
      </c>
      <c r="E1823" s="35"/>
      <c r="F1823" s="216" t="s">
        <v>3093</v>
      </c>
      <c r="G1823" s="35"/>
      <c r="H1823" s="35"/>
      <c r="I1823" s="114"/>
      <c r="J1823" s="35"/>
      <c r="K1823" s="35"/>
      <c r="L1823" s="38"/>
      <c r="M1823" s="217"/>
      <c r="N1823" s="218"/>
      <c r="O1823" s="70"/>
      <c r="P1823" s="70"/>
      <c r="Q1823" s="70"/>
      <c r="R1823" s="70"/>
      <c r="S1823" s="70"/>
      <c r="T1823" s="71"/>
      <c r="U1823" s="33"/>
      <c r="V1823" s="33"/>
      <c r="W1823" s="33"/>
      <c r="X1823" s="33"/>
      <c r="Y1823" s="33"/>
      <c r="Z1823" s="33"/>
      <c r="AA1823" s="33"/>
      <c r="AB1823" s="33"/>
      <c r="AC1823" s="33"/>
      <c r="AD1823" s="33"/>
      <c r="AE1823" s="33"/>
      <c r="AT1823" s="16" t="s">
        <v>156</v>
      </c>
      <c r="AU1823" s="16" t="s">
        <v>86</v>
      </c>
    </row>
    <row r="1824" spans="1:65" s="2" customFormat="1" ht="29.25">
      <c r="A1824" s="33"/>
      <c r="B1824" s="34"/>
      <c r="C1824" s="35"/>
      <c r="D1824" s="215" t="s">
        <v>191</v>
      </c>
      <c r="E1824" s="35"/>
      <c r="F1824" s="219" t="s">
        <v>3094</v>
      </c>
      <c r="G1824" s="35"/>
      <c r="H1824" s="35"/>
      <c r="I1824" s="114"/>
      <c r="J1824" s="35"/>
      <c r="K1824" s="35"/>
      <c r="L1824" s="38"/>
      <c r="M1824" s="217"/>
      <c r="N1824" s="218"/>
      <c r="O1824" s="70"/>
      <c r="P1824" s="70"/>
      <c r="Q1824" s="70"/>
      <c r="R1824" s="70"/>
      <c r="S1824" s="70"/>
      <c r="T1824" s="71"/>
      <c r="U1824" s="33"/>
      <c r="V1824" s="33"/>
      <c r="W1824" s="33"/>
      <c r="X1824" s="33"/>
      <c r="Y1824" s="33"/>
      <c r="Z1824" s="33"/>
      <c r="AA1824" s="33"/>
      <c r="AB1824" s="33"/>
      <c r="AC1824" s="33"/>
      <c r="AD1824" s="33"/>
      <c r="AE1824" s="33"/>
      <c r="AT1824" s="16" t="s">
        <v>191</v>
      </c>
      <c r="AU1824" s="16" t="s">
        <v>86</v>
      </c>
    </row>
    <row r="1825" spans="1:65" s="2" customFormat="1" ht="21.75" customHeight="1">
      <c r="A1825" s="33"/>
      <c r="B1825" s="34"/>
      <c r="C1825" s="202" t="s">
        <v>3095</v>
      </c>
      <c r="D1825" s="202" t="s">
        <v>149</v>
      </c>
      <c r="E1825" s="203" t="s">
        <v>3096</v>
      </c>
      <c r="F1825" s="204" t="s">
        <v>3097</v>
      </c>
      <c r="G1825" s="205" t="s">
        <v>210</v>
      </c>
      <c r="H1825" s="206">
        <v>1</v>
      </c>
      <c r="I1825" s="207"/>
      <c r="J1825" s="208">
        <f>ROUND(I1825*H1825,2)</f>
        <v>0</v>
      </c>
      <c r="K1825" s="204" t="s">
        <v>153</v>
      </c>
      <c r="L1825" s="38"/>
      <c r="M1825" s="209" t="s">
        <v>1</v>
      </c>
      <c r="N1825" s="210" t="s">
        <v>42</v>
      </c>
      <c r="O1825" s="70"/>
      <c r="P1825" s="211">
        <f>O1825*H1825</f>
        <v>0</v>
      </c>
      <c r="Q1825" s="211">
        <v>1.42788E-5</v>
      </c>
      <c r="R1825" s="211">
        <f>Q1825*H1825</f>
        <v>1.42788E-5</v>
      </c>
      <c r="S1825" s="211">
        <v>0</v>
      </c>
      <c r="T1825" s="212">
        <f>S1825*H1825</f>
        <v>0</v>
      </c>
      <c r="U1825" s="33"/>
      <c r="V1825" s="33"/>
      <c r="W1825" s="33"/>
      <c r="X1825" s="33"/>
      <c r="Y1825" s="33"/>
      <c r="Z1825" s="33"/>
      <c r="AA1825" s="33"/>
      <c r="AB1825" s="33"/>
      <c r="AC1825" s="33"/>
      <c r="AD1825" s="33"/>
      <c r="AE1825" s="33"/>
      <c r="AR1825" s="213" t="s">
        <v>154</v>
      </c>
      <c r="AT1825" s="213" t="s">
        <v>149</v>
      </c>
      <c r="AU1825" s="213" t="s">
        <v>86</v>
      </c>
      <c r="AY1825" s="16" t="s">
        <v>147</v>
      </c>
      <c r="BE1825" s="214">
        <f>IF(N1825="základní",J1825,0)</f>
        <v>0</v>
      </c>
      <c r="BF1825" s="214">
        <f>IF(N1825="snížená",J1825,0)</f>
        <v>0</v>
      </c>
      <c r="BG1825" s="214">
        <f>IF(N1825="zákl. přenesená",J1825,0)</f>
        <v>0</v>
      </c>
      <c r="BH1825" s="214">
        <f>IF(N1825="sníž. přenesená",J1825,0)</f>
        <v>0</v>
      </c>
      <c r="BI1825" s="214">
        <f>IF(N1825="nulová",J1825,0)</f>
        <v>0</v>
      </c>
      <c r="BJ1825" s="16" t="s">
        <v>21</v>
      </c>
      <c r="BK1825" s="214">
        <f>ROUND(I1825*H1825,2)</f>
        <v>0</v>
      </c>
      <c r="BL1825" s="16" t="s">
        <v>154</v>
      </c>
      <c r="BM1825" s="213" t="s">
        <v>3098</v>
      </c>
    </row>
    <row r="1826" spans="1:65" s="2" customFormat="1" ht="19.5">
      <c r="A1826" s="33"/>
      <c r="B1826" s="34"/>
      <c r="C1826" s="35"/>
      <c r="D1826" s="215" t="s">
        <v>156</v>
      </c>
      <c r="E1826" s="35"/>
      <c r="F1826" s="216" t="s">
        <v>3099</v>
      </c>
      <c r="G1826" s="35"/>
      <c r="H1826" s="35"/>
      <c r="I1826" s="114"/>
      <c r="J1826" s="35"/>
      <c r="K1826" s="35"/>
      <c r="L1826" s="38"/>
      <c r="M1826" s="217"/>
      <c r="N1826" s="218"/>
      <c r="O1826" s="70"/>
      <c r="P1826" s="70"/>
      <c r="Q1826" s="70"/>
      <c r="R1826" s="70"/>
      <c r="S1826" s="70"/>
      <c r="T1826" s="71"/>
      <c r="U1826" s="33"/>
      <c r="V1826" s="33"/>
      <c r="W1826" s="33"/>
      <c r="X1826" s="33"/>
      <c r="Y1826" s="33"/>
      <c r="Z1826" s="33"/>
      <c r="AA1826" s="33"/>
      <c r="AB1826" s="33"/>
      <c r="AC1826" s="33"/>
      <c r="AD1826" s="33"/>
      <c r="AE1826" s="33"/>
      <c r="AT1826" s="16" t="s">
        <v>156</v>
      </c>
      <c r="AU1826" s="16" t="s">
        <v>86</v>
      </c>
    </row>
    <row r="1827" spans="1:65" s="2" customFormat="1" ht="97.5">
      <c r="A1827" s="33"/>
      <c r="B1827" s="34"/>
      <c r="C1827" s="35"/>
      <c r="D1827" s="215" t="s">
        <v>158</v>
      </c>
      <c r="E1827" s="35"/>
      <c r="F1827" s="219" t="s">
        <v>3100</v>
      </c>
      <c r="G1827" s="35"/>
      <c r="H1827" s="35"/>
      <c r="I1827" s="114"/>
      <c r="J1827" s="35"/>
      <c r="K1827" s="35"/>
      <c r="L1827" s="38"/>
      <c r="M1827" s="217"/>
      <c r="N1827" s="218"/>
      <c r="O1827" s="70"/>
      <c r="P1827" s="70"/>
      <c r="Q1827" s="70"/>
      <c r="R1827" s="70"/>
      <c r="S1827" s="70"/>
      <c r="T1827" s="71"/>
      <c r="U1827" s="33"/>
      <c r="V1827" s="33"/>
      <c r="W1827" s="33"/>
      <c r="X1827" s="33"/>
      <c r="Y1827" s="33"/>
      <c r="Z1827" s="33"/>
      <c r="AA1827" s="33"/>
      <c r="AB1827" s="33"/>
      <c r="AC1827" s="33"/>
      <c r="AD1827" s="33"/>
      <c r="AE1827" s="33"/>
      <c r="AT1827" s="16" t="s">
        <v>158</v>
      </c>
      <c r="AU1827" s="16" t="s">
        <v>86</v>
      </c>
    </row>
    <row r="1828" spans="1:65" s="2" customFormat="1" ht="21.75" customHeight="1">
      <c r="A1828" s="33"/>
      <c r="B1828" s="34"/>
      <c r="C1828" s="202" t="s">
        <v>3101</v>
      </c>
      <c r="D1828" s="202" t="s">
        <v>149</v>
      </c>
      <c r="E1828" s="203" t="s">
        <v>3102</v>
      </c>
      <c r="F1828" s="204" t="s">
        <v>3103</v>
      </c>
      <c r="G1828" s="205" t="s">
        <v>210</v>
      </c>
      <c r="H1828" s="206">
        <v>1</v>
      </c>
      <c r="I1828" s="207"/>
      <c r="J1828" s="208">
        <f>ROUND(I1828*H1828,2)</f>
        <v>0</v>
      </c>
      <c r="K1828" s="204" t="s">
        <v>153</v>
      </c>
      <c r="L1828" s="38"/>
      <c r="M1828" s="209" t="s">
        <v>1</v>
      </c>
      <c r="N1828" s="210" t="s">
        <v>42</v>
      </c>
      <c r="O1828" s="70"/>
      <c r="P1828" s="211">
        <f>O1828*H1828</f>
        <v>0</v>
      </c>
      <c r="Q1828" s="211">
        <v>4.4672000000000002E-5</v>
      </c>
      <c r="R1828" s="211">
        <f>Q1828*H1828</f>
        <v>4.4672000000000002E-5</v>
      </c>
      <c r="S1828" s="211">
        <v>0</v>
      </c>
      <c r="T1828" s="212">
        <f>S1828*H1828</f>
        <v>0</v>
      </c>
      <c r="U1828" s="33"/>
      <c r="V1828" s="33"/>
      <c r="W1828" s="33"/>
      <c r="X1828" s="33"/>
      <c r="Y1828" s="33"/>
      <c r="Z1828" s="33"/>
      <c r="AA1828" s="33"/>
      <c r="AB1828" s="33"/>
      <c r="AC1828" s="33"/>
      <c r="AD1828" s="33"/>
      <c r="AE1828" s="33"/>
      <c r="AR1828" s="213" t="s">
        <v>154</v>
      </c>
      <c r="AT1828" s="213" t="s">
        <v>149</v>
      </c>
      <c r="AU1828" s="213" t="s">
        <v>86</v>
      </c>
      <c r="AY1828" s="16" t="s">
        <v>147</v>
      </c>
      <c r="BE1828" s="214">
        <f>IF(N1828="základní",J1828,0)</f>
        <v>0</v>
      </c>
      <c r="BF1828" s="214">
        <f>IF(N1828="snížená",J1828,0)</f>
        <v>0</v>
      </c>
      <c r="BG1828" s="214">
        <f>IF(N1828="zákl. přenesená",J1828,0)</f>
        <v>0</v>
      </c>
      <c r="BH1828" s="214">
        <f>IF(N1828="sníž. přenesená",J1828,0)</f>
        <v>0</v>
      </c>
      <c r="BI1828" s="214">
        <f>IF(N1828="nulová",J1828,0)</f>
        <v>0</v>
      </c>
      <c r="BJ1828" s="16" t="s">
        <v>21</v>
      </c>
      <c r="BK1828" s="214">
        <f>ROUND(I1828*H1828,2)</f>
        <v>0</v>
      </c>
      <c r="BL1828" s="16" t="s">
        <v>154</v>
      </c>
      <c r="BM1828" s="213" t="s">
        <v>3104</v>
      </c>
    </row>
    <row r="1829" spans="1:65" s="2" customFormat="1" ht="19.5">
      <c r="A1829" s="33"/>
      <c r="B1829" s="34"/>
      <c r="C1829" s="35"/>
      <c r="D1829" s="215" t="s">
        <v>156</v>
      </c>
      <c r="E1829" s="35"/>
      <c r="F1829" s="216" t="s">
        <v>3105</v>
      </c>
      <c r="G1829" s="35"/>
      <c r="H1829" s="35"/>
      <c r="I1829" s="114"/>
      <c r="J1829" s="35"/>
      <c r="K1829" s="35"/>
      <c r="L1829" s="38"/>
      <c r="M1829" s="217"/>
      <c r="N1829" s="218"/>
      <c r="O1829" s="70"/>
      <c r="P1829" s="70"/>
      <c r="Q1829" s="70"/>
      <c r="R1829" s="70"/>
      <c r="S1829" s="70"/>
      <c r="T1829" s="71"/>
      <c r="U1829" s="33"/>
      <c r="V1829" s="33"/>
      <c r="W1829" s="33"/>
      <c r="X1829" s="33"/>
      <c r="Y1829" s="33"/>
      <c r="Z1829" s="33"/>
      <c r="AA1829" s="33"/>
      <c r="AB1829" s="33"/>
      <c r="AC1829" s="33"/>
      <c r="AD1829" s="33"/>
      <c r="AE1829" s="33"/>
      <c r="AT1829" s="16" t="s">
        <v>156</v>
      </c>
      <c r="AU1829" s="16" t="s">
        <v>86</v>
      </c>
    </row>
    <row r="1830" spans="1:65" s="2" customFormat="1" ht="97.5">
      <c r="A1830" s="33"/>
      <c r="B1830" s="34"/>
      <c r="C1830" s="35"/>
      <c r="D1830" s="215" t="s">
        <v>158</v>
      </c>
      <c r="E1830" s="35"/>
      <c r="F1830" s="219" t="s">
        <v>3100</v>
      </c>
      <c r="G1830" s="35"/>
      <c r="H1830" s="35"/>
      <c r="I1830" s="114"/>
      <c r="J1830" s="35"/>
      <c r="K1830" s="35"/>
      <c r="L1830" s="38"/>
      <c r="M1830" s="217"/>
      <c r="N1830" s="218"/>
      <c r="O1830" s="70"/>
      <c r="P1830" s="70"/>
      <c r="Q1830" s="70"/>
      <c r="R1830" s="70"/>
      <c r="S1830" s="70"/>
      <c r="T1830" s="71"/>
      <c r="U1830" s="33"/>
      <c r="V1830" s="33"/>
      <c r="W1830" s="33"/>
      <c r="X1830" s="33"/>
      <c r="Y1830" s="33"/>
      <c r="Z1830" s="33"/>
      <c r="AA1830" s="33"/>
      <c r="AB1830" s="33"/>
      <c r="AC1830" s="33"/>
      <c r="AD1830" s="33"/>
      <c r="AE1830" s="33"/>
      <c r="AT1830" s="16" t="s">
        <v>158</v>
      </c>
      <c r="AU1830" s="16" t="s">
        <v>86</v>
      </c>
    </row>
    <row r="1831" spans="1:65" s="2" customFormat="1" ht="16.5" customHeight="1">
      <c r="A1831" s="33"/>
      <c r="B1831" s="34"/>
      <c r="C1831" s="202" t="s">
        <v>3106</v>
      </c>
      <c r="D1831" s="202" t="s">
        <v>149</v>
      </c>
      <c r="E1831" s="203" t="s">
        <v>3107</v>
      </c>
      <c r="F1831" s="204" t="s">
        <v>3108</v>
      </c>
      <c r="G1831" s="205" t="s">
        <v>210</v>
      </c>
      <c r="H1831" s="206">
        <v>1</v>
      </c>
      <c r="I1831" s="207"/>
      <c r="J1831" s="208">
        <f>ROUND(I1831*H1831,2)</f>
        <v>0</v>
      </c>
      <c r="K1831" s="204" t="s">
        <v>153</v>
      </c>
      <c r="L1831" s="38"/>
      <c r="M1831" s="209" t="s">
        <v>1</v>
      </c>
      <c r="N1831" s="210" t="s">
        <v>42</v>
      </c>
      <c r="O1831" s="70"/>
      <c r="P1831" s="211">
        <f>O1831*H1831</f>
        <v>0</v>
      </c>
      <c r="Q1831" s="211">
        <v>2.2000000000000001E-4</v>
      </c>
      <c r="R1831" s="211">
        <f>Q1831*H1831</f>
        <v>2.2000000000000001E-4</v>
      </c>
      <c r="S1831" s="211">
        <v>0</v>
      </c>
      <c r="T1831" s="212">
        <f>S1831*H1831</f>
        <v>0</v>
      </c>
      <c r="U1831" s="33"/>
      <c r="V1831" s="33"/>
      <c r="W1831" s="33"/>
      <c r="X1831" s="33"/>
      <c r="Y1831" s="33"/>
      <c r="Z1831" s="33"/>
      <c r="AA1831" s="33"/>
      <c r="AB1831" s="33"/>
      <c r="AC1831" s="33"/>
      <c r="AD1831" s="33"/>
      <c r="AE1831" s="33"/>
      <c r="AR1831" s="213" t="s">
        <v>154</v>
      </c>
      <c r="AT1831" s="213" t="s">
        <v>149</v>
      </c>
      <c r="AU1831" s="213" t="s">
        <v>86</v>
      </c>
      <c r="AY1831" s="16" t="s">
        <v>147</v>
      </c>
      <c r="BE1831" s="214">
        <f>IF(N1831="základní",J1831,0)</f>
        <v>0</v>
      </c>
      <c r="BF1831" s="214">
        <f>IF(N1831="snížená",J1831,0)</f>
        <v>0</v>
      </c>
      <c r="BG1831" s="214">
        <f>IF(N1831="zákl. přenesená",J1831,0)</f>
        <v>0</v>
      </c>
      <c r="BH1831" s="214">
        <f>IF(N1831="sníž. přenesená",J1831,0)</f>
        <v>0</v>
      </c>
      <c r="BI1831" s="214">
        <f>IF(N1831="nulová",J1831,0)</f>
        <v>0</v>
      </c>
      <c r="BJ1831" s="16" t="s">
        <v>21</v>
      </c>
      <c r="BK1831" s="214">
        <f>ROUND(I1831*H1831,2)</f>
        <v>0</v>
      </c>
      <c r="BL1831" s="16" t="s">
        <v>154</v>
      </c>
      <c r="BM1831" s="213" t="s">
        <v>3109</v>
      </c>
    </row>
    <row r="1832" spans="1:65" s="2" customFormat="1" ht="19.5">
      <c r="A1832" s="33"/>
      <c r="B1832" s="34"/>
      <c r="C1832" s="35"/>
      <c r="D1832" s="215" t="s">
        <v>156</v>
      </c>
      <c r="E1832" s="35"/>
      <c r="F1832" s="216" t="s">
        <v>3110</v>
      </c>
      <c r="G1832" s="35"/>
      <c r="H1832" s="35"/>
      <c r="I1832" s="114"/>
      <c r="J1832" s="35"/>
      <c r="K1832" s="35"/>
      <c r="L1832" s="38"/>
      <c r="M1832" s="217"/>
      <c r="N1832" s="218"/>
      <c r="O1832" s="70"/>
      <c r="P1832" s="70"/>
      <c r="Q1832" s="70"/>
      <c r="R1832" s="70"/>
      <c r="S1832" s="70"/>
      <c r="T1832" s="71"/>
      <c r="U1832" s="33"/>
      <c r="V1832" s="33"/>
      <c r="W1832" s="33"/>
      <c r="X1832" s="33"/>
      <c r="Y1832" s="33"/>
      <c r="Z1832" s="33"/>
      <c r="AA1832" s="33"/>
      <c r="AB1832" s="33"/>
      <c r="AC1832" s="33"/>
      <c r="AD1832" s="33"/>
      <c r="AE1832" s="33"/>
      <c r="AT1832" s="16" t="s">
        <v>156</v>
      </c>
      <c r="AU1832" s="16" t="s">
        <v>86</v>
      </c>
    </row>
    <row r="1833" spans="1:65" s="2" customFormat="1" ht="97.5">
      <c r="A1833" s="33"/>
      <c r="B1833" s="34"/>
      <c r="C1833" s="35"/>
      <c r="D1833" s="215" t="s">
        <v>158</v>
      </c>
      <c r="E1833" s="35"/>
      <c r="F1833" s="219" t="s">
        <v>3100</v>
      </c>
      <c r="G1833" s="35"/>
      <c r="H1833" s="35"/>
      <c r="I1833" s="114"/>
      <c r="J1833" s="35"/>
      <c r="K1833" s="35"/>
      <c r="L1833" s="38"/>
      <c r="M1833" s="217"/>
      <c r="N1833" s="218"/>
      <c r="O1833" s="70"/>
      <c r="P1833" s="70"/>
      <c r="Q1833" s="70"/>
      <c r="R1833" s="70"/>
      <c r="S1833" s="70"/>
      <c r="T1833" s="71"/>
      <c r="U1833" s="33"/>
      <c r="V1833" s="33"/>
      <c r="W1833" s="33"/>
      <c r="X1833" s="33"/>
      <c r="Y1833" s="33"/>
      <c r="Z1833" s="33"/>
      <c r="AA1833" s="33"/>
      <c r="AB1833" s="33"/>
      <c r="AC1833" s="33"/>
      <c r="AD1833" s="33"/>
      <c r="AE1833" s="33"/>
      <c r="AT1833" s="16" t="s">
        <v>158</v>
      </c>
      <c r="AU1833" s="16" t="s">
        <v>86</v>
      </c>
    </row>
    <row r="1834" spans="1:65" s="2" customFormat="1" ht="16.5" customHeight="1">
      <c r="A1834" s="33"/>
      <c r="B1834" s="34"/>
      <c r="C1834" s="202" t="s">
        <v>3111</v>
      </c>
      <c r="D1834" s="202" t="s">
        <v>149</v>
      </c>
      <c r="E1834" s="203" t="s">
        <v>3112</v>
      </c>
      <c r="F1834" s="204" t="s">
        <v>3113</v>
      </c>
      <c r="G1834" s="205" t="s">
        <v>210</v>
      </c>
      <c r="H1834" s="206">
        <v>1</v>
      </c>
      <c r="I1834" s="207"/>
      <c r="J1834" s="208">
        <f>ROUND(I1834*H1834,2)</f>
        <v>0</v>
      </c>
      <c r="K1834" s="204" t="s">
        <v>153</v>
      </c>
      <c r="L1834" s="38"/>
      <c r="M1834" s="209" t="s">
        <v>1</v>
      </c>
      <c r="N1834" s="210" t="s">
        <v>42</v>
      </c>
      <c r="O1834" s="70"/>
      <c r="P1834" s="211">
        <f>O1834*H1834</f>
        <v>0</v>
      </c>
      <c r="Q1834" s="211">
        <v>2.5000000000000001E-4</v>
      </c>
      <c r="R1834" s="211">
        <f>Q1834*H1834</f>
        <v>2.5000000000000001E-4</v>
      </c>
      <c r="S1834" s="211">
        <v>0</v>
      </c>
      <c r="T1834" s="212">
        <f>S1834*H1834</f>
        <v>0</v>
      </c>
      <c r="U1834" s="33"/>
      <c r="V1834" s="33"/>
      <c r="W1834" s="33"/>
      <c r="X1834" s="33"/>
      <c r="Y1834" s="33"/>
      <c r="Z1834" s="33"/>
      <c r="AA1834" s="33"/>
      <c r="AB1834" s="33"/>
      <c r="AC1834" s="33"/>
      <c r="AD1834" s="33"/>
      <c r="AE1834" s="33"/>
      <c r="AR1834" s="213" t="s">
        <v>154</v>
      </c>
      <c r="AT1834" s="213" t="s">
        <v>149</v>
      </c>
      <c r="AU1834" s="213" t="s">
        <v>86</v>
      </c>
      <c r="AY1834" s="16" t="s">
        <v>147</v>
      </c>
      <c r="BE1834" s="214">
        <f>IF(N1834="základní",J1834,0)</f>
        <v>0</v>
      </c>
      <c r="BF1834" s="214">
        <f>IF(N1834="snížená",J1834,0)</f>
        <v>0</v>
      </c>
      <c r="BG1834" s="214">
        <f>IF(N1834="zákl. přenesená",J1834,0)</f>
        <v>0</v>
      </c>
      <c r="BH1834" s="214">
        <f>IF(N1834="sníž. přenesená",J1834,0)</f>
        <v>0</v>
      </c>
      <c r="BI1834" s="214">
        <f>IF(N1834="nulová",J1834,0)</f>
        <v>0</v>
      </c>
      <c r="BJ1834" s="16" t="s">
        <v>21</v>
      </c>
      <c r="BK1834" s="214">
        <f>ROUND(I1834*H1834,2)</f>
        <v>0</v>
      </c>
      <c r="BL1834" s="16" t="s">
        <v>154</v>
      </c>
      <c r="BM1834" s="213" t="s">
        <v>3114</v>
      </c>
    </row>
    <row r="1835" spans="1:65" s="2" customFormat="1" ht="19.5">
      <c r="A1835" s="33"/>
      <c r="B1835" s="34"/>
      <c r="C1835" s="35"/>
      <c r="D1835" s="215" t="s">
        <v>156</v>
      </c>
      <c r="E1835" s="35"/>
      <c r="F1835" s="216" t="s">
        <v>3115</v>
      </c>
      <c r="G1835" s="35"/>
      <c r="H1835" s="35"/>
      <c r="I1835" s="114"/>
      <c r="J1835" s="35"/>
      <c r="K1835" s="35"/>
      <c r="L1835" s="38"/>
      <c r="M1835" s="217"/>
      <c r="N1835" s="218"/>
      <c r="O1835" s="70"/>
      <c r="P1835" s="70"/>
      <c r="Q1835" s="70"/>
      <c r="R1835" s="70"/>
      <c r="S1835" s="70"/>
      <c r="T1835" s="71"/>
      <c r="U1835" s="33"/>
      <c r="V1835" s="33"/>
      <c r="W1835" s="33"/>
      <c r="X1835" s="33"/>
      <c r="Y1835" s="33"/>
      <c r="Z1835" s="33"/>
      <c r="AA1835" s="33"/>
      <c r="AB1835" s="33"/>
      <c r="AC1835" s="33"/>
      <c r="AD1835" s="33"/>
      <c r="AE1835" s="33"/>
      <c r="AT1835" s="16" t="s">
        <v>156</v>
      </c>
      <c r="AU1835" s="16" t="s">
        <v>86</v>
      </c>
    </row>
    <row r="1836" spans="1:65" s="2" customFormat="1" ht="97.5">
      <c r="A1836" s="33"/>
      <c r="B1836" s="34"/>
      <c r="C1836" s="35"/>
      <c r="D1836" s="215" t="s">
        <v>158</v>
      </c>
      <c r="E1836" s="35"/>
      <c r="F1836" s="219" t="s">
        <v>3100</v>
      </c>
      <c r="G1836" s="35"/>
      <c r="H1836" s="35"/>
      <c r="I1836" s="114"/>
      <c r="J1836" s="35"/>
      <c r="K1836" s="35"/>
      <c r="L1836" s="38"/>
      <c r="M1836" s="217"/>
      <c r="N1836" s="218"/>
      <c r="O1836" s="70"/>
      <c r="P1836" s="70"/>
      <c r="Q1836" s="70"/>
      <c r="R1836" s="70"/>
      <c r="S1836" s="70"/>
      <c r="T1836" s="71"/>
      <c r="U1836" s="33"/>
      <c r="V1836" s="33"/>
      <c r="W1836" s="33"/>
      <c r="X1836" s="33"/>
      <c r="Y1836" s="33"/>
      <c r="Z1836" s="33"/>
      <c r="AA1836" s="33"/>
      <c r="AB1836" s="33"/>
      <c r="AC1836" s="33"/>
      <c r="AD1836" s="33"/>
      <c r="AE1836" s="33"/>
      <c r="AT1836" s="16" t="s">
        <v>158</v>
      </c>
      <c r="AU1836" s="16" t="s">
        <v>86</v>
      </c>
    </row>
    <row r="1837" spans="1:65" s="2" customFormat="1" ht="29.25">
      <c r="A1837" s="33"/>
      <c r="B1837" s="34"/>
      <c r="C1837" s="35"/>
      <c r="D1837" s="215" t="s">
        <v>191</v>
      </c>
      <c r="E1837" s="35"/>
      <c r="F1837" s="219" t="s">
        <v>3116</v>
      </c>
      <c r="G1837" s="35"/>
      <c r="H1837" s="35"/>
      <c r="I1837" s="114"/>
      <c r="J1837" s="35"/>
      <c r="K1837" s="35"/>
      <c r="L1837" s="38"/>
      <c r="M1837" s="217"/>
      <c r="N1837" s="218"/>
      <c r="O1837" s="70"/>
      <c r="P1837" s="70"/>
      <c r="Q1837" s="70"/>
      <c r="R1837" s="70"/>
      <c r="S1837" s="70"/>
      <c r="T1837" s="71"/>
      <c r="U1837" s="33"/>
      <c r="V1837" s="33"/>
      <c r="W1837" s="33"/>
      <c r="X1837" s="33"/>
      <c r="Y1837" s="33"/>
      <c r="Z1837" s="33"/>
      <c r="AA1837" s="33"/>
      <c r="AB1837" s="33"/>
      <c r="AC1837" s="33"/>
      <c r="AD1837" s="33"/>
      <c r="AE1837" s="33"/>
      <c r="AT1837" s="16" t="s">
        <v>191</v>
      </c>
      <c r="AU1837" s="16" t="s">
        <v>86</v>
      </c>
    </row>
    <row r="1838" spans="1:65" s="2" customFormat="1" ht="16.5" customHeight="1">
      <c r="A1838" s="33"/>
      <c r="B1838" s="34"/>
      <c r="C1838" s="202" t="s">
        <v>3117</v>
      </c>
      <c r="D1838" s="202" t="s">
        <v>149</v>
      </c>
      <c r="E1838" s="203" t="s">
        <v>3118</v>
      </c>
      <c r="F1838" s="204" t="s">
        <v>3119</v>
      </c>
      <c r="G1838" s="205" t="s">
        <v>210</v>
      </c>
      <c r="H1838" s="206">
        <v>1</v>
      </c>
      <c r="I1838" s="207"/>
      <c r="J1838" s="208">
        <f>ROUND(I1838*H1838,2)</f>
        <v>0</v>
      </c>
      <c r="K1838" s="204" t="s">
        <v>153</v>
      </c>
      <c r="L1838" s="38"/>
      <c r="M1838" s="209" t="s">
        <v>1</v>
      </c>
      <c r="N1838" s="210" t="s">
        <v>42</v>
      </c>
      <c r="O1838" s="70"/>
      <c r="P1838" s="211">
        <f>O1838*H1838</f>
        <v>0</v>
      </c>
      <c r="Q1838" s="211">
        <v>2.7E-4</v>
      </c>
      <c r="R1838" s="211">
        <f>Q1838*H1838</f>
        <v>2.7E-4</v>
      </c>
      <c r="S1838" s="211">
        <v>0</v>
      </c>
      <c r="T1838" s="212">
        <f>S1838*H1838</f>
        <v>0</v>
      </c>
      <c r="U1838" s="33"/>
      <c r="V1838" s="33"/>
      <c r="W1838" s="33"/>
      <c r="X1838" s="33"/>
      <c r="Y1838" s="33"/>
      <c r="Z1838" s="33"/>
      <c r="AA1838" s="33"/>
      <c r="AB1838" s="33"/>
      <c r="AC1838" s="33"/>
      <c r="AD1838" s="33"/>
      <c r="AE1838" s="33"/>
      <c r="AR1838" s="213" t="s">
        <v>154</v>
      </c>
      <c r="AT1838" s="213" t="s">
        <v>149</v>
      </c>
      <c r="AU1838" s="213" t="s">
        <v>86</v>
      </c>
      <c r="AY1838" s="16" t="s">
        <v>147</v>
      </c>
      <c r="BE1838" s="214">
        <f>IF(N1838="základní",J1838,0)</f>
        <v>0</v>
      </c>
      <c r="BF1838" s="214">
        <f>IF(N1838="snížená",J1838,0)</f>
        <v>0</v>
      </c>
      <c r="BG1838" s="214">
        <f>IF(N1838="zákl. přenesená",J1838,0)</f>
        <v>0</v>
      </c>
      <c r="BH1838" s="214">
        <f>IF(N1838="sníž. přenesená",J1838,0)</f>
        <v>0</v>
      </c>
      <c r="BI1838" s="214">
        <f>IF(N1838="nulová",J1838,0)</f>
        <v>0</v>
      </c>
      <c r="BJ1838" s="16" t="s">
        <v>21</v>
      </c>
      <c r="BK1838" s="214">
        <f>ROUND(I1838*H1838,2)</f>
        <v>0</v>
      </c>
      <c r="BL1838" s="16" t="s">
        <v>154</v>
      </c>
      <c r="BM1838" s="213" t="s">
        <v>3120</v>
      </c>
    </row>
    <row r="1839" spans="1:65" s="2" customFormat="1" ht="19.5">
      <c r="A1839" s="33"/>
      <c r="B1839" s="34"/>
      <c r="C1839" s="35"/>
      <c r="D1839" s="215" t="s">
        <v>156</v>
      </c>
      <c r="E1839" s="35"/>
      <c r="F1839" s="216" t="s">
        <v>3121</v>
      </c>
      <c r="G1839" s="35"/>
      <c r="H1839" s="35"/>
      <c r="I1839" s="114"/>
      <c r="J1839" s="35"/>
      <c r="K1839" s="35"/>
      <c r="L1839" s="38"/>
      <c r="M1839" s="217"/>
      <c r="N1839" s="218"/>
      <c r="O1839" s="70"/>
      <c r="P1839" s="70"/>
      <c r="Q1839" s="70"/>
      <c r="R1839" s="70"/>
      <c r="S1839" s="70"/>
      <c r="T1839" s="71"/>
      <c r="U1839" s="33"/>
      <c r="V1839" s="33"/>
      <c r="W1839" s="33"/>
      <c r="X1839" s="33"/>
      <c r="Y1839" s="33"/>
      <c r="Z1839" s="33"/>
      <c r="AA1839" s="33"/>
      <c r="AB1839" s="33"/>
      <c r="AC1839" s="33"/>
      <c r="AD1839" s="33"/>
      <c r="AE1839" s="33"/>
      <c r="AT1839" s="16" t="s">
        <v>156</v>
      </c>
      <c r="AU1839" s="16" t="s">
        <v>86</v>
      </c>
    </row>
    <row r="1840" spans="1:65" s="2" customFormat="1" ht="97.5">
      <c r="A1840" s="33"/>
      <c r="B1840" s="34"/>
      <c r="C1840" s="35"/>
      <c r="D1840" s="215" t="s">
        <v>158</v>
      </c>
      <c r="E1840" s="35"/>
      <c r="F1840" s="219" t="s">
        <v>3100</v>
      </c>
      <c r="G1840" s="35"/>
      <c r="H1840" s="35"/>
      <c r="I1840" s="114"/>
      <c r="J1840" s="35"/>
      <c r="K1840" s="35"/>
      <c r="L1840" s="38"/>
      <c r="M1840" s="217"/>
      <c r="N1840" s="218"/>
      <c r="O1840" s="70"/>
      <c r="P1840" s="70"/>
      <c r="Q1840" s="70"/>
      <c r="R1840" s="70"/>
      <c r="S1840" s="70"/>
      <c r="T1840" s="71"/>
      <c r="U1840" s="33"/>
      <c r="V1840" s="33"/>
      <c r="W1840" s="33"/>
      <c r="X1840" s="33"/>
      <c r="Y1840" s="33"/>
      <c r="Z1840" s="33"/>
      <c r="AA1840" s="33"/>
      <c r="AB1840" s="33"/>
      <c r="AC1840" s="33"/>
      <c r="AD1840" s="33"/>
      <c r="AE1840" s="33"/>
      <c r="AT1840" s="16" t="s">
        <v>158</v>
      </c>
      <c r="AU1840" s="16" t="s">
        <v>86</v>
      </c>
    </row>
    <row r="1841" spans="1:65" s="2" customFormat="1" ht="16.5" customHeight="1">
      <c r="A1841" s="33"/>
      <c r="B1841" s="34"/>
      <c r="C1841" s="202" t="s">
        <v>3122</v>
      </c>
      <c r="D1841" s="202" t="s">
        <v>149</v>
      </c>
      <c r="E1841" s="203" t="s">
        <v>3123</v>
      </c>
      <c r="F1841" s="204" t="s">
        <v>3124</v>
      </c>
      <c r="G1841" s="205" t="s">
        <v>210</v>
      </c>
      <c r="H1841" s="206">
        <v>1</v>
      </c>
      <c r="I1841" s="207"/>
      <c r="J1841" s="208">
        <f>ROUND(I1841*H1841,2)</f>
        <v>0</v>
      </c>
      <c r="K1841" s="204" t="s">
        <v>153</v>
      </c>
      <c r="L1841" s="38"/>
      <c r="M1841" s="209" t="s">
        <v>1</v>
      </c>
      <c r="N1841" s="210" t="s">
        <v>42</v>
      </c>
      <c r="O1841" s="70"/>
      <c r="P1841" s="211">
        <f>O1841*H1841</f>
        <v>0</v>
      </c>
      <c r="Q1841" s="211">
        <v>3.8999999999999999E-4</v>
      </c>
      <c r="R1841" s="211">
        <f>Q1841*H1841</f>
        <v>3.8999999999999999E-4</v>
      </c>
      <c r="S1841" s="211">
        <v>0</v>
      </c>
      <c r="T1841" s="212">
        <f>S1841*H1841</f>
        <v>0</v>
      </c>
      <c r="U1841" s="33"/>
      <c r="V1841" s="33"/>
      <c r="W1841" s="33"/>
      <c r="X1841" s="33"/>
      <c r="Y1841" s="33"/>
      <c r="Z1841" s="33"/>
      <c r="AA1841" s="33"/>
      <c r="AB1841" s="33"/>
      <c r="AC1841" s="33"/>
      <c r="AD1841" s="33"/>
      <c r="AE1841" s="33"/>
      <c r="AR1841" s="213" t="s">
        <v>154</v>
      </c>
      <c r="AT1841" s="213" t="s">
        <v>149</v>
      </c>
      <c r="AU1841" s="213" t="s">
        <v>86</v>
      </c>
      <c r="AY1841" s="16" t="s">
        <v>147</v>
      </c>
      <c r="BE1841" s="214">
        <f>IF(N1841="základní",J1841,0)</f>
        <v>0</v>
      </c>
      <c r="BF1841" s="214">
        <f>IF(N1841="snížená",J1841,0)</f>
        <v>0</v>
      </c>
      <c r="BG1841" s="214">
        <f>IF(N1841="zákl. přenesená",J1841,0)</f>
        <v>0</v>
      </c>
      <c r="BH1841" s="214">
        <f>IF(N1841="sníž. přenesená",J1841,0)</f>
        <v>0</v>
      </c>
      <c r="BI1841" s="214">
        <f>IF(N1841="nulová",J1841,0)</f>
        <v>0</v>
      </c>
      <c r="BJ1841" s="16" t="s">
        <v>21</v>
      </c>
      <c r="BK1841" s="214">
        <f>ROUND(I1841*H1841,2)</f>
        <v>0</v>
      </c>
      <c r="BL1841" s="16" t="s">
        <v>154</v>
      </c>
      <c r="BM1841" s="213" t="s">
        <v>3125</v>
      </c>
    </row>
    <row r="1842" spans="1:65" s="2" customFormat="1" ht="19.5">
      <c r="A1842" s="33"/>
      <c r="B1842" s="34"/>
      <c r="C1842" s="35"/>
      <c r="D1842" s="215" t="s">
        <v>156</v>
      </c>
      <c r="E1842" s="35"/>
      <c r="F1842" s="216" t="s">
        <v>3126</v>
      </c>
      <c r="G1842" s="35"/>
      <c r="H1842" s="35"/>
      <c r="I1842" s="114"/>
      <c r="J1842" s="35"/>
      <c r="K1842" s="35"/>
      <c r="L1842" s="38"/>
      <c r="M1842" s="217"/>
      <c r="N1842" s="218"/>
      <c r="O1842" s="70"/>
      <c r="P1842" s="70"/>
      <c r="Q1842" s="70"/>
      <c r="R1842" s="70"/>
      <c r="S1842" s="70"/>
      <c r="T1842" s="71"/>
      <c r="U1842" s="33"/>
      <c r="V1842" s="33"/>
      <c r="W1842" s="33"/>
      <c r="X1842" s="33"/>
      <c r="Y1842" s="33"/>
      <c r="Z1842" s="33"/>
      <c r="AA1842" s="33"/>
      <c r="AB1842" s="33"/>
      <c r="AC1842" s="33"/>
      <c r="AD1842" s="33"/>
      <c r="AE1842" s="33"/>
      <c r="AT1842" s="16" t="s">
        <v>156</v>
      </c>
      <c r="AU1842" s="16" t="s">
        <v>86</v>
      </c>
    </row>
    <row r="1843" spans="1:65" s="2" customFormat="1" ht="97.5">
      <c r="A1843" s="33"/>
      <c r="B1843" s="34"/>
      <c r="C1843" s="35"/>
      <c r="D1843" s="215" t="s">
        <v>158</v>
      </c>
      <c r="E1843" s="35"/>
      <c r="F1843" s="219" t="s">
        <v>3100</v>
      </c>
      <c r="G1843" s="35"/>
      <c r="H1843" s="35"/>
      <c r="I1843" s="114"/>
      <c r="J1843" s="35"/>
      <c r="K1843" s="35"/>
      <c r="L1843" s="38"/>
      <c r="M1843" s="217"/>
      <c r="N1843" s="218"/>
      <c r="O1843" s="70"/>
      <c r="P1843" s="70"/>
      <c r="Q1843" s="70"/>
      <c r="R1843" s="70"/>
      <c r="S1843" s="70"/>
      <c r="T1843" s="71"/>
      <c r="U1843" s="33"/>
      <c r="V1843" s="33"/>
      <c r="W1843" s="33"/>
      <c r="X1843" s="33"/>
      <c r="Y1843" s="33"/>
      <c r="Z1843" s="33"/>
      <c r="AA1843" s="33"/>
      <c r="AB1843" s="33"/>
      <c r="AC1843" s="33"/>
      <c r="AD1843" s="33"/>
      <c r="AE1843" s="33"/>
      <c r="AT1843" s="16" t="s">
        <v>158</v>
      </c>
      <c r="AU1843" s="16" t="s">
        <v>86</v>
      </c>
    </row>
    <row r="1844" spans="1:65" s="2" customFormat="1" ht="29.25">
      <c r="A1844" s="33"/>
      <c r="B1844" s="34"/>
      <c r="C1844" s="35"/>
      <c r="D1844" s="215" t="s">
        <v>191</v>
      </c>
      <c r="E1844" s="35"/>
      <c r="F1844" s="219" t="s">
        <v>3127</v>
      </c>
      <c r="G1844" s="35"/>
      <c r="H1844" s="35"/>
      <c r="I1844" s="114"/>
      <c r="J1844" s="35"/>
      <c r="K1844" s="35"/>
      <c r="L1844" s="38"/>
      <c r="M1844" s="217"/>
      <c r="N1844" s="218"/>
      <c r="O1844" s="70"/>
      <c r="P1844" s="70"/>
      <c r="Q1844" s="70"/>
      <c r="R1844" s="70"/>
      <c r="S1844" s="70"/>
      <c r="T1844" s="71"/>
      <c r="U1844" s="33"/>
      <c r="V1844" s="33"/>
      <c r="W1844" s="33"/>
      <c r="X1844" s="33"/>
      <c r="Y1844" s="33"/>
      <c r="Z1844" s="33"/>
      <c r="AA1844" s="33"/>
      <c r="AB1844" s="33"/>
      <c r="AC1844" s="33"/>
      <c r="AD1844" s="33"/>
      <c r="AE1844" s="33"/>
      <c r="AT1844" s="16" t="s">
        <v>191</v>
      </c>
      <c r="AU1844" s="16" t="s">
        <v>86</v>
      </c>
    </row>
    <row r="1845" spans="1:65" s="2" customFormat="1" ht="21.75" customHeight="1">
      <c r="A1845" s="33"/>
      <c r="B1845" s="34"/>
      <c r="C1845" s="220" t="s">
        <v>3128</v>
      </c>
      <c r="D1845" s="220" t="s">
        <v>290</v>
      </c>
      <c r="E1845" s="221" t="s">
        <v>3129</v>
      </c>
      <c r="F1845" s="222" t="s">
        <v>3130</v>
      </c>
      <c r="G1845" s="223" t="s">
        <v>210</v>
      </c>
      <c r="H1845" s="224">
        <v>1</v>
      </c>
      <c r="I1845" s="225"/>
      <c r="J1845" s="226">
        <f>ROUND(I1845*H1845,2)</f>
        <v>0</v>
      </c>
      <c r="K1845" s="222" t="s">
        <v>1</v>
      </c>
      <c r="L1845" s="227"/>
      <c r="M1845" s="228" t="s">
        <v>1</v>
      </c>
      <c r="N1845" s="229" t="s">
        <v>42</v>
      </c>
      <c r="O1845" s="70"/>
      <c r="P1845" s="211">
        <f>O1845*H1845</f>
        <v>0</v>
      </c>
      <c r="Q1845" s="211">
        <v>2.1000000000000001E-2</v>
      </c>
      <c r="R1845" s="211">
        <f>Q1845*H1845</f>
        <v>2.1000000000000001E-2</v>
      </c>
      <c r="S1845" s="211">
        <v>0</v>
      </c>
      <c r="T1845" s="212">
        <f>S1845*H1845</f>
        <v>0</v>
      </c>
      <c r="U1845" s="33"/>
      <c r="V1845" s="33"/>
      <c r="W1845" s="33"/>
      <c r="X1845" s="33"/>
      <c r="Y1845" s="33"/>
      <c r="Z1845" s="33"/>
      <c r="AA1845" s="33"/>
      <c r="AB1845" s="33"/>
      <c r="AC1845" s="33"/>
      <c r="AD1845" s="33"/>
      <c r="AE1845" s="33"/>
      <c r="AR1845" s="213" t="s">
        <v>193</v>
      </c>
      <c r="AT1845" s="213" t="s">
        <v>290</v>
      </c>
      <c r="AU1845" s="213" t="s">
        <v>86</v>
      </c>
      <c r="AY1845" s="16" t="s">
        <v>147</v>
      </c>
      <c r="BE1845" s="214">
        <f>IF(N1845="základní",J1845,0)</f>
        <v>0</v>
      </c>
      <c r="BF1845" s="214">
        <f>IF(N1845="snížená",J1845,0)</f>
        <v>0</v>
      </c>
      <c r="BG1845" s="214">
        <f>IF(N1845="zákl. přenesená",J1845,0)</f>
        <v>0</v>
      </c>
      <c r="BH1845" s="214">
        <f>IF(N1845="sníž. přenesená",J1845,0)</f>
        <v>0</v>
      </c>
      <c r="BI1845" s="214">
        <f>IF(N1845="nulová",J1845,0)</f>
        <v>0</v>
      </c>
      <c r="BJ1845" s="16" t="s">
        <v>21</v>
      </c>
      <c r="BK1845" s="214">
        <f>ROUND(I1845*H1845,2)</f>
        <v>0</v>
      </c>
      <c r="BL1845" s="16" t="s">
        <v>154</v>
      </c>
      <c r="BM1845" s="213" t="s">
        <v>3131</v>
      </c>
    </row>
    <row r="1846" spans="1:65" s="2" customFormat="1" ht="11.25">
      <c r="A1846" s="33"/>
      <c r="B1846" s="34"/>
      <c r="C1846" s="35"/>
      <c r="D1846" s="215" t="s">
        <v>156</v>
      </c>
      <c r="E1846" s="35"/>
      <c r="F1846" s="216" t="s">
        <v>3132</v>
      </c>
      <c r="G1846" s="35"/>
      <c r="H1846" s="35"/>
      <c r="I1846" s="114"/>
      <c r="J1846" s="35"/>
      <c r="K1846" s="35"/>
      <c r="L1846" s="38"/>
      <c r="M1846" s="217"/>
      <c r="N1846" s="218"/>
      <c r="O1846" s="70"/>
      <c r="P1846" s="70"/>
      <c r="Q1846" s="70"/>
      <c r="R1846" s="70"/>
      <c r="S1846" s="70"/>
      <c r="T1846" s="71"/>
      <c r="U1846" s="33"/>
      <c r="V1846" s="33"/>
      <c r="W1846" s="33"/>
      <c r="X1846" s="33"/>
      <c r="Y1846" s="33"/>
      <c r="Z1846" s="33"/>
      <c r="AA1846" s="33"/>
      <c r="AB1846" s="33"/>
      <c r="AC1846" s="33"/>
      <c r="AD1846" s="33"/>
      <c r="AE1846" s="33"/>
      <c r="AT1846" s="16" t="s">
        <v>156</v>
      </c>
      <c r="AU1846" s="16" t="s">
        <v>86</v>
      </c>
    </row>
    <row r="1847" spans="1:65" s="2" customFormat="1" ht="29.25">
      <c r="A1847" s="33"/>
      <c r="B1847" s="34"/>
      <c r="C1847" s="35"/>
      <c r="D1847" s="215" t="s">
        <v>191</v>
      </c>
      <c r="E1847" s="35"/>
      <c r="F1847" s="219" t="s">
        <v>3133</v>
      </c>
      <c r="G1847" s="35"/>
      <c r="H1847" s="35"/>
      <c r="I1847" s="114"/>
      <c r="J1847" s="35"/>
      <c r="K1847" s="35"/>
      <c r="L1847" s="38"/>
      <c r="M1847" s="217"/>
      <c r="N1847" s="218"/>
      <c r="O1847" s="70"/>
      <c r="P1847" s="70"/>
      <c r="Q1847" s="70"/>
      <c r="R1847" s="70"/>
      <c r="S1847" s="70"/>
      <c r="T1847" s="71"/>
      <c r="U1847" s="33"/>
      <c r="V1847" s="33"/>
      <c r="W1847" s="33"/>
      <c r="X1847" s="33"/>
      <c r="Y1847" s="33"/>
      <c r="Z1847" s="33"/>
      <c r="AA1847" s="33"/>
      <c r="AB1847" s="33"/>
      <c r="AC1847" s="33"/>
      <c r="AD1847" s="33"/>
      <c r="AE1847" s="33"/>
      <c r="AT1847" s="16" t="s">
        <v>191</v>
      </c>
      <c r="AU1847" s="16" t="s">
        <v>86</v>
      </c>
    </row>
    <row r="1848" spans="1:65" s="2" customFormat="1" ht="16.5" customHeight="1">
      <c r="A1848" s="33"/>
      <c r="B1848" s="34"/>
      <c r="C1848" s="220" t="s">
        <v>3134</v>
      </c>
      <c r="D1848" s="220" t="s">
        <v>290</v>
      </c>
      <c r="E1848" s="221" t="s">
        <v>3135</v>
      </c>
      <c r="F1848" s="222" t="s">
        <v>3136</v>
      </c>
      <c r="G1848" s="223" t="s">
        <v>210</v>
      </c>
      <c r="H1848" s="224">
        <v>1</v>
      </c>
      <c r="I1848" s="225"/>
      <c r="J1848" s="226">
        <f>ROUND(I1848*H1848,2)</f>
        <v>0</v>
      </c>
      <c r="K1848" s="222" t="s">
        <v>1</v>
      </c>
      <c r="L1848" s="227"/>
      <c r="M1848" s="228" t="s">
        <v>1</v>
      </c>
      <c r="N1848" s="229" t="s">
        <v>42</v>
      </c>
      <c r="O1848" s="70"/>
      <c r="P1848" s="211">
        <f>O1848*H1848</f>
        <v>0</v>
      </c>
      <c r="Q1848" s="211">
        <v>1.2E-2</v>
      </c>
      <c r="R1848" s="211">
        <f>Q1848*H1848</f>
        <v>1.2E-2</v>
      </c>
      <c r="S1848" s="211">
        <v>0</v>
      </c>
      <c r="T1848" s="212">
        <f>S1848*H1848</f>
        <v>0</v>
      </c>
      <c r="U1848" s="33"/>
      <c r="V1848" s="33"/>
      <c r="W1848" s="33"/>
      <c r="X1848" s="33"/>
      <c r="Y1848" s="33"/>
      <c r="Z1848" s="33"/>
      <c r="AA1848" s="33"/>
      <c r="AB1848" s="33"/>
      <c r="AC1848" s="33"/>
      <c r="AD1848" s="33"/>
      <c r="AE1848" s="33"/>
      <c r="AR1848" s="213" t="s">
        <v>193</v>
      </c>
      <c r="AT1848" s="213" t="s">
        <v>290</v>
      </c>
      <c r="AU1848" s="213" t="s">
        <v>86</v>
      </c>
      <c r="AY1848" s="16" t="s">
        <v>147</v>
      </c>
      <c r="BE1848" s="214">
        <f>IF(N1848="základní",J1848,0)</f>
        <v>0</v>
      </c>
      <c r="BF1848" s="214">
        <f>IF(N1848="snížená",J1848,0)</f>
        <v>0</v>
      </c>
      <c r="BG1848" s="214">
        <f>IF(N1848="zákl. přenesená",J1848,0)</f>
        <v>0</v>
      </c>
      <c r="BH1848" s="214">
        <f>IF(N1848="sníž. přenesená",J1848,0)</f>
        <v>0</v>
      </c>
      <c r="BI1848" s="214">
        <f>IF(N1848="nulová",J1848,0)</f>
        <v>0</v>
      </c>
      <c r="BJ1848" s="16" t="s">
        <v>21</v>
      </c>
      <c r="BK1848" s="214">
        <f>ROUND(I1848*H1848,2)</f>
        <v>0</v>
      </c>
      <c r="BL1848" s="16" t="s">
        <v>154</v>
      </c>
      <c r="BM1848" s="213" t="s">
        <v>3137</v>
      </c>
    </row>
    <row r="1849" spans="1:65" s="2" customFormat="1" ht="11.25">
      <c r="A1849" s="33"/>
      <c r="B1849" s="34"/>
      <c r="C1849" s="35"/>
      <c r="D1849" s="215" t="s">
        <v>156</v>
      </c>
      <c r="E1849" s="35"/>
      <c r="F1849" s="216" t="s">
        <v>3138</v>
      </c>
      <c r="G1849" s="35"/>
      <c r="H1849" s="35"/>
      <c r="I1849" s="114"/>
      <c r="J1849" s="35"/>
      <c r="K1849" s="35"/>
      <c r="L1849" s="38"/>
      <c r="M1849" s="217"/>
      <c r="N1849" s="218"/>
      <c r="O1849" s="70"/>
      <c r="P1849" s="70"/>
      <c r="Q1849" s="70"/>
      <c r="R1849" s="70"/>
      <c r="S1849" s="70"/>
      <c r="T1849" s="71"/>
      <c r="U1849" s="33"/>
      <c r="V1849" s="33"/>
      <c r="W1849" s="33"/>
      <c r="X1849" s="33"/>
      <c r="Y1849" s="33"/>
      <c r="Z1849" s="33"/>
      <c r="AA1849" s="33"/>
      <c r="AB1849" s="33"/>
      <c r="AC1849" s="33"/>
      <c r="AD1849" s="33"/>
      <c r="AE1849" s="33"/>
      <c r="AT1849" s="16" t="s">
        <v>156</v>
      </c>
      <c r="AU1849" s="16" t="s">
        <v>86</v>
      </c>
    </row>
    <row r="1850" spans="1:65" s="2" customFormat="1" ht="39">
      <c r="A1850" s="33"/>
      <c r="B1850" s="34"/>
      <c r="C1850" s="35"/>
      <c r="D1850" s="215" t="s">
        <v>191</v>
      </c>
      <c r="E1850" s="35"/>
      <c r="F1850" s="219" t="s">
        <v>3139</v>
      </c>
      <c r="G1850" s="35"/>
      <c r="H1850" s="35"/>
      <c r="I1850" s="114"/>
      <c r="J1850" s="35"/>
      <c r="K1850" s="35"/>
      <c r="L1850" s="38"/>
      <c r="M1850" s="217"/>
      <c r="N1850" s="218"/>
      <c r="O1850" s="70"/>
      <c r="P1850" s="70"/>
      <c r="Q1850" s="70"/>
      <c r="R1850" s="70"/>
      <c r="S1850" s="70"/>
      <c r="T1850" s="71"/>
      <c r="U1850" s="33"/>
      <c r="V1850" s="33"/>
      <c r="W1850" s="33"/>
      <c r="X1850" s="33"/>
      <c r="Y1850" s="33"/>
      <c r="Z1850" s="33"/>
      <c r="AA1850" s="33"/>
      <c r="AB1850" s="33"/>
      <c r="AC1850" s="33"/>
      <c r="AD1850" s="33"/>
      <c r="AE1850" s="33"/>
      <c r="AT1850" s="16" t="s">
        <v>191</v>
      </c>
      <c r="AU1850" s="16" t="s">
        <v>86</v>
      </c>
    </row>
    <row r="1851" spans="1:65" s="2" customFormat="1" ht="16.5" customHeight="1">
      <c r="A1851" s="33"/>
      <c r="B1851" s="34"/>
      <c r="C1851" s="202" t="s">
        <v>3140</v>
      </c>
      <c r="D1851" s="202" t="s">
        <v>149</v>
      </c>
      <c r="E1851" s="203" t="s">
        <v>3141</v>
      </c>
      <c r="F1851" s="204" t="s">
        <v>3142</v>
      </c>
      <c r="G1851" s="205" t="s">
        <v>210</v>
      </c>
      <c r="H1851" s="206">
        <v>1</v>
      </c>
      <c r="I1851" s="207"/>
      <c r="J1851" s="208">
        <f>ROUND(I1851*H1851,2)</f>
        <v>0</v>
      </c>
      <c r="K1851" s="204" t="s">
        <v>153</v>
      </c>
      <c r="L1851" s="38"/>
      <c r="M1851" s="209" t="s">
        <v>1</v>
      </c>
      <c r="N1851" s="210" t="s">
        <v>42</v>
      </c>
      <c r="O1851" s="70"/>
      <c r="P1851" s="211">
        <f>O1851*H1851</f>
        <v>0</v>
      </c>
      <c r="Q1851" s="211">
        <v>4.4999999999999999E-4</v>
      </c>
      <c r="R1851" s="211">
        <f>Q1851*H1851</f>
        <v>4.4999999999999999E-4</v>
      </c>
      <c r="S1851" s="211">
        <v>0</v>
      </c>
      <c r="T1851" s="212">
        <f>S1851*H1851</f>
        <v>0</v>
      </c>
      <c r="U1851" s="33"/>
      <c r="V1851" s="33"/>
      <c r="W1851" s="33"/>
      <c r="X1851" s="33"/>
      <c r="Y1851" s="33"/>
      <c r="Z1851" s="33"/>
      <c r="AA1851" s="33"/>
      <c r="AB1851" s="33"/>
      <c r="AC1851" s="33"/>
      <c r="AD1851" s="33"/>
      <c r="AE1851" s="33"/>
      <c r="AR1851" s="213" t="s">
        <v>154</v>
      </c>
      <c r="AT1851" s="213" t="s">
        <v>149</v>
      </c>
      <c r="AU1851" s="213" t="s">
        <v>86</v>
      </c>
      <c r="AY1851" s="16" t="s">
        <v>147</v>
      </c>
      <c r="BE1851" s="214">
        <f>IF(N1851="základní",J1851,0)</f>
        <v>0</v>
      </c>
      <c r="BF1851" s="214">
        <f>IF(N1851="snížená",J1851,0)</f>
        <v>0</v>
      </c>
      <c r="BG1851" s="214">
        <f>IF(N1851="zákl. přenesená",J1851,0)</f>
        <v>0</v>
      </c>
      <c r="BH1851" s="214">
        <f>IF(N1851="sníž. přenesená",J1851,0)</f>
        <v>0</v>
      </c>
      <c r="BI1851" s="214">
        <f>IF(N1851="nulová",J1851,0)</f>
        <v>0</v>
      </c>
      <c r="BJ1851" s="16" t="s">
        <v>21</v>
      </c>
      <c r="BK1851" s="214">
        <f>ROUND(I1851*H1851,2)</f>
        <v>0</v>
      </c>
      <c r="BL1851" s="16" t="s">
        <v>154</v>
      </c>
      <c r="BM1851" s="213" t="s">
        <v>3143</v>
      </c>
    </row>
    <row r="1852" spans="1:65" s="2" customFormat="1" ht="19.5">
      <c r="A1852" s="33"/>
      <c r="B1852" s="34"/>
      <c r="C1852" s="35"/>
      <c r="D1852" s="215" t="s">
        <v>156</v>
      </c>
      <c r="E1852" s="35"/>
      <c r="F1852" s="216" t="s">
        <v>3144</v>
      </c>
      <c r="G1852" s="35"/>
      <c r="H1852" s="35"/>
      <c r="I1852" s="114"/>
      <c r="J1852" s="35"/>
      <c r="K1852" s="35"/>
      <c r="L1852" s="38"/>
      <c r="M1852" s="217"/>
      <c r="N1852" s="218"/>
      <c r="O1852" s="70"/>
      <c r="P1852" s="70"/>
      <c r="Q1852" s="70"/>
      <c r="R1852" s="70"/>
      <c r="S1852" s="70"/>
      <c r="T1852" s="71"/>
      <c r="U1852" s="33"/>
      <c r="V1852" s="33"/>
      <c r="W1852" s="33"/>
      <c r="X1852" s="33"/>
      <c r="Y1852" s="33"/>
      <c r="Z1852" s="33"/>
      <c r="AA1852" s="33"/>
      <c r="AB1852" s="33"/>
      <c r="AC1852" s="33"/>
      <c r="AD1852" s="33"/>
      <c r="AE1852" s="33"/>
      <c r="AT1852" s="16" t="s">
        <v>156</v>
      </c>
      <c r="AU1852" s="16" t="s">
        <v>86</v>
      </c>
    </row>
    <row r="1853" spans="1:65" s="2" customFormat="1" ht="97.5">
      <c r="A1853" s="33"/>
      <c r="B1853" s="34"/>
      <c r="C1853" s="35"/>
      <c r="D1853" s="215" t="s">
        <v>158</v>
      </c>
      <c r="E1853" s="35"/>
      <c r="F1853" s="219" t="s">
        <v>3100</v>
      </c>
      <c r="G1853" s="35"/>
      <c r="H1853" s="35"/>
      <c r="I1853" s="114"/>
      <c r="J1853" s="35"/>
      <c r="K1853" s="35"/>
      <c r="L1853" s="38"/>
      <c r="M1853" s="217"/>
      <c r="N1853" s="218"/>
      <c r="O1853" s="70"/>
      <c r="P1853" s="70"/>
      <c r="Q1853" s="70"/>
      <c r="R1853" s="70"/>
      <c r="S1853" s="70"/>
      <c r="T1853" s="71"/>
      <c r="U1853" s="33"/>
      <c r="V1853" s="33"/>
      <c r="W1853" s="33"/>
      <c r="X1853" s="33"/>
      <c r="Y1853" s="33"/>
      <c r="Z1853" s="33"/>
      <c r="AA1853" s="33"/>
      <c r="AB1853" s="33"/>
      <c r="AC1853" s="33"/>
      <c r="AD1853" s="33"/>
      <c r="AE1853" s="33"/>
      <c r="AT1853" s="16" t="s">
        <v>158</v>
      </c>
      <c r="AU1853" s="16" t="s">
        <v>86</v>
      </c>
    </row>
    <row r="1854" spans="1:65" s="2" customFormat="1" ht="16.5" customHeight="1">
      <c r="A1854" s="33"/>
      <c r="B1854" s="34"/>
      <c r="C1854" s="202" t="s">
        <v>3145</v>
      </c>
      <c r="D1854" s="202" t="s">
        <v>149</v>
      </c>
      <c r="E1854" s="203" t="s">
        <v>3146</v>
      </c>
      <c r="F1854" s="204" t="s">
        <v>3147</v>
      </c>
      <c r="G1854" s="205" t="s">
        <v>210</v>
      </c>
      <c r="H1854" s="206">
        <v>1</v>
      </c>
      <c r="I1854" s="207"/>
      <c r="J1854" s="208">
        <f>ROUND(I1854*H1854,2)</f>
        <v>0</v>
      </c>
      <c r="K1854" s="204" t="s">
        <v>153</v>
      </c>
      <c r="L1854" s="38"/>
      <c r="M1854" s="209" t="s">
        <v>1</v>
      </c>
      <c r="N1854" s="210" t="s">
        <v>42</v>
      </c>
      <c r="O1854" s="70"/>
      <c r="P1854" s="211">
        <f>O1854*H1854</f>
        <v>0</v>
      </c>
      <c r="Q1854" s="211">
        <v>6.4999999999999997E-4</v>
      </c>
      <c r="R1854" s="211">
        <f>Q1854*H1854</f>
        <v>6.4999999999999997E-4</v>
      </c>
      <c r="S1854" s="211">
        <v>0</v>
      </c>
      <c r="T1854" s="212">
        <f>S1854*H1854</f>
        <v>0</v>
      </c>
      <c r="U1854" s="33"/>
      <c r="V1854" s="33"/>
      <c r="W1854" s="33"/>
      <c r="X1854" s="33"/>
      <c r="Y1854" s="33"/>
      <c r="Z1854" s="33"/>
      <c r="AA1854" s="33"/>
      <c r="AB1854" s="33"/>
      <c r="AC1854" s="33"/>
      <c r="AD1854" s="33"/>
      <c r="AE1854" s="33"/>
      <c r="AR1854" s="213" t="s">
        <v>154</v>
      </c>
      <c r="AT1854" s="213" t="s">
        <v>149</v>
      </c>
      <c r="AU1854" s="213" t="s">
        <v>86</v>
      </c>
      <c r="AY1854" s="16" t="s">
        <v>147</v>
      </c>
      <c r="BE1854" s="214">
        <f>IF(N1854="základní",J1854,0)</f>
        <v>0</v>
      </c>
      <c r="BF1854" s="214">
        <f>IF(N1854="snížená",J1854,0)</f>
        <v>0</v>
      </c>
      <c r="BG1854" s="214">
        <f>IF(N1854="zákl. přenesená",J1854,0)</f>
        <v>0</v>
      </c>
      <c r="BH1854" s="214">
        <f>IF(N1854="sníž. přenesená",J1854,0)</f>
        <v>0</v>
      </c>
      <c r="BI1854" s="214">
        <f>IF(N1854="nulová",J1854,0)</f>
        <v>0</v>
      </c>
      <c r="BJ1854" s="16" t="s">
        <v>21</v>
      </c>
      <c r="BK1854" s="214">
        <f>ROUND(I1854*H1854,2)</f>
        <v>0</v>
      </c>
      <c r="BL1854" s="16" t="s">
        <v>154</v>
      </c>
      <c r="BM1854" s="213" t="s">
        <v>3148</v>
      </c>
    </row>
    <row r="1855" spans="1:65" s="2" customFormat="1" ht="19.5">
      <c r="A1855" s="33"/>
      <c r="B1855" s="34"/>
      <c r="C1855" s="35"/>
      <c r="D1855" s="215" t="s">
        <v>156</v>
      </c>
      <c r="E1855" s="35"/>
      <c r="F1855" s="216" t="s">
        <v>3149</v>
      </c>
      <c r="G1855" s="35"/>
      <c r="H1855" s="35"/>
      <c r="I1855" s="114"/>
      <c r="J1855" s="35"/>
      <c r="K1855" s="35"/>
      <c r="L1855" s="38"/>
      <c r="M1855" s="217"/>
      <c r="N1855" s="218"/>
      <c r="O1855" s="70"/>
      <c r="P1855" s="70"/>
      <c r="Q1855" s="70"/>
      <c r="R1855" s="70"/>
      <c r="S1855" s="70"/>
      <c r="T1855" s="71"/>
      <c r="U1855" s="33"/>
      <c r="V1855" s="33"/>
      <c r="W1855" s="33"/>
      <c r="X1855" s="33"/>
      <c r="Y1855" s="33"/>
      <c r="Z1855" s="33"/>
      <c r="AA1855" s="33"/>
      <c r="AB1855" s="33"/>
      <c r="AC1855" s="33"/>
      <c r="AD1855" s="33"/>
      <c r="AE1855" s="33"/>
      <c r="AT1855" s="16" t="s">
        <v>156</v>
      </c>
      <c r="AU1855" s="16" t="s">
        <v>86</v>
      </c>
    </row>
    <row r="1856" spans="1:65" s="2" customFormat="1" ht="97.5">
      <c r="A1856" s="33"/>
      <c r="B1856" s="34"/>
      <c r="C1856" s="35"/>
      <c r="D1856" s="215" t="s">
        <v>158</v>
      </c>
      <c r="E1856" s="35"/>
      <c r="F1856" s="219" t="s">
        <v>3100</v>
      </c>
      <c r="G1856" s="35"/>
      <c r="H1856" s="35"/>
      <c r="I1856" s="114"/>
      <c r="J1856" s="35"/>
      <c r="K1856" s="35"/>
      <c r="L1856" s="38"/>
      <c r="M1856" s="217"/>
      <c r="N1856" s="218"/>
      <c r="O1856" s="70"/>
      <c r="P1856" s="70"/>
      <c r="Q1856" s="70"/>
      <c r="R1856" s="70"/>
      <c r="S1856" s="70"/>
      <c r="T1856" s="71"/>
      <c r="U1856" s="33"/>
      <c r="V1856" s="33"/>
      <c r="W1856" s="33"/>
      <c r="X1856" s="33"/>
      <c r="Y1856" s="33"/>
      <c r="Z1856" s="33"/>
      <c r="AA1856" s="33"/>
      <c r="AB1856" s="33"/>
      <c r="AC1856" s="33"/>
      <c r="AD1856" s="33"/>
      <c r="AE1856" s="33"/>
      <c r="AT1856" s="16" t="s">
        <v>158</v>
      </c>
      <c r="AU1856" s="16" t="s">
        <v>86</v>
      </c>
    </row>
    <row r="1857" spans="1:65" s="2" customFormat="1" ht="16.5" customHeight="1">
      <c r="A1857" s="33"/>
      <c r="B1857" s="34"/>
      <c r="C1857" s="202" t="s">
        <v>3150</v>
      </c>
      <c r="D1857" s="202" t="s">
        <v>149</v>
      </c>
      <c r="E1857" s="203" t="s">
        <v>3151</v>
      </c>
      <c r="F1857" s="204" t="s">
        <v>3152</v>
      </c>
      <c r="G1857" s="205" t="s">
        <v>187</v>
      </c>
      <c r="H1857" s="206">
        <v>1</v>
      </c>
      <c r="I1857" s="207"/>
      <c r="J1857" s="208">
        <f>ROUND(I1857*H1857,2)</f>
        <v>0</v>
      </c>
      <c r="K1857" s="204" t="s">
        <v>153</v>
      </c>
      <c r="L1857" s="38"/>
      <c r="M1857" s="209" t="s">
        <v>1</v>
      </c>
      <c r="N1857" s="210" t="s">
        <v>42</v>
      </c>
      <c r="O1857" s="70"/>
      <c r="P1857" s="211">
        <f>O1857*H1857</f>
        <v>0</v>
      </c>
      <c r="Q1857" s="211">
        <v>0.12</v>
      </c>
      <c r="R1857" s="211">
        <f>Q1857*H1857</f>
        <v>0.12</v>
      </c>
      <c r="S1857" s="211">
        <v>2.4900000000000002</v>
      </c>
      <c r="T1857" s="212">
        <f>S1857*H1857</f>
        <v>2.4900000000000002</v>
      </c>
      <c r="U1857" s="33"/>
      <c r="V1857" s="33"/>
      <c r="W1857" s="33"/>
      <c r="X1857" s="33"/>
      <c r="Y1857" s="33"/>
      <c r="Z1857" s="33"/>
      <c r="AA1857" s="33"/>
      <c r="AB1857" s="33"/>
      <c r="AC1857" s="33"/>
      <c r="AD1857" s="33"/>
      <c r="AE1857" s="33"/>
      <c r="AR1857" s="213" t="s">
        <v>154</v>
      </c>
      <c r="AT1857" s="213" t="s">
        <v>149</v>
      </c>
      <c r="AU1857" s="213" t="s">
        <v>86</v>
      </c>
      <c r="AY1857" s="16" t="s">
        <v>147</v>
      </c>
      <c r="BE1857" s="214">
        <f>IF(N1857="základní",J1857,0)</f>
        <v>0</v>
      </c>
      <c r="BF1857" s="214">
        <f>IF(N1857="snížená",J1857,0)</f>
        <v>0</v>
      </c>
      <c r="BG1857" s="214">
        <f>IF(N1857="zákl. přenesená",J1857,0)</f>
        <v>0</v>
      </c>
      <c r="BH1857" s="214">
        <f>IF(N1857="sníž. přenesená",J1857,0)</f>
        <v>0</v>
      </c>
      <c r="BI1857" s="214">
        <f>IF(N1857="nulová",J1857,0)</f>
        <v>0</v>
      </c>
      <c r="BJ1857" s="16" t="s">
        <v>21</v>
      </c>
      <c r="BK1857" s="214">
        <f>ROUND(I1857*H1857,2)</f>
        <v>0</v>
      </c>
      <c r="BL1857" s="16" t="s">
        <v>154</v>
      </c>
      <c r="BM1857" s="213" t="s">
        <v>3153</v>
      </c>
    </row>
    <row r="1858" spans="1:65" s="2" customFormat="1" ht="11.25">
      <c r="A1858" s="33"/>
      <c r="B1858" s="34"/>
      <c r="C1858" s="35"/>
      <c r="D1858" s="215" t="s">
        <v>156</v>
      </c>
      <c r="E1858" s="35"/>
      <c r="F1858" s="216" t="s">
        <v>3154</v>
      </c>
      <c r="G1858" s="35"/>
      <c r="H1858" s="35"/>
      <c r="I1858" s="114"/>
      <c r="J1858" s="35"/>
      <c r="K1858" s="35"/>
      <c r="L1858" s="38"/>
      <c r="M1858" s="217"/>
      <c r="N1858" s="218"/>
      <c r="O1858" s="70"/>
      <c r="P1858" s="70"/>
      <c r="Q1858" s="70"/>
      <c r="R1858" s="70"/>
      <c r="S1858" s="70"/>
      <c r="T1858" s="71"/>
      <c r="U1858" s="33"/>
      <c r="V1858" s="33"/>
      <c r="W1858" s="33"/>
      <c r="X1858" s="33"/>
      <c r="Y1858" s="33"/>
      <c r="Z1858" s="33"/>
      <c r="AA1858" s="33"/>
      <c r="AB1858" s="33"/>
      <c r="AC1858" s="33"/>
      <c r="AD1858" s="33"/>
      <c r="AE1858" s="33"/>
      <c r="AT1858" s="16" t="s">
        <v>156</v>
      </c>
      <c r="AU1858" s="16" t="s">
        <v>86</v>
      </c>
    </row>
    <row r="1859" spans="1:65" s="2" customFormat="1" ht="175.5">
      <c r="A1859" s="33"/>
      <c r="B1859" s="34"/>
      <c r="C1859" s="35"/>
      <c r="D1859" s="215" t="s">
        <v>158</v>
      </c>
      <c r="E1859" s="35"/>
      <c r="F1859" s="219" t="s">
        <v>3155</v>
      </c>
      <c r="G1859" s="35"/>
      <c r="H1859" s="35"/>
      <c r="I1859" s="114"/>
      <c r="J1859" s="35"/>
      <c r="K1859" s="35"/>
      <c r="L1859" s="38"/>
      <c r="M1859" s="217"/>
      <c r="N1859" s="218"/>
      <c r="O1859" s="70"/>
      <c r="P1859" s="70"/>
      <c r="Q1859" s="70"/>
      <c r="R1859" s="70"/>
      <c r="S1859" s="70"/>
      <c r="T1859" s="71"/>
      <c r="U1859" s="33"/>
      <c r="V1859" s="33"/>
      <c r="W1859" s="33"/>
      <c r="X1859" s="33"/>
      <c r="Y1859" s="33"/>
      <c r="Z1859" s="33"/>
      <c r="AA1859" s="33"/>
      <c r="AB1859" s="33"/>
      <c r="AC1859" s="33"/>
      <c r="AD1859" s="33"/>
      <c r="AE1859" s="33"/>
      <c r="AT1859" s="16" t="s">
        <v>158</v>
      </c>
      <c r="AU1859" s="16" t="s">
        <v>86</v>
      </c>
    </row>
    <row r="1860" spans="1:65" s="2" customFormat="1" ht="16.5" customHeight="1">
      <c r="A1860" s="33"/>
      <c r="B1860" s="34"/>
      <c r="C1860" s="202" t="s">
        <v>3156</v>
      </c>
      <c r="D1860" s="202" t="s">
        <v>149</v>
      </c>
      <c r="E1860" s="203" t="s">
        <v>3157</v>
      </c>
      <c r="F1860" s="204" t="s">
        <v>3158</v>
      </c>
      <c r="G1860" s="205" t="s">
        <v>187</v>
      </c>
      <c r="H1860" s="206">
        <v>1</v>
      </c>
      <c r="I1860" s="207"/>
      <c r="J1860" s="208">
        <f>ROUND(I1860*H1860,2)</f>
        <v>0</v>
      </c>
      <c r="K1860" s="204" t="s">
        <v>153</v>
      </c>
      <c r="L1860" s="38"/>
      <c r="M1860" s="209" t="s">
        <v>1</v>
      </c>
      <c r="N1860" s="210" t="s">
        <v>42</v>
      </c>
      <c r="O1860" s="70"/>
      <c r="P1860" s="211">
        <f>O1860*H1860</f>
        <v>0</v>
      </c>
      <c r="Q1860" s="211">
        <v>0.12</v>
      </c>
      <c r="R1860" s="211">
        <f>Q1860*H1860</f>
        <v>0.12</v>
      </c>
      <c r="S1860" s="211">
        <v>2.2000000000000002</v>
      </c>
      <c r="T1860" s="212">
        <f>S1860*H1860</f>
        <v>2.2000000000000002</v>
      </c>
      <c r="U1860" s="33"/>
      <c r="V1860" s="33"/>
      <c r="W1860" s="33"/>
      <c r="X1860" s="33"/>
      <c r="Y1860" s="33"/>
      <c r="Z1860" s="33"/>
      <c r="AA1860" s="33"/>
      <c r="AB1860" s="33"/>
      <c r="AC1860" s="33"/>
      <c r="AD1860" s="33"/>
      <c r="AE1860" s="33"/>
      <c r="AR1860" s="213" t="s">
        <v>154</v>
      </c>
      <c r="AT1860" s="213" t="s">
        <v>149</v>
      </c>
      <c r="AU1860" s="213" t="s">
        <v>86</v>
      </c>
      <c r="AY1860" s="16" t="s">
        <v>147</v>
      </c>
      <c r="BE1860" s="214">
        <f>IF(N1860="základní",J1860,0)</f>
        <v>0</v>
      </c>
      <c r="BF1860" s="214">
        <f>IF(N1860="snížená",J1860,0)</f>
        <v>0</v>
      </c>
      <c r="BG1860" s="214">
        <f>IF(N1860="zákl. přenesená",J1860,0)</f>
        <v>0</v>
      </c>
      <c r="BH1860" s="214">
        <f>IF(N1860="sníž. přenesená",J1860,0)</f>
        <v>0</v>
      </c>
      <c r="BI1860" s="214">
        <f>IF(N1860="nulová",J1860,0)</f>
        <v>0</v>
      </c>
      <c r="BJ1860" s="16" t="s">
        <v>21</v>
      </c>
      <c r="BK1860" s="214">
        <f>ROUND(I1860*H1860,2)</f>
        <v>0</v>
      </c>
      <c r="BL1860" s="16" t="s">
        <v>154</v>
      </c>
      <c r="BM1860" s="213" t="s">
        <v>3159</v>
      </c>
    </row>
    <row r="1861" spans="1:65" s="2" customFormat="1" ht="11.25">
      <c r="A1861" s="33"/>
      <c r="B1861" s="34"/>
      <c r="C1861" s="35"/>
      <c r="D1861" s="215" t="s">
        <v>156</v>
      </c>
      <c r="E1861" s="35"/>
      <c r="F1861" s="216" t="s">
        <v>3160</v>
      </c>
      <c r="G1861" s="35"/>
      <c r="H1861" s="35"/>
      <c r="I1861" s="114"/>
      <c r="J1861" s="35"/>
      <c r="K1861" s="35"/>
      <c r="L1861" s="38"/>
      <c r="M1861" s="217"/>
      <c r="N1861" s="218"/>
      <c r="O1861" s="70"/>
      <c r="P1861" s="70"/>
      <c r="Q1861" s="70"/>
      <c r="R1861" s="70"/>
      <c r="S1861" s="70"/>
      <c r="T1861" s="71"/>
      <c r="U1861" s="33"/>
      <c r="V1861" s="33"/>
      <c r="W1861" s="33"/>
      <c r="X1861" s="33"/>
      <c r="Y1861" s="33"/>
      <c r="Z1861" s="33"/>
      <c r="AA1861" s="33"/>
      <c r="AB1861" s="33"/>
      <c r="AC1861" s="33"/>
      <c r="AD1861" s="33"/>
      <c r="AE1861" s="33"/>
      <c r="AT1861" s="16" t="s">
        <v>156</v>
      </c>
      <c r="AU1861" s="16" t="s">
        <v>86</v>
      </c>
    </row>
    <row r="1862" spans="1:65" s="2" customFormat="1" ht="175.5">
      <c r="A1862" s="33"/>
      <c r="B1862" s="34"/>
      <c r="C1862" s="35"/>
      <c r="D1862" s="215" t="s">
        <v>158</v>
      </c>
      <c r="E1862" s="35"/>
      <c r="F1862" s="219" t="s">
        <v>3155</v>
      </c>
      <c r="G1862" s="35"/>
      <c r="H1862" s="35"/>
      <c r="I1862" s="114"/>
      <c r="J1862" s="35"/>
      <c r="K1862" s="35"/>
      <c r="L1862" s="38"/>
      <c r="M1862" s="217"/>
      <c r="N1862" s="218"/>
      <c r="O1862" s="70"/>
      <c r="P1862" s="70"/>
      <c r="Q1862" s="70"/>
      <c r="R1862" s="70"/>
      <c r="S1862" s="70"/>
      <c r="T1862" s="71"/>
      <c r="U1862" s="33"/>
      <c r="V1862" s="33"/>
      <c r="W1862" s="33"/>
      <c r="X1862" s="33"/>
      <c r="Y1862" s="33"/>
      <c r="Z1862" s="33"/>
      <c r="AA1862" s="33"/>
      <c r="AB1862" s="33"/>
      <c r="AC1862" s="33"/>
      <c r="AD1862" s="33"/>
      <c r="AE1862" s="33"/>
      <c r="AT1862" s="16" t="s">
        <v>158</v>
      </c>
      <c r="AU1862" s="16" t="s">
        <v>86</v>
      </c>
    </row>
    <row r="1863" spans="1:65" s="2" customFormat="1" ht="16.5" customHeight="1">
      <c r="A1863" s="33"/>
      <c r="B1863" s="34"/>
      <c r="C1863" s="202" t="s">
        <v>3161</v>
      </c>
      <c r="D1863" s="202" t="s">
        <v>149</v>
      </c>
      <c r="E1863" s="203" t="s">
        <v>3162</v>
      </c>
      <c r="F1863" s="204" t="s">
        <v>3163</v>
      </c>
      <c r="G1863" s="205" t="s">
        <v>187</v>
      </c>
      <c r="H1863" s="206">
        <v>1</v>
      </c>
      <c r="I1863" s="207"/>
      <c r="J1863" s="208">
        <f>ROUND(I1863*H1863,2)</f>
        <v>0</v>
      </c>
      <c r="K1863" s="204" t="s">
        <v>153</v>
      </c>
      <c r="L1863" s="38"/>
      <c r="M1863" s="209" t="s">
        <v>1</v>
      </c>
      <c r="N1863" s="210" t="s">
        <v>42</v>
      </c>
      <c r="O1863" s="70"/>
      <c r="P1863" s="211">
        <f>O1863*H1863</f>
        <v>0</v>
      </c>
      <c r="Q1863" s="211">
        <v>0.121711072</v>
      </c>
      <c r="R1863" s="211">
        <f>Q1863*H1863</f>
        <v>0.121711072</v>
      </c>
      <c r="S1863" s="211">
        <v>2.4</v>
      </c>
      <c r="T1863" s="212">
        <f>S1863*H1863</f>
        <v>2.4</v>
      </c>
      <c r="U1863" s="33"/>
      <c r="V1863" s="33"/>
      <c r="W1863" s="33"/>
      <c r="X1863" s="33"/>
      <c r="Y1863" s="33"/>
      <c r="Z1863" s="33"/>
      <c r="AA1863" s="33"/>
      <c r="AB1863" s="33"/>
      <c r="AC1863" s="33"/>
      <c r="AD1863" s="33"/>
      <c r="AE1863" s="33"/>
      <c r="AR1863" s="213" t="s">
        <v>154</v>
      </c>
      <c r="AT1863" s="213" t="s">
        <v>149</v>
      </c>
      <c r="AU1863" s="213" t="s">
        <v>86</v>
      </c>
      <c r="AY1863" s="16" t="s">
        <v>147</v>
      </c>
      <c r="BE1863" s="214">
        <f>IF(N1863="základní",J1863,0)</f>
        <v>0</v>
      </c>
      <c r="BF1863" s="214">
        <f>IF(N1863="snížená",J1863,0)</f>
        <v>0</v>
      </c>
      <c r="BG1863" s="214">
        <f>IF(N1863="zákl. přenesená",J1863,0)</f>
        <v>0</v>
      </c>
      <c r="BH1863" s="214">
        <f>IF(N1863="sníž. přenesená",J1863,0)</f>
        <v>0</v>
      </c>
      <c r="BI1863" s="214">
        <f>IF(N1863="nulová",J1863,0)</f>
        <v>0</v>
      </c>
      <c r="BJ1863" s="16" t="s">
        <v>21</v>
      </c>
      <c r="BK1863" s="214">
        <f>ROUND(I1863*H1863,2)</f>
        <v>0</v>
      </c>
      <c r="BL1863" s="16" t="s">
        <v>154</v>
      </c>
      <c r="BM1863" s="213" t="s">
        <v>3164</v>
      </c>
    </row>
    <row r="1864" spans="1:65" s="2" customFormat="1" ht="11.25">
      <c r="A1864" s="33"/>
      <c r="B1864" s="34"/>
      <c r="C1864" s="35"/>
      <c r="D1864" s="215" t="s">
        <v>156</v>
      </c>
      <c r="E1864" s="35"/>
      <c r="F1864" s="216" t="s">
        <v>3165</v>
      </c>
      <c r="G1864" s="35"/>
      <c r="H1864" s="35"/>
      <c r="I1864" s="114"/>
      <c r="J1864" s="35"/>
      <c r="K1864" s="35"/>
      <c r="L1864" s="38"/>
      <c r="M1864" s="217"/>
      <c r="N1864" s="218"/>
      <c r="O1864" s="70"/>
      <c r="P1864" s="70"/>
      <c r="Q1864" s="70"/>
      <c r="R1864" s="70"/>
      <c r="S1864" s="70"/>
      <c r="T1864" s="71"/>
      <c r="U1864" s="33"/>
      <c r="V1864" s="33"/>
      <c r="W1864" s="33"/>
      <c r="X1864" s="33"/>
      <c r="Y1864" s="33"/>
      <c r="Z1864" s="33"/>
      <c r="AA1864" s="33"/>
      <c r="AB1864" s="33"/>
      <c r="AC1864" s="33"/>
      <c r="AD1864" s="33"/>
      <c r="AE1864" s="33"/>
      <c r="AT1864" s="16" t="s">
        <v>156</v>
      </c>
      <c r="AU1864" s="16" t="s">
        <v>86</v>
      </c>
    </row>
    <row r="1865" spans="1:65" s="2" customFormat="1" ht="175.5">
      <c r="A1865" s="33"/>
      <c r="B1865" s="34"/>
      <c r="C1865" s="35"/>
      <c r="D1865" s="215" t="s">
        <v>158</v>
      </c>
      <c r="E1865" s="35"/>
      <c r="F1865" s="219" t="s">
        <v>3155</v>
      </c>
      <c r="G1865" s="35"/>
      <c r="H1865" s="35"/>
      <c r="I1865" s="114"/>
      <c r="J1865" s="35"/>
      <c r="K1865" s="35"/>
      <c r="L1865" s="38"/>
      <c r="M1865" s="217"/>
      <c r="N1865" s="218"/>
      <c r="O1865" s="70"/>
      <c r="P1865" s="70"/>
      <c r="Q1865" s="70"/>
      <c r="R1865" s="70"/>
      <c r="S1865" s="70"/>
      <c r="T1865" s="71"/>
      <c r="U1865" s="33"/>
      <c r="V1865" s="33"/>
      <c r="W1865" s="33"/>
      <c r="X1865" s="33"/>
      <c r="Y1865" s="33"/>
      <c r="Z1865" s="33"/>
      <c r="AA1865" s="33"/>
      <c r="AB1865" s="33"/>
      <c r="AC1865" s="33"/>
      <c r="AD1865" s="33"/>
      <c r="AE1865" s="33"/>
      <c r="AT1865" s="16" t="s">
        <v>158</v>
      </c>
      <c r="AU1865" s="16" t="s">
        <v>86</v>
      </c>
    </row>
    <row r="1866" spans="1:65" s="2" customFormat="1" ht="21.75" customHeight="1">
      <c r="A1866" s="33"/>
      <c r="B1866" s="34"/>
      <c r="C1866" s="202" t="s">
        <v>3166</v>
      </c>
      <c r="D1866" s="202" t="s">
        <v>149</v>
      </c>
      <c r="E1866" s="203" t="s">
        <v>3167</v>
      </c>
      <c r="F1866" s="204" t="s">
        <v>3168</v>
      </c>
      <c r="G1866" s="205" t="s">
        <v>187</v>
      </c>
      <c r="H1866" s="206">
        <v>1</v>
      </c>
      <c r="I1866" s="207"/>
      <c r="J1866" s="208">
        <f>ROUND(I1866*H1866,2)</f>
        <v>0</v>
      </c>
      <c r="K1866" s="204" t="s">
        <v>153</v>
      </c>
      <c r="L1866" s="38"/>
      <c r="M1866" s="209" t="s">
        <v>1</v>
      </c>
      <c r="N1866" s="210" t="s">
        <v>42</v>
      </c>
      <c r="O1866" s="70"/>
      <c r="P1866" s="211">
        <f>O1866*H1866</f>
        <v>0</v>
      </c>
      <c r="Q1866" s="211">
        <v>0</v>
      </c>
      <c r="R1866" s="211">
        <f>Q1866*H1866</f>
        <v>0</v>
      </c>
      <c r="S1866" s="211">
        <v>0.55100000000000005</v>
      </c>
      <c r="T1866" s="212">
        <f>S1866*H1866</f>
        <v>0.55100000000000005</v>
      </c>
      <c r="U1866" s="33"/>
      <c r="V1866" s="33"/>
      <c r="W1866" s="33"/>
      <c r="X1866" s="33"/>
      <c r="Y1866" s="33"/>
      <c r="Z1866" s="33"/>
      <c r="AA1866" s="33"/>
      <c r="AB1866" s="33"/>
      <c r="AC1866" s="33"/>
      <c r="AD1866" s="33"/>
      <c r="AE1866" s="33"/>
      <c r="AR1866" s="213" t="s">
        <v>154</v>
      </c>
      <c r="AT1866" s="213" t="s">
        <v>149</v>
      </c>
      <c r="AU1866" s="213" t="s">
        <v>86</v>
      </c>
      <c r="AY1866" s="16" t="s">
        <v>147</v>
      </c>
      <c r="BE1866" s="214">
        <f>IF(N1866="základní",J1866,0)</f>
        <v>0</v>
      </c>
      <c r="BF1866" s="214">
        <f>IF(N1866="snížená",J1866,0)</f>
        <v>0</v>
      </c>
      <c r="BG1866" s="214">
        <f>IF(N1866="zákl. přenesená",J1866,0)</f>
        <v>0</v>
      </c>
      <c r="BH1866" s="214">
        <f>IF(N1866="sníž. přenesená",J1866,0)</f>
        <v>0</v>
      </c>
      <c r="BI1866" s="214">
        <f>IF(N1866="nulová",J1866,0)</f>
        <v>0</v>
      </c>
      <c r="BJ1866" s="16" t="s">
        <v>21</v>
      </c>
      <c r="BK1866" s="214">
        <f>ROUND(I1866*H1866,2)</f>
        <v>0</v>
      </c>
      <c r="BL1866" s="16" t="s">
        <v>154</v>
      </c>
      <c r="BM1866" s="213" t="s">
        <v>3169</v>
      </c>
    </row>
    <row r="1867" spans="1:65" s="2" customFormat="1" ht="19.5">
      <c r="A1867" s="33"/>
      <c r="B1867" s="34"/>
      <c r="C1867" s="35"/>
      <c r="D1867" s="215" t="s">
        <v>156</v>
      </c>
      <c r="E1867" s="35"/>
      <c r="F1867" s="216" t="s">
        <v>3170</v>
      </c>
      <c r="G1867" s="35"/>
      <c r="H1867" s="35"/>
      <c r="I1867" s="114"/>
      <c r="J1867" s="35"/>
      <c r="K1867" s="35"/>
      <c r="L1867" s="38"/>
      <c r="M1867" s="217"/>
      <c r="N1867" s="218"/>
      <c r="O1867" s="70"/>
      <c r="P1867" s="70"/>
      <c r="Q1867" s="70"/>
      <c r="R1867" s="70"/>
      <c r="S1867" s="70"/>
      <c r="T1867" s="71"/>
      <c r="U1867" s="33"/>
      <c r="V1867" s="33"/>
      <c r="W1867" s="33"/>
      <c r="X1867" s="33"/>
      <c r="Y1867" s="33"/>
      <c r="Z1867" s="33"/>
      <c r="AA1867" s="33"/>
      <c r="AB1867" s="33"/>
      <c r="AC1867" s="33"/>
      <c r="AD1867" s="33"/>
      <c r="AE1867" s="33"/>
      <c r="AT1867" s="16" t="s">
        <v>156</v>
      </c>
      <c r="AU1867" s="16" t="s">
        <v>86</v>
      </c>
    </row>
    <row r="1868" spans="1:65" s="2" customFormat="1" ht="175.5">
      <c r="A1868" s="33"/>
      <c r="B1868" s="34"/>
      <c r="C1868" s="35"/>
      <c r="D1868" s="215" t="s">
        <v>158</v>
      </c>
      <c r="E1868" s="35"/>
      <c r="F1868" s="219" t="s">
        <v>3155</v>
      </c>
      <c r="G1868" s="35"/>
      <c r="H1868" s="35"/>
      <c r="I1868" s="114"/>
      <c r="J1868" s="35"/>
      <c r="K1868" s="35"/>
      <c r="L1868" s="38"/>
      <c r="M1868" s="217"/>
      <c r="N1868" s="218"/>
      <c r="O1868" s="70"/>
      <c r="P1868" s="70"/>
      <c r="Q1868" s="70"/>
      <c r="R1868" s="70"/>
      <c r="S1868" s="70"/>
      <c r="T1868" s="71"/>
      <c r="U1868" s="33"/>
      <c r="V1868" s="33"/>
      <c r="W1868" s="33"/>
      <c r="X1868" s="33"/>
      <c r="Y1868" s="33"/>
      <c r="Z1868" s="33"/>
      <c r="AA1868" s="33"/>
      <c r="AB1868" s="33"/>
      <c r="AC1868" s="33"/>
      <c r="AD1868" s="33"/>
      <c r="AE1868" s="33"/>
      <c r="AT1868" s="16" t="s">
        <v>158</v>
      </c>
      <c r="AU1868" s="16" t="s">
        <v>86</v>
      </c>
    </row>
    <row r="1869" spans="1:65" s="2" customFormat="1" ht="29.25">
      <c r="A1869" s="33"/>
      <c r="B1869" s="34"/>
      <c r="C1869" s="35"/>
      <c r="D1869" s="215" t="s">
        <v>191</v>
      </c>
      <c r="E1869" s="35"/>
      <c r="F1869" s="219" t="s">
        <v>3171</v>
      </c>
      <c r="G1869" s="35"/>
      <c r="H1869" s="35"/>
      <c r="I1869" s="114"/>
      <c r="J1869" s="35"/>
      <c r="K1869" s="35"/>
      <c r="L1869" s="38"/>
      <c r="M1869" s="217"/>
      <c r="N1869" s="218"/>
      <c r="O1869" s="70"/>
      <c r="P1869" s="70"/>
      <c r="Q1869" s="70"/>
      <c r="R1869" s="70"/>
      <c r="S1869" s="70"/>
      <c r="T1869" s="71"/>
      <c r="U1869" s="33"/>
      <c r="V1869" s="33"/>
      <c r="W1869" s="33"/>
      <c r="X1869" s="33"/>
      <c r="Y1869" s="33"/>
      <c r="Z1869" s="33"/>
      <c r="AA1869" s="33"/>
      <c r="AB1869" s="33"/>
      <c r="AC1869" s="33"/>
      <c r="AD1869" s="33"/>
      <c r="AE1869" s="33"/>
      <c r="AT1869" s="16" t="s">
        <v>191</v>
      </c>
      <c r="AU1869" s="16" t="s">
        <v>86</v>
      </c>
    </row>
    <row r="1870" spans="1:65" s="2" customFormat="1" ht="16.5" customHeight="1">
      <c r="A1870" s="33"/>
      <c r="B1870" s="34"/>
      <c r="C1870" s="202" t="s">
        <v>3172</v>
      </c>
      <c r="D1870" s="202" t="s">
        <v>149</v>
      </c>
      <c r="E1870" s="203" t="s">
        <v>3173</v>
      </c>
      <c r="F1870" s="204" t="s">
        <v>3174</v>
      </c>
      <c r="G1870" s="205" t="s">
        <v>187</v>
      </c>
      <c r="H1870" s="206">
        <v>1</v>
      </c>
      <c r="I1870" s="207"/>
      <c r="J1870" s="208">
        <f>ROUND(I1870*H1870,2)</f>
        <v>0</v>
      </c>
      <c r="K1870" s="204" t="s">
        <v>153</v>
      </c>
      <c r="L1870" s="38"/>
      <c r="M1870" s="209" t="s">
        <v>1</v>
      </c>
      <c r="N1870" s="210" t="s">
        <v>42</v>
      </c>
      <c r="O1870" s="70"/>
      <c r="P1870" s="211">
        <f>O1870*H1870</f>
        <v>0</v>
      </c>
      <c r="Q1870" s="211">
        <v>0.12</v>
      </c>
      <c r="R1870" s="211">
        <f>Q1870*H1870</f>
        <v>0.12</v>
      </c>
      <c r="S1870" s="211">
        <v>2.4900000000000002</v>
      </c>
      <c r="T1870" s="212">
        <f>S1870*H1870</f>
        <v>2.4900000000000002</v>
      </c>
      <c r="U1870" s="33"/>
      <c r="V1870" s="33"/>
      <c r="W1870" s="33"/>
      <c r="X1870" s="33"/>
      <c r="Y1870" s="33"/>
      <c r="Z1870" s="33"/>
      <c r="AA1870" s="33"/>
      <c r="AB1870" s="33"/>
      <c r="AC1870" s="33"/>
      <c r="AD1870" s="33"/>
      <c r="AE1870" s="33"/>
      <c r="AR1870" s="213" t="s">
        <v>154</v>
      </c>
      <c r="AT1870" s="213" t="s">
        <v>149</v>
      </c>
      <c r="AU1870" s="213" t="s">
        <v>86</v>
      </c>
      <c r="AY1870" s="16" t="s">
        <v>147</v>
      </c>
      <c r="BE1870" s="214">
        <f>IF(N1870="základní",J1870,0)</f>
        <v>0</v>
      </c>
      <c r="BF1870" s="214">
        <f>IF(N1870="snížená",J1870,0)</f>
        <v>0</v>
      </c>
      <c r="BG1870" s="214">
        <f>IF(N1870="zákl. přenesená",J1870,0)</f>
        <v>0</v>
      </c>
      <c r="BH1870" s="214">
        <f>IF(N1870="sníž. přenesená",J1870,0)</f>
        <v>0</v>
      </c>
      <c r="BI1870" s="214">
        <f>IF(N1870="nulová",J1870,0)</f>
        <v>0</v>
      </c>
      <c r="BJ1870" s="16" t="s">
        <v>21</v>
      </c>
      <c r="BK1870" s="214">
        <f>ROUND(I1870*H1870,2)</f>
        <v>0</v>
      </c>
      <c r="BL1870" s="16" t="s">
        <v>154</v>
      </c>
      <c r="BM1870" s="213" t="s">
        <v>3175</v>
      </c>
    </row>
    <row r="1871" spans="1:65" s="2" customFormat="1" ht="11.25">
      <c r="A1871" s="33"/>
      <c r="B1871" s="34"/>
      <c r="C1871" s="35"/>
      <c r="D1871" s="215" t="s">
        <v>156</v>
      </c>
      <c r="E1871" s="35"/>
      <c r="F1871" s="216" t="s">
        <v>3176</v>
      </c>
      <c r="G1871" s="35"/>
      <c r="H1871" s="35"/>
      <c r="I1871" s="114"/>
      <c r="J1871" s="35"/>
      <c r="K1871" s="35"/>
      <c r="L1871" s="38"/>
      <c r="M1871" s="217"/>
      <c r="N1871" s="218"/>
      <c r="O1871" s="70"/>
      <c r="P1871" s="70"/>
      <c r="Q1871" s="70"/>
      <c r="R1871" s="70"/>
      <c r="S1871" s="70"/>
      <c r="T1871" s="71"/>
      <c r="U1871" s="33"/>
      <c r="V1871" s="33"/>
      <c r="W1871" s="33"/>
      <c r="X1871" s="33"/>
      <c r="Y1871" s="33"/>
      <c r="Z1871" s="33"/>
      <c r="AA1871" s="33"/>
      <c r="AB1871" s="33"/>
      <c r="AC1871" s="33"/>
      <c r="AD1871" s="33"/>
      <c r="AE1871" s="33"/>
      <c r="AT1871" s="16" t="s">
        <v>156</v>
      </c>
      <c r="AU1871" s="16" t="s">
        <v>86</v>
      </c>
    </row>
    <row r="1872" spans="1:65" s="2" customFormat="1" ht="175.5">
      <c r="A1872" s="33"/>
      <c r="B1872" s="34"/>
      <c r="C1872" s="35"/>
      <c r="D1872" s="215" t="s">
        <v>158</v>
      </c>
      <c r="E1872" s="35"/>
      <c r="F1872" s="219" t="s">
        <v>3155</v>
      </c>
      <c r="G1872" s="35"/>
      <c r="H1872" s="35"/>
      <c r="I1872" s="114"/>
      <c r="J1872" s="35"/>
      <c r="K1872" s="35"/>
      <c r="L1872" s="38"/>
      <c r="M1872" s="217"/>
      <c r="N1872" s="218"/>
      <c r="O1872" s="70"/>
      <c r="P1872" s="70"/>
      <c r="Q1872" s="70"/>
      <c r="R1872" s="70"/>
      <c r="S1872" s="70"/>
      <c r="T1872" s="71"/>
      <c r="U1872" s="33"/>
      <c r="V1872" s="33"/>
      <c r="W1872" s="33"/>
      <c r="X1872" s="33"/>
      <c r="Y1872" s="33"/>
      <c r="Z1872" s="33"/>
      <c r="AA1872" s="33"/>
      <c r="AB1872" s="33"/>
      <c r="AC1872" s="33"/>
      <c r="AD1872" s="33"/>
      <c r="AE1872" s="33"/>
      <c r="AT1872" s="16" t="s">
        <v>158</v>
      </c>
      <c r="AU1872" s="16" t="s">
        <v>86</v>
      </c>
    </row>
    <row r="1873" spans="1:65" s="2" customFormat="1" ht="21.75" customHeight="1">
      <c r="A1873" s="33"/>
      <c r="B1873" s="34"/>
      <c r="C1873" s="202" t="s">
        <v>3177</v>
      </c>
      <c r="D1873" s="202" t="s">
        <v>149</v>
      </c>
      <c r="E1873" s="203" t="s">
        <v>3178</v>
      </c>
      <c r="F1873" s="204" t="s">
        <v>3179</v>
      </c>
      <c r="G1873" s="205" t="s">
        <v>187</v>
      </c>
      <c r="H1873" s="206">
        <v>1</v>
      </c>
      <c r="I1873" s="207"/>
      <c r="J1873" s="208">
        <f>ROUND(I1873*H1873,2)</f>
        <v>0</v>
      </c>
      <c r="K1873" s="204" t="s">
        <v>153</v>
      </c>
      <c r="L1873" s="38"/>
      <c r="M1873" s="209" t="s">
        <v>1</v>
      </c>
      <c r="N1873" s="210" t="s">
        <v>42</v>
      </c>
      <c r="O1873" s="70"/>
      <c r="P1873" s="211">
        <f>O1873*H1873</f>
        <v>0</v>
      </c>
      <c r="Q1873" s="211">
        <v>0</v>
      </c>
      <c r="R1873" s="211">
        <f>Q1873*H1873</f>
        <v>0</v>
      </c>
      <c r="S1873" s="211">
        <v>2.5</v>
      </c>
      <c r="T1873" s="212">
        <f>S1873*H1873</f>
        <v>2.5</v>
      </c>
      <c r="U1873" s="33"/>
      <c r="V1873" s="33"/>
      <c r="W1873" s="33"/>
      <c r="X1873" s="33"/>
      <c r="Y1873" s="33"/>
      <c r="Z1873" s="33"/>
      <c r="AA1873" s="33"/>
      <c r="AB1873" s="33"/>
      <c r="AC1873" s="33"/>
      <c r="AD1873" s="33"/>
      <c r="AE1873" s="33"/>
      <c r="AR1873" s="213" t="s">
        <v>154</v>
      </c>
      <c r="AT1873" s="213" t="s">
        <v>149</v>
      </c>
      <c r="AU1873" s="213" t="s">
        <v>86</v>
      </c>
      <c r="AY1873" s="16" t="s">
        <v>147</v>
      </c>
      <c r="BE1873" s="214">
        <f>IF(N1873="základní",J1873,0)</f>
        <v>0</v>
      </c>
      <c r="BF1873" s="214">
        <f>IF(N1873="snížená",J1873,0)</f>
        <v>0</v>
      </c>
      <c r="BG1873" s="214">
        <f>IF(N1873="zákl. přenesená",J1873,0)</f>
        <v>0</v>
      </c>
      <c r="BH1873" s="214">
        <f>IF(N1873="sníž. přenesená",J1873,0)</f>
        <v>0</v>
      </c>
      <c r="BI1873" s="214">
        <f>IF(N1873="nulová",J1873,0)</f>
        <v>0</v>
      </c>
      <c r="BJ1873" s="16" t="s">
        <v>21</v>
      </c>
      <c r="BK1873" s="214">
        <f>ROUND(I1873*H1873,2)</f>
        <v>0</v>
      </c>
      <c r="BL1873" s="16" t="s">
        <v>154</v>
      </c>
      <c r="BM1873" s="213" t="s">
        <v>3180</v>
      </c>
    </row>
    <row r="1874" spans="1:65" s="2" customFormat="1" ht="19.5">
      <c r="A1874" s="33"/>
      <c r="B1874" s="34"/>
      <c r="C1874" s="35"/>
      <c r="D1874" s="215" t="s">
        <v>156</v>
      </c>
      <c r="E1874" s="35"/>
      <c r="F1874" s="216" t="s">
        <v>3181</v>
      </c>
      <c r="G1874" s="35"/>
      <c r="H1874" s="35"/>
      <c r="I1874" s="114"/>
      <c r="J1874" s="35"/>
      <c r="K1874" s="35"/>
      <c r="L1874" s="38"/>
      <c r="M1874" s="217"/>
      <c r="N1874" s="218"/>
      <c r="O1874" s="70"/>
      <c r="P1874" s="70"/>
      <c r="Q1874" s="70"/>
      <c r="R1874" s="70"/>
      <c r="S1874" s="70"/>
      <c r="T1874" s="71"/>
      <c r="U1874" s="33"/>
      <c r="V1874" s="33"/>
      <c r="W1874" s="33"/>
      <c r="X1874" s="33"/>
      <c r="Y1874" s="33"/>
      <c r="Z1874" s="33"/>
      <c r="AA1874" s="33"/>
      <c r="AB1874" s="33"/>
      <c r="AC1874" s="33"/>
      <c r="AD1874" s="33"/>
      <c r="AE1874" s="33"/>
      <c r="AT1874" s="16" t="s">
        <v>156</v>
      </c>
      <c r="AU1874" s="16" t="s">
        <v>86</v>
      </c>
    </row>
    <row r="1875" spans="1:65" s="2" customFormat="1" ht="39">
      <c r="A1875" s="33"/>
      <c r="B1875" s="34"/>
      <c r="C1875" s="35"/>
      <c r="D1875" s="215" t="s">
        <v>158</v>
      </c>
      <c r="E1875" s="35"/>
      <c r="F1875" s="219" t="s">
        <v>3182</v>
      </c>
      <c r="G1875" s="35"/>
      <c r="H1875" s="35"/>
      <c r="I1875" s="114"/>
      <c r="J1875" s="35"/>
      <c r="K1875" s="35"/>
      <c r="L1875" s="38"/>
      <c r="M1875" s="217"/>
      <c r="N1875" s="218"/>
      <c r="O1875" s="70"/>
      <c r="P1875" s="70"/>
      <c r="Q1875" s="70"/>
      <c r="R1875" s="70"/>
      <c r="S1875" s="70"/>
      <c r="T1875" s="71"/>
      <c r="U1875" s="33"/>
      <c r="V1875" s="33"/>
      <c r="W1875" s="33"/>
      <c r="X1875" s="33"/>
      <c r="Y1875" s="33"/>
      <c r="Z1875" s="33"/>
      <c r="AA1875" s="33"/>
      <c r="AB1875" s="33"/>
      <c r="AC1875" s="33"/>
      <c r="AD1875" s="33"/>
      <c r="AE1875" s="33"/>
      <c r="AT1875" s="16" t="s">
        <v>158</v>
      </c>
      <c r="AU1875" s="16" t="s">
        <v>86</v>
      </c>
    </row>
    <row r="1876" spans="1:65" s="2" customFormat="1" ht="16.5" customHeight="1">
      <c r="A1876" s="33"/>
      <c r="B1876" s="34"/>
      <c r="C1876" s="202" t="s">
        <v>3183</v>
      </c>
      <c r="D1876" s="202" t="s">
        <v>149</v>
      </c>
      <c r="E1876" s="203" t="s">
        <v>3184</v>
      </c>
      <c r="F1876" s="204" t="s">
        <v>3185</v>
      </c>
      <c r="G1876" s="205" t="s">
        <v>187</v>
      </c>
      <c r="H1876" s="206">
        <v>1</v>
      </c>
      <c r="I1876" s="207"/>
      <c r="J1876" s="208">
        <f>ROUND(I1876*H1876,2)</f>
        <v>0</v>
      </c>
      <c r="K1876" s="204" t="s">
        <v>153</v>
      </c>
      <c r="L1876" s="38"/>
      <c r="M1876" s="209" t="s">
        <v>1</v>
      </c>
      <c r="N1876" s="210" t="s">
        <v>42</v>
      </c>
      <c r="O1876" s="70"/>
      <c r="P1876" s="211">
        <f>O1876*H1876</f>
        <v>0</v>
      </c>
      <c r="Q1876" s="211">
        <v>0.12</v>
      </c>
      <c r="R1876" s="211">
        <f>Q1876*H1876</f>
        <v>0.12</v>
      </c>
      <c r="S1876" s="211">
        <v>2.2000000000000002</v>
      </c>
      <c r="T1876" s="212">
        <f>S1876*H1876</f>
        <v>2.2000000000000002</v>
      </c>
      <c r="U1876" s="33"/>
      <c r="V1876" s="33"/>
      <c r="W1876" s="33"/>
      <c r="X1876" s="33"/>
      <c r="Y1876" s="33"/>
      <c r="Z1876" s="33"/>
      <c r="AA1876" s="33"/>
      <c r="AB1876" s="33"/>
      <c r="AC1876" s="33"/>
      <c r="AD1876" s="33"/>
      <c r="AE1876" s="33"/>
      <c r="AR1876" s="213" t="s">
        <v>154</v>
      </c>
      <c r="AT1876" s="213" t="s">
        <v>149</v>
      </c>
      <c r="AU1876" s="213" t="s">
        <v>86</v>
      </c>
      <c r="AY1876" s="16" t="s">
        <v>147</v>
      </c>
      <c r="BE1876" s="214">
        <f>IF(N1876="základní",J1876,0)</f>
        <v>0</v>
      </c>
      <c r="BF1876" s="214">
        <f>IF(N1876="snížená",J1876,0)</f>
        <v>0</v>
      </c>
      <c r="BG1876" s="214">
        <f>IF(N1876="zákl. přenesená",J1876,0)</f>
        <v>0</v>
      </c>
      <c r="BH1876" s="214">
        <f>IF(N1876="sníž. přenesená",J1876,0)</f>
        <v>0</v>
      </c>
      <c r="BI1876" s="214">
        <f>IF(N1876="nulová",J1876,0)</f>
        <v>0</v>
      </c>
      <c r="BJ1876" s="16" t="s">
        <v>21</v>
      </c>
      <c r="BK1876" s="214">
        <f>ROUND(I1876*H1876,2)</f>
        <v>0</v>
      </c>
      <c r="BL1876" s="16" t="s">
        <v>154</v>
      </c>
      <c r="BM1876" s="213" t="s">
        <v>3186</v>
      </c>
    </row>
    <row r="1877" spans="1:65" s="2" customFormat="1" ht="11.25">
      <c r="A1877" s="33"/>
      <c r="B1877" s="34"/>
      <c r="C1877" s="35"/>
      <c r="D1877" s="215" t="s">
        <v>156</v>
      </c>
      <c r="E1877" s="35"/>
      <c r="F1877" s="216" t="s">
        <v>3187</v>
      </c>
      <c r="G1877" s="35"/>
      <c r="H1877" s="35"/>
      <c r="I1877" s="114"/>
      <c r="J1877" s="35"/>
      <c r="K1877" s="35"/>
      <c r="L1877" s="38"/>
      <c r="M1877" s="217"/>
      <c r="N1877" s="218"/>
      <c r="O1877" s="70"/>
      <c r="P1877" s="70"/>
      <c r="Q1877" s="70"/>
      <c r="R1877" s="70"/>
      <c r="S1877" s="70"/>
      <c r="T1877" s="71"/>
      <c r="U1877" s="33"/>
      <c r="V1877" s="33"/>
      <c r="W1877" s="33"/>
      <c r="X1877" s="33"/>
      <c r="Y1877" s="33"/>
      <c r="Z1877" s="33"/>
      <c r="AA1877" s="33"/>
      <c r="AB1877" s="33"/>
      <c r="AC1877" s="33"/>
      <c r="AD1877" s="33"/>
      <c r="AE1877" s="33"/>
      <c r="AT1877" s="16" t="s">
        <v>156</v>
      </c>
      <c r="AU1877" s="16" t="s">
        <v>86</v>
      </c>
    </row>
    <row r="1878" spans="1:65" s="2" customFormat="1" ht="175.5">
      <c r="A1878" s="33"/>
      <c r="B1878" s="34"/>
      <c r="C1878" s="35"/>
      <c r="D1878" s="215" t="s">
        <v>158</v>
      </c>
      <c r="E1878" s="35"/>
      <c r="F1878" s="219" t="s">
        <v>3155</v>
      </c>
      <c r="G1878" s="35"/>
      <c r="H1878" s="35"/>
      <c r="I1878" s="114"/>
      <c r="J1878" s="35"/>
      <c r="K1878" s="35"/>
      <c r="L1878" s="38"/>
      <c r="M1878" s="217"/>
      <c r="N1878" s="218"/>
      <c r="O1878" s="70"/>
      <c r="P1878" s="70"/>
      <c r="Q1878" s="70"/>
      <c r="R1878" s="70"/>
      <c r="S1878" s="70"/>
      <c r="T1878" s="71"/>
      <c r="U1878" s="33"/>
      <c r="V1878" s="33"/>
      <c r="W1878" s="33"/>
      <c r="X1878" s="33"/>
      <c r="Y1878" s="33"/>
      <c r="Z1878" s="33"/>
      <c r="AA1878" s="33"/>
      <c r="AB1878" s="33"/>
      <c r="AC1878" s="33"/>
      <c r="AD1878" s="33"/>
      <c r="AE1878" s="33"/>
      <c r="AT1878" s="16" t="s">
        <v>158</v>
      </c>
      <c r="AU1878" s="16" t="s">
        <v>86</v>
      </c>
    </row>
    <row r="1879" spans="1:65" s="2" customFormat="1" ht="16.5" customHeight="1">
      <c r="A1879" s="33"/>
      <c r="B1879" s="34"/>
      <c r="C1879" s="202" t="s">
        <v>3188</v>
      </c>
      <c r="D1879" s="202" t="s">
        <v>149</v>
      </c>
      <c r="E1879" s="203" t="s">
        <v>3189</v>
      </c>
      <c r="F1879" s="204" t="s">
        <v>3190</v>
      </c>
      <c r="G1879" s="205" t="s">
        <v>187</v>
      </c>
      <c r="H1879" s="206">
        <v>1</v>
      </c>
      <c r="I1879" s="207"/>
      <c r="J1879" s="208">
        <f>ROUND(I1879*H1879,2)</f>
        <v>0</v>
      </c>
      <c r="K1879" s="204" t="s">
        <v>153</v>
      </c>
      <c r="L1879" s="38"/>
      <c r="M1879" s="209" t="s">
        <v>1</v>
      </c>
      <c r="N1879" s="210" t="s">
        <v>42</v>
      </c>
      <c r="O1879" s="70"/>
      <c r="P1879" s="211">
        <f>O1879*H1879</f>
        <v>0</v>
      </c>
      <c r="Q1879" s="211">
        <v>0.121711072</v>
      </c>
      <c r="R1879" s="211">
        <f>Q1879*H1879</f>
        <v>0.121711072</v>
      </c>
      <c r="S1879" s="211">
        <v>2.4</v>
      </c>
      <c r="T1879" s="212">
        <f>S1879*H1879</f>
        <v>2.4</v>
      </c>
      <c r="U1879" s="33"/>
      <c r="V1879" s="33"/>
      <c r="W1879" s="33"/>
      <c r="X1879" s="33"/>
      <c r="Y1879" s="33"/>
      <c r="Z1879" s="33"/>
      <c r="AA1879" s="33"/>
      <c r="AB1879" s="33"/>
      <c r="AC1879" s="33"/>
      <c r="AD1879" s="33"/>
      <c r="AE1879" s="33"/>
      <c r="AR1879" s="213" t="s">
        <v>154</v>
      </c>
      <c r="AT1879" s="213" t="s">
        <v>149</v>
      </c>
      <c r="AU1879" s="213" t="s">
        <v>86</v>
      </c>
      <c r="AY1879" s="16" t="s">
        <v>147</v>
      </c>
      <c r="BE1879" s="214">
        <f>IF(N1879="základní",J1879,0)</f>
        <v>0</v>
      </c>
      <c r="BF1879" s="214">
        <f>IF(N1879="snížená",J1879,0)</f>
        <v>0</v>
      </c>
      <c r="BG1879" s="214">
        <f>IF(N1879="zákl. přenesená",J1879,0)</f>
        <v>0</v>
      </c>
      <c r="BH1879" s="214">
        <f>IF(N1879="sníž. přenesená",J1879,0)</f>
        <v>0</v>
      </c>
      <c r="BI1879" s="214">
        <f>IF(N1879="nulová",J1879,0)</f>
        <v>0</v>
      </c>
      <c r="BJ1879" s="16" t="s">
        <v>21</v>
      </c>
      <c r="BK1879" s="214">
        <f>ROUND(I1879*H1879,2)</f>
        <v>0</v>
      </c>
      <c r="BL1879" s="16" t="s">
        <v>154</v>
      </c>
      <c r="BM1879" s="213" t="s">
        <v>3191</v>
      </c>
    </row>
    <row r="1880" spans="1:65" s="2" customFormat="1" ht="11.25">
      <c r="A1880" s="33"/>
      <c r="B1880" s="34"/>
      <c r="C1880" s="35"/>
      <c r="D1880" s="215" t="s">
        <v>156</v>
      </c>
      <c r="E1880" s="35"/>
      <c r="F1880" s="216" t="s">
        <v>3192</v>
      </c>
      <c r="G1880" s="35"/>
      <c r="H1880" s="35"/>
      <c r="I1880" s="114"/>
      <c r="J1880" s="35"/>
      <c r="K1880" s="35"/>
      <c r="L1880" s="38"/>
      <c r="M1880" s="217"/>
      <c r="N1880" s="218"/>
      <c r="O1880" s="70"/>
      <c r="P1880" s="70"/>
      <c r="Q1880" s="70"/>
      <c r="R1880" s="70"/>
      <c r="S1880" s="70"/>
      <c r="T1880" s="71"/>
      <c r="U1880" s="33"/>
      <c r="V1880" s="33"/>
      <c r="W1880" s="33"/>
      <c r="X1880" s="33"/>
      <c r="Y1880" s="33"/>
      <c r="Z1880" s="33"/>
      <c r="AA1880" s="33"/>
      <c r="AB1880" s="33"/>
      <c r="AC1880" s="33"/>
      <c r="AD1880" s="33"/>
      <c r="AE1880" s="33"/>
      <c r="AT1880" s="16" t="s">
        <v>156</v>
      </c>
      <c r="AU1880" s="16" t="s">
        <v>86</v>
      </c>
    </row>
    <row r="1881" spans="1:65" s="2" customFormat="1" ht="175.5">
      <c r="A1881" s="33"/>
      <c r="B1881" s="34"/>
      <c r="C1881" s="35"/>
      <c r="D1881" s="215" t="s">
        <v>158</v>
      </c>
      <c r="E1881" s="35"/>
      <c r="F1881" s="219" t="s">
        <v>3155</v>
      </c>
      <c r="G1881" s="35"/>
      <c r="H1881" s="35"/>
      <c r="I1881" s="114"/>
      <c r="J1881" s="35"/>
      <c r="K1881" s="35"/>
      <c r="L1881" s="38"/>
      <c r="M1881" s="217"/>
      <c r="N1881" s="218"/>
      <c r="O1881" s="70"/>
      <c r="P1881" s="70"/>
      <c r="Q1881" s="70"/>
      <c r="R1881" s="70"/>
      <c r="S1881" s="70"/>
      <c r="T1881" s="71"/>
      <c r="U1881" s="33"/>
      <c r="V1881" s="33"/>
      <c r="W1881" s="33"/>
      <c r="X1881" s="33"/>
      <c r="Y1881" s="33"/>
      <c r="Z1881" s="33"/>
      <c r="AA1881" s="33"/>
      <c r="AB1881" s="33"/>
      <c r="AC1881" s="33"/>
      <c r="AD1881" s="33"/>
      <c r="AE1881" s="33"/>
      <c r="AT1881" s="16" t="s">
        <v>158</v>
      </c>
      <c r="AU1881" s="16" t="s">
        <v>86</v>
      </c>
    </row>
    <row r="1882" spans="1:65" s="2" customFormat="1" ht="16.5" customHeight="1">
      <c r="A1882" s="33"/>
      <c r="B1882" s="34"/>
      <c r="C1882" s="202" t="s">
        <v>3193</v>
      </c>
      <c r="D1882" s="202" t="s">
        <v>149</v>
      </c>
      <c r="E1882" s="203" t="s">
        <v>3194</v>
      </c>
      <c r="F1882" s="204" t="s">
        <v>3195</v>
      </c>
      <c r="G1882" s="205" t="s">
        <v>187</v>
      </c>
      <c r="H1882" s="206">
        <v>1</v>
      </c>
      <c r="I1882" s="207"/>
      <c r="J1882" s="208">
        <f>ROUND(I1882*H1882,2)</f>
        <v>0</v>
      </c>
      <c r="K1882" s="204" t="s">
        <v>153</v>
      </c>
      <c r="L1882" s="38"/>
      <c r="M1882" s="209" t="s">
        <v>1</v>
      </c>
      <c r="N1882" s="210" t="s">
        <v>42</v>
      </c>
      <c r="O1882" s="70"/>
      <c r="P1882" s="211">
        <f>O1882*H1882</f>
        <v>0</v>
      </c>
      <c r="Q1882" s="211">
        <v>0</v>
      </c>
      <c r="R1882" s="211">
        <f>Q1882*H1882</f>
        <v>0</v>
      </c>
      <c r="S1882" s="211">
        <v>2.4</v>
      </c>
      <c r="T1882" s="212">
        <f>S1882*H1882</f>
        <v>2.4</v>
      </c>
      <c r="U1882" s="33"/>
      <c r="V1882" s="33"/>
      <c r="W1882" s="33"/>
      <c r="X1882" s="33"/>
      <c r="Y1882" s="33"/>
      <c r="Z1882" s="33"/>
      <c r="AA1882" s="33"/>
      <c r="AB1882" s="33"/>
      <c r="AC1882" s="33"/>
      <c r="AD1882" s="33"/>
      <c r="AE1882" s="33"/>
      <c r="AR1882" s="213" t="s">
        <v>154</v>
      </c>
      <c r="AT1882" s="213" t="s">
        <v>149</v>
      </c>
      <c r="AU1882" s="213" t="s">
        <v>86</v>
      </c>
      <c r="AY1882" s="16" t="s">
        <v>147</v>
      </c>
      <c r="BE1882" s="214">
        <f>IF(N1882="základní",J1882,0)</f>
        <v>0</v>
      </c>
      <c r="BF1882" s="214">
        <f>IF(N1882="snížená",J1882,0)</f>
        <v>0</v>
      </c>
      <c r="BG1882" s="214">
        <f>IF(N1882="zákl. přenesená",J1882,0)</f>
        <v>0</v>
      </c>
      <c r="BH1882" s="214">
        <f>IF(N1882="sníž. přenesená",J1882,0)</f>
        <v>0</v>
      </c>
      <c r="BI1882" s="214">
        <f>IF(N1882="nulová",J1882,0)</f>
        <v>0</v>
      </c>
      <c r="BJ1882" s="16" t="s">
        <v>21</v>
      </c>
      <c r="BK1882" s="214">
        <f>ROUND(I1882*H1882,2)</f>
        <v>0</v>
      </c>
      <c r="BL1882" s="16" t="s">
        <v>154</v>
      </c>
      <c r="BM1882" s="213" t="s">
        <v>3196</v>
      </c>
    </row>
    <row r="1883" spans="1:65" s="2" customFormat="1" ht="11.25">
      <c r="A1883" s="33"/>
      <c r="B1883" s="34"/>
      <c r="C1883" s="35"/>
      <c r="D1883" s="215" t="s">
        <v>156</v>
      </c>
      <c r="E1883" s="35"/>
      <c r="F1883" s="216" t="s">
        <v>3197</v>
      </c>
      <c r="G1883" s="35"/>
      <c r="H1883" s="35"/>
      <c r="I1883" s="114"/>
      <c r="J1883" s="35"/>
      <c r="K1883" s="35"/>
      <c r="L1883" s="38"/>
      <c r="M1883" s="217"/>
      <c r="N1883" s="218"/>
      <c r="O1883" s="70"/>
      <c r="P1883" s="70"/>
      <c r="Q1883" s="70"/>
      <c r="R1883" s="70"/>
      <c r="S1883" s="70"/>
      <c r="T1883" s="71"/>
      <c r="U1883" s="33"/>
      <c r="V1883" s="33"/>
      <c r="W1883" s="33"/>
      <c r="X1883" s="33"/>
      <c r="Y1883" s="33"/>
      <c r="Z1883" s="33"/>
      <c r="AA1883" s="33"/>
      <c r="AB1883" s="33"/>
      <c r="AC1883" s="33"/>
      <c r="AD1883" s="33"/>
      <c r="AE1883" s="33"/>
      <c r="AT1883" s="16" t="s">
        <v>156</v>
      </c>
      <c r="AU1883" s="16" t="s">
        <v>86</v>
      </c>
    </row>
    <row r="1884" spans="1:65" s="2" customFormat="1" ht="29.25">
      <c r="A1884" s="33"/>
      <c r="B1884" s="34"/>
      <c r="C1884" s="35"/>
      <c r="D1884" s="215" t="s">
        <v>158</v>
      </c>
      <c r="E1884" s="35"/>
      <c r="F1884" s="219" t="s">
        <v>3198</v>
      </c>
      <c r="G1884" s="35"/>
      <c r="H1884" s="35"/>
      <c r="I1884" s="114"/>
      <c r="J1884" s="35"/>
      <c r="K1884" s="35"/>
      <c r="L1884" s="38"/>
      <c r="M1884" s="217"/>
      <c r="N1884" s="218"/>
      <c r="O1884" s="70"/>
      <c r="P1884" s="70"/>
      <c r="Q1884" s="70"/>
      <c r="R1884" s="70"/>
      <c r="S1884" s="70"/>
      <c r="T1884" s="71"/>
      <c r="U1884" s="33"/>
      <c r="V1884" s="33"/>
      <c r="W1884" s="33"/>
      <c r="X1884" s="33"/>
      <c r="Y1884" s="33"/>
      <c r="Z1884" s="33"/>
      <c r="AA1884" s="33"/>
      <c r="AB1884" s="33"/>
      <c r="AC1884" s="33"/>
      <c r="AD1884" s="33"/>
      <c r="AE1884" s="33"/>
      <c r="AT1884" s="16" t="s">
        <v>158</v>
      </c>
      <c r="AU1884" s="16" t="s">
        <v>86</v>
      </c>
    </row>
    <row r="1885" spans="1:65" s="2" customFormat="1" ht="16.5" customHeight="1">
      <c r="A1885" s="33"/>
      <c r="B1885" s="34"/>
      <c r="C1885" s="202" t="s">
        <v>3199</v>
      </c>
      <c r="D1885" s="202" t="s">
        <v>149</v>
      </c>
      <c r="E1885" s="203" t="s">
        <v>3200</v>
      </c>
      <c r="F1885" s="204" t="s">
        <v>3201</v>
      </c>
      <c r="G1885" s="205" t="s">
        <v>187</v>
      </c>
      <c r="H1885" s="206">
        <v>1</v>
      </c>
      <c r="I1885" s="207"/>
      <c r="J1885" s="208">
        <f>ROUND(I1885*H1885,2)</f>
        <v>0</v>
      </c>
      <c r="K1885" s="204" t="s">
        <v>153</v>
      </c>
      <c r="L1885" s="38"/>
      <c r="M1885" s="209" t="s">
        <v>1</v>
      </c>
      <c r="N1885" s="210" t="s">
        <v>42</v>
      </c>
      <c r="O1885" s="70"/>
      <c r="P1885" s="211">
        <f>O1885*H1885</f>
        <v>0</v>
      </c>
      <c r="Q1885" s="211">
        <v>0</v>
      </c>
      <c r="R1885" s="211">
        <f>Q1885*H1885</f>
        <v>0</v>
      </c>
      <c r="S1885" s="211">
        <v>2.4</v>
      </c>
      <c r="T1885" s="212">
        <f>S1885*H1885</f>
        <v>2.4</v>
      </c>
      <c r="U1885" s="33"/>
      <c r="V1885" s="33"/>
      <c r="W1885" s="33"/>
      <c r="X1885" s="33"/>
      <c r="Y1885" s="33"/>
      <c r="Z1885" s="33"/>
      <c r="AA1885" s="33"/>
      <c r="AB1885" s="33"/>
      <c r="AC1885" s="33"/>
      <c r="AD1885" s="33"/>
      <c r="AE1885" s="33"/>
      <c r="AR1885" s="213" t="s">
        <v>154</v>
      </c>
      <c r="AT1885" s="213" t="s">
        <v>149</v>
      </c>
      <c r="AU1885" s="213" t="s">
        <v>86</v>
      </c>
      <c r="AY1885" s="16" t="s">
        <v>147</v>
      </c>
      <c r="BE1885" s="214">
        <f>IF(N1885="základní",J1885,0)</f>
        <v>0</v>
      </c>
      <c r="BF1885" s="214">
        <f>IF(N1885="snížená",J1885,0)</f>
        <v>0</v>
      </c>
      <c r="BG1885" s="214">
        <f>IF(N1885="zákl. přenesená",J1885,0)</f>
        <v>0</v>
      </c>
      <c r="BH1885" s="214">
        <f>IF(N1885="sníž. přenesená",J1885,0)</f>
        <v>0</v>
      </c>
      <c r="BI1885" s="214">
        <f>IF(N1885="nulová",J1885,0)</f>
        <v>0</v>
      </c>
      <c r="BJ1885" s="16" t="s">
        <v>21</v>
      </c>
      <c r="BK1885" s="214">
        <f>ROUND(I1885*H1885,2)</f>
        <v>0</v>
      </c>
      <c r="BL1885" s="16" t="s">
        <v>154</v>
      </c>
      <c r="BM1885" s="213" t="s">
        <v>3202</v>
      </c>
    </row>
    <row r="1886" spans="1:65" s="2" customFormat="1" ht="11.25">
      <c r="A1886" s="33"/>
      <c r="B1886" s="34"/>
      <c r="C1886" s="35"/>
      <c r="D1886" s="215" t="s">
        <v>156</v>
      </c>
      <c r="E1886" s="35"/>
      <c r="F1886" s="216" t="s">
        <v>3203</v>
      </c>
      <c r="G1886" s="35"/>
      <c r="H1886" s="35"/>
      <c r="I1886" s="114"/>
      <c r="J1886" s="35"/>
      <c r="K1886" s="35"/>
      <c r="L1886" s="38"/>
      <c r="M1886" s="217"/>
      <c r="N1886" s="218"/>
      <c r="O1886" s="70"/>
      <c r="P1886" s="70"/>
      <c r="Q1886" s="70"/>
      <c r="R1886" s="70"/>
      <c r="S1886" s="70"/>
      <c r="T1886" s="71"/>
      <c r="U1886" s="33"/>
      <c r="V1886" s="33"/>
      <c r="W1886" s="33"/>
      <c r="X1886" s="33"/>
      <c r="Y1886" s="33"/>
      <c r="Z1886" s="33"/>
      <c r="AA1886" s="33"/>
      <c r="AB1886" s="33"/>
      <c r="AC1886" s="33"/>
      <c r="AD1886" s="33"/>
      <c r="AE1886" s="33"/>
      <c r="AT1886" s="16" t="s">
        <v>156</v>
      </c>
      <c r="AU1886" s="16" t="s">
        <v>86</v>
      </c>
    </row>
    <row r="1887" spans="1:65" s="2" customFormat="1" ht="29.25">
      <c r="A1887" s="33"/>
      <c r="B1887" s="34"/>
      <c r="C1887" s="35"/>
      <c r="D1887" s="215" t="s">
        <v>158</v>
      </c>
      <c r="E1887" s="35"/>
      <c r="F1887" s="219" t="s">
        <v>3198</v>
      </c>
      <c r="G1887" s="35"/>
      <c r="H1887" s="35"/>
      <c r="I1887" s="114"/>
      <c r="J1887" s="35"/>
      <c r="K1887" s="35"/>
      <c r="L1887" s="38"/>
      <c r="M1887" s="217"/>
      <c r="N1887" s="218"/>
      <c r="O1887" s="70"/>
      <c r="P1887" s="70"/>
      <c r="Q1887" s="70"/>
      <c r="R1887" s="70"/>
      <c r="S1887" s="70"/>
      <c r="T1887" s="71"/>
      <c r="U1887" s="33"/>
      <c r="V1887" s="33"/>
      <c r="W1887" s="33"/>
      <c r="X1887" s="33"/>
      <c r="Y1887" s="33"/>
      <c r="Z1887" s="33"/>
      <c r="AA1887" s="33"/>
      <c r="AB1887" s="33"/>
      <c r="AC1887" s="33"/>
      <c r="AD1887" s="33"/>
      <c r="AE1887" s="33"/>
      <c r="AT1887" s="16" t="s">
        <v>158</v>
      </c>
      <c r="AU1887" s="16" t="s">
        <v>86</v>
      </c>
    </row>
    <row r="1888" spans="1:65" s="2" customFormat="1" ht="16.5" customHeight="1">
      <c r="A1888" s="33"/>
      <c r="B1888" s="34"/>
      <c r="C1888" s="202" t="s">
        <v>3204</v>
      </c>
      <c r="D1888" s="202" t="s">
        <v>149</v>
      </c>
      <c r="E1888" s="203" t="s">
        <v>3205</v>
      </c>
      <c r="F1888" s="204" t="s">
        <v>3206</v>
      </c>
      <c r="G1888" s="205" t="s">
        <v>187</v>
      </c>
      <c r="H1888" s="206">
        <v>1</v>
      </c>
      <c r="I1888" s="207"/>
      <c r="J1888" s="208">
        <f>ROUND(I1888*H1888,2)</f>
        <v>0</v>
      </c>
      <c r="K1888" s="204" t="s">
        <v>153</v>
      </c>
      <c r="L1888" s="38"/>
      <c r="M1888" s="209" t="s">
        <v>1</v>
      </c>
      <c r="N1888" s="210" t="s">
        <v>42</v>
      </c>
      <c r="O1888" s="70"/>
      <c r="P1888" s="211">
        <f>O1888*H1888</f>
        <v>0</v>
      </c>
      <c r="Q1888" s="211">
        <v>0.12</v>
      </c>
      <c r="R1888" s="211">
        <f>Q1888*H1888</f>
        <v>0.12</v>
      </c>
      <c r="S1888" s="211">
        <v>2.4900000000000002</v>
      </c>
      <c r="T1888" s="212">
        <f>S1888*H1888</f>
        <v>2.4900000000000002</v>
      </c>
      <c r="U1888" s="33"/>
      <c r="V1888" s="33"/>
      <c r="W1888" s="33"/>
      <c r="X1888" s="33"/>
      <c r="Y1888" s="33"/>
      <c r="Z1888" s="33"/>
      <c r="AA1888" s="33"/>
      <c r="AB1888" s="33"/>
      <c r="AC1888" s="33"/>
      <c r="AD1888" s="33"/>
      <c r="AE1888" s="33"/>
      <c r="AR1888" s="213" t="s">
        <v>154</v>
      </c>
      <c r="AT1888" s="213" t="s">
        <v>149</v>
      </c>
      <c r="AU1888" s="213" t="s">
        <v>86</v>
      </c>
      <c r="AY1888" s="16" t="s">
        <v>147</v>
      </c>
      <c r="BE1888" s="214">
        <f>IF(N1888="základní",J1888,0)</f>
        <v>0</v>
      </c>
      <c r="BF1888" s="214">
        <f>IF(N1888="snížená",J1888,0)</f>
        <v>0</v>
      </c>
      <c r="BG1888" s="214">
        <f>IF(N1888="zákl. přenesená",J1888,0)</f>
        <v>0</v>
      </c>
      <c r="BH1888" s="214">
        <f>IF(N1888="sníž. přenesená",J1888,0)</f>
        <v>0</v>
      </c>
      <c r="BI1888" s="214">
        <f>IF(N1888="nulová",J1888,0)</f>
        <v>0</v>
      </c>
      <c r="BJ1888" s="16" t="s">
        <v>21</v>
      </c>
      <c r="BK1888" s="214">
        <f>ROUND(I1888*H1888,2)</f>
        <v>0</v>
      </c>
      <c r="BL1888" s="16" t="s">
        <v>154</v>
      </c>
      <c r="BM1888" s="213" t="s">
        <v>3207</v>
      </c>
    </row>
    <row r="1889" spans="1:65" s="2" customFormat="1" ht="19.5">
      <c r="A1889" s="33"/>
      <c r="B1889" s="34"/>
      <c r="C1889" s="35"/>
      <c r="D1889" s="215" t="s">
        <v>156</v>
      </c>
      <c r="E1889" s="35"/>
      <c r="F1889" s="216" t="s">
        <v>3208</v>
      </c>
      <c r="G1889" s="35"/>
      <c r="H1889" s="35"/>
      <c r="I1889" s="114"/>
      <c r="J1889" s="35"/>
      <c r="K1889" s="35"/>
      <c r="L1889" s="38"/>
      <c r="M1889" s="217"/>
      <c r="N1889" s="218"/>
      <c r="O1889" s="70"/>
      <c r="P1889" s="70"/>
      <c r="Q1889" s="70"/>
      <c r="R1889" s="70"/>
      <c r="S1889" s="70"/>
      <c r="T1889" s="71"/>
      <c r="U1889" s="33"/>
      <c r="V1889" s="33"/>
      <c r="W1889" s="33"/>
      <c r="X1889" s="33"/>
      <c r="Y1889" s="33"/>
      <c r="Z1889" s="33"/>
      <c r="AA1889" s="33"/>
      <c r="AB1889" s="33"/>
      <c r="AC1889" s="33"/>
      <c r="AD1889" s="33"/>
      <c r="AE1889" s="33"/>
      <c r="AT1889" s="16" t="s">
        <v>156</v>
      </c>
      <c r="AU1889" s="16" t="s">
        <v>86</v>
      </c>
    </row>
    <row r="1890" spans="1:65" s="2" customFormat="1" ht="175.5">
      <c r="A1890" s="33"/>
      <c r="B1890" s="34"/>
      <c r="C1890" s="35"/>
      <c r="D1890" s="215" t="s">
        <v>158</v>
      </c>
      <c r="E1890" s="35"/>
      <c r="F1890" s="219" t="s">
        <v>3155</v>
      </c>
      <c r="G1890" s="35"/>
      <c r="H1890" s="35"/>
      <c r="I1890" s="114"/>
      <c r="J1890" s="35"/>
      <c r="K1890" s="35"/>
      <c r="L1890" s="38"/>
      <c r="M1890" s="217"/>
      <c r="N1890" s="218"/>
      <c r="O1890" s="70"/>
      <c r="P1890" s="70"/>
      <c r="Q1890" s="70"/>
      <c r="R1890" s="70"/>
      <c r="S1890" s="70"/>
      <c r="T1890" s="71"/>
      <c r="U1890" s="33"/>
      <c r="V1890" s="33"/>
      <c r="W1890" s="33"/>
      <c r="X1890" s="33"/>
      <c r="Y1890" s="33"/>
      <c r="Z1890" s="33"/>
      <c r="AA1890" s="33"/>
      <c r="AB1890" s="33"/>
      <c r="AC1890" s="33"/>
      <c r="AD1890" s="33"/>
      <c r="AE1890" s="33"/>
      <c r="AT1890" s="16" t="s">
        <v>158</v>
      </c>
      <c r="AU1890" s="16" t="s">
        <v>86</v>
      </c>
    </row>
    <row r="1891" spans="1:65" s="2" customFormat="1" ht="16.5" customHeight="1">
      <c r="A1891" s="33"/>
      <c r="B1891" s="34"/>
      <c r="C1891" s="202" t="s">
        <v>3209</v>
      </c>
      <c r="D1891" s="202" t="s">
        <v>149</v>
      </c>
      <c r="E1891" s="203" t="s">
        <v>3210</v>
      </c>
      <c r="F1891" s="204" t="s">
        <v>3211</v>
      </c>
      <c r="G1891" s="205" t="s">
        <v>187</v>
      </c>
      <c r="H1891" s="206">
        <v>1</v>
      </c>
      <c r="I1891" s="207"/>
      <c r="J1891" s="208">
        <f>ROUND(I1891*H1891,2)</f>
        <v>0</v>
      </c>
      <c r="K1891" s="204" t="s">
        <v>153</v>
      </c>
      <c r="L1891" s="38"/>
      <c r="M1891" s="209" t="s">
        <v>1</v>
      </c>
      <c r="N1891" s="210" t="s">
        <v>42</v>
      </c>
      <c r="O1891" s="70"/>
      <c r="P1891" s="211">
        <f>O1891*H1891</f>
        <v>0</v>
      </c>
      <c r="Q1891" s="211">
        <v>0.12</v>
      </c>
      <c r="R1891" s="211">
        <f>Q1891*H1891</f>
        <v>0.12</v>
      </c>
      <c r="S1891" s="211">
        <v>2.2000000000000002</v>
      </c>
      <c r="T1891" s="212">
        <f>S1891*H1891</f>
        <v>2.2000000000000002</v>
      </c>
      <c r="U1891" s="33"/>
      <c r="V1891" s="33"/>
      <c r="W1891" s="33"/>
      <c r="X1891" s="33"/>
      <c r="Y1891" s="33"/>
      <c r="Z1891" s="33"/>
      <c r="AA1891" s="33"/>
      <c r="AB1891" s="33"/>
      <c r="AC1891" s="33"/>
      <c r="AD1891" s="33"/>
      <c r="AE1891" s="33"/>
      <c r="AR1891" s="213" t="s">
        <v>154</v>
      </c>
      <c r="AT1891" s="213" t="s">
        <v>149</v>
      </c>
      <c r="AU1891" s="213" t="s">
        <v>86</v>
      </c>
      <c r="AY1891" s="16" t="s">
        <v>147</v>
      </c>
      <c r="BE1891" s="214">
        <f>IF(N1891="základní",J1891,0)</f>
        <v>0</v>
      </c>
      <c r="BF1891" s="214">
        <f>IF(N1891="snížená",J1891,0)</f>
        <v>0</v>
      </c>
      <c r="BG1891" s="214">
        <f>IF(N1891="zákl. přenesená",J1891,0)</f>
        <v>0</v>
      </c>
      <c r="BH1891" s="214">
        <f>IF(N1891="sníž. přenesená",J1891,0)</f>
        <v>0</v>
      </c>
      <c r="BI1891" s="214">
        <f>IF(N1891="nulová",J1891,0)</f>
        <v>0</v>
      </c>
      <c r="BJ1891" s="16" t="s">
        <v>21</v>
      </c>
      <c r="BK1891" s="214">
        <f>ROUND(I1891*H1891,2)</f>
        <v>0</v>
      </c>
      <c r="BL1891" s="16" t="s">
        <v>154</v>
      </c>
      <c r="BM1891" s="213" t="s">
        <v>3212</v>
      </c>
    </row>
    <row r="1892" spans="1:65" s="2" customFormat="1" ht="11.25">
      <c r="A1892" s="33"/>
      <c r="B1892" s="34"/>
      <c r="C1892" s="35"/>
      <c r="D1892" s="215" t="s">
        <v>156</v>
      </c>
      <c r="E1892" s="35"/>
      <c r="F1892" s="216" t="s">
        <v>3213</v>
      </c>
      <c r="G1892" s="35"/>
      <c r="H1892" s="35"/>
      <c r="I1892" s="114"/>
      <c r="J1892" s="35"/>
      <c r="K1892" s="35"/>
      <c r="L1892" s="38"/>
      <c r="M1892" s="217"/>
      <c r="N1892" s="218"/>
      <c r="O1892" s="70"/>
      <c r="P1892" s="70"/>
      <c r="Q1892" s="70"/>
      <c r="R1892" s="70"/>
      <c r="S1892" s="70"/>
      <c r="T1892" s="71"/>
      <c r="U1892" s="33"/>
      <c r="V1892" s="33"/>
      <c r="W1892" s="33"/>
      <c r="X1892" s="33"/>
      <c r="Y1892" s="33"/>
      <c r="Z1892" s="33"/>
      <c r="AA1892" s="33"/>
      <c r="AB1892" s="33"/>
      <c r="AC1892" s="33"/>
      <c r="AD1892" s="33"/>
      <c r="AE1892" s="33"/>
      <c r="AT1892" s="16" t="s">
        <v>156</v>
      </c>
      <c r="AU1892" s="16" t="s">
        <v>86</v>
      </c>
    </row>
    <row r="1893" spans="1:65" s="2" customFormat="1" ht="175.5">
      <c r="A1893" s="33"/>
      <c r="B1893" s="34"/>
      <c r="C1893" s="35"/>
      <c r="D1893" s="215" t="s">
        <v>158</v>
      </c>
      <c r="E1893" s="35"/>
      <c r="F1893" s="219" t="s">
        <v>3155</v>
      </c>
      <c r="G1893" s="35"/>
      <c r="H1893" s="35"/>
      <c r="I1893" s="114"/>
      <c r="J1893" s="35"/>
      <c r="K1893" s="35"/>
      <c r="L1893" s="38"/>
      <c r="M1893" s="217"/>
      <c r="N1893" s="218"/>
      <c r="O1893" s="70"/>
      <c r="P1893" s="70"/>
      <c r="Q1893" s="70"/>
      <c r="R1893" s="70"/>
      <c r="S1893" s="70"/>
      <c r="T1893" s="71"/>
      <c r="U1893" s="33"/>
      <c r="V1893" s="33"/>
      <c r="W1893" s="33"/>
      <c r="X1893" s="33"/>
      <c r="Y1893" s="33"/>
      <c r="Z1893" s="33"/>
      <c r="AA1893" s="33"/>
      <c r="AB1893" s="33"/>
      <c r="AC1893" s="33"/>
      <c r="AD1893" s="33"/>
      <c r="AE1893" s="33"/>
      <c r="AT1893" s="16" t="s">
        <v>158</v>
      </c>
      <c r="AU1893" s="16" t="s">
        <v>86</v>
      </c>
    </row>
    <row r="1894" spans="1:65" s="2" customFormat="1" ht="19.5">
      <c r="A1894" s="33"/>
      <c r="B1894" s="34"/>
      <c r="C1894" s="35"/>
      <c r="D1894" s="215" t="s">
        <v>191</v>
      </c>
      <c r="E1894" s="35"/>
      <c r="F1894" s="219" t="s">
        <v>3214</v>
      </c>
      <c r="G1894" s="35"/>
      <c r="H1894" s="35"/>
      <c r="I1894" s="114"/>
      <c r="J1894" s="35"/>
      <c r="K1894" s="35"/>
      <c r="L1894" s="38"/>
      <c r="M1894" s="217"/>
      <c r="N1894" s="218"/>
      <c r="O1894" s="70"/>
      <c r="P1894" s="70"/>
      <c r="Q1894" s="70"/>
      <c r="R1894" s="70"/>
      <c r="S1894" s="70"/>
      <c r="T1894" s="71"/>
      <c r="U1894" s="33"/>
      <c r="V1894" s="33"/>
      <c r="W1894" s="33"/>
      <c r="X1894" s="33"/>
      <c r="Y1894" s="33"/>
      <c r="Z1894" s="33"/>
      <c r="AA1894" s="33"/>
      <c r="AB1894" s="33"/>
      <c r="AC1894" s="33"/>
      <c r="AD1894" s="33"/>
      <c r="AE1894" s="33"/>
      <c r="AT1894" s="16" t="s">
        <v>191</v>
      </c>
      <c r="AU1894" s="16" t="s">
        <v>86</v>
      </c>
    </row>
    <row r="1895" spans="1:65" s="2" customFormat="1" ht="16.5" customHeight="1">
      <c r="A1895" s="33"/>
      <c r="B1895" s="34"/>
      <c r="C1895" s="202" t="s">
        <v>3215</v>
      </c>
      <c r="D1895" s="202" t="s">
        <v>149</v>
      </c>
      <c r="E1895" s="203" t="s">
        <v>3216</v>
      </c>
      <c r="F1895" s="204" t="s">
        <v>3217</v>
      </c>
      <c r="G1895" s="205" t="s">
        <v>187</v>
      </c>
      <c r="H1895" s="206">
        <v>1</v>
      </c>
      <c r="I1895" s="207"/>
      <c r="J1895" s="208">
        <f>ROUND(I1895*H1895,2)</f>
        <v>0</v>
      </c>
      <c r="K1895" s="204" t="s">
        <v>153</v>
      </c>
      <c r="L1895" s="38"/>
      <c r="M1895" s="209" t="s">
        <v>1</v>
      </c>
      <c r="N1895" s="210" t="s">
        <v>42</v>
      </c>
      <c r="O1895" s="70"/>
      <c r="P1895" s="211">
        <f>O1895*H1895</f>
        <v>0</v>
      </c>
      <c r="Q1895" s="211">
        <v>0.121711072</v>
      </c>
      <c r="R1895" s="211">
        <f>Q1895*H1895</f>
        <v>0.121711072</v>
      </c>
      <c r="S1895" s="211">
        <v>2.4</v>
      </c>
      <c r="T1895" s="212">
        <f>S1895*H1895</f>
        <v>2.4</v>
      </c>
      <c r="U1895" s="33"/>
      <c r="V1895" s="33"/>
      <c r="W1895" s="33"/>
      <c r="X1895" s="33"/>
      <c r="Y1895" s="33"/>
      <c r="Z1895" s="33"/>
      <c r="AA1895" s="33"/>
      <c r="AB1895" s="33"/>
      <c r="AC1895" s="33"/>
      <c r="AD1895" s="33"/>
      <c r="AE1895" s="33"/>
      <c r="AR1895" s="213" t="s">
        <v>154</v>
      </c>
      <c r="AT1895" s="213" t="s">
        <v>149</v>
      </c>
      <c r="AU1895" s="213" t="s">
        <v>86</v>
      </c>
      <c r="AY1895" s="16" t="s">
        <v>147</v>
      </c>
      <c r="BE1895" s="214">
        <f>IF(N1895="základní",J1895,0)</f>
        <v>0</v>
      </c>
      <c r="BF1895" s="214">
        <f>IF(N1895="snížená",J1895,0)</f>
        <v>0</v>
      </c>
      <c r="BG1895" s="214">
        <f>IF(N1895="zákl. přenesená",J1895,0)</f>
        <v>0</v>
      </c>
      <c r="BH1895" s="214">
        <f>IF(N1895="sníž. přenesená",J1895,0)</f>
        <v>0</v>
      </c>
      <c r="BI1895" s="214">
        <f>IF(N1895="nulová",J1895,0)</f>
        <v>0</v>
      </c>
      <c r="BJ1895" s="16" t="s">
        <v>21</v>
      </c>
      <c r="BK1895" s="214">
        <f>ROUND(I1895*H1895,2)</f>
        <v>0</v>
      </c>
      <c r="BL1895" s="16" t="s">
        <v>154</v>
      </c>
      <c r="BM1895" s="213" t="s">
        <v>3218</v>
      </c>
    </row>
    <row r="1896" spans="1:65" s="2" customFormat="1" ht="19.5">
      <c r="A1896" s="33"/>
      <c r="B1896" s="34"/>
      <c r="C1896" s="35"/>
      <c r="D1896" s="215" t="s">
        <v>156</v>
      </c>
      <c r="E1896" s="35"/>
      <c r="F1896" s="216" t="s">
        <v>3219</v>
      </c>
      <c r="G1896" s="35"/>
      <c r="H1896" s="35"/>
      <c r="I1896" s="114"/>
      <c r="J1896" s="35"/>
      <c r="K1896" s="35"/>
      <c r="L1896" s="38"/>
      <c r="M1896" s="217"/>
      <c r="N1896" s="218"/>
      <c r="O1896" s="70"/>
      <c r="P1896" s="70"/>
      <c r="Q1896" s="70"/>
      <c r="R1896" s="70"/>
      <c r="S1896" s="70"/>
      <c r="T1896" s="71"/>
      <c r="U1896" s="33"/>
      <c r="V1896" s="33"/>
      <c r="W1896" s="33"/>
      <c r="X1896" s="33"/>
      <c r="Y1896" s="33"/>
      <c r="Z1896" s="33"/>
      <c r="AA1896" s="33"/>
      <c r="AB1896" s="33"/>
      <c r="AC1896" s="33"/>
      <c r="AD1896" s="33"/>
      <c r="AE1896" s="33"/>
      <c r="AT1896" s="16" t="s">
        <v>156</v>
      </c>
      <c r="AU1896" s="16" t="s">
        <v>86</v>
      </c>
    </row>
    <row r="1897" spans="1:65" s="2" customFormat="1" ht="175.5">
      <c r="A1897" s="33"/>
      <c r="B1897" s="34"/>
      <c r="C1897" s="35"/>
      <c r="D1897" s="215" t="s">
        <v>158</v>
      </c>
      <c r="E1897" s="35"/>
      <c r="F1897" s="219" t="s">
        <v>3155</v>
      </c>
      <c r="G1897" s="35"/>
      <c r="H1897" s="35"/>
      <c r="I1897" s="114"/>
      <c r="J1897" s="35"/>
      <c r="K1897" s="35"/>
      <c r="L1897" s="38"/>
      <c r="M1897" s="217"/>
      <c r="N1897" s="218"/>
      <c r="O1897" s="70"/>
      <c r="P1897" s="70"/>
      <c r="Q1897" s="70"/>
      <c r="R1897" s="70"/>
      <c r="S1897" s="70"/>
      <c r="T1897" s="71"/>
      <c r="U1897" s="33"/>
      <c r="V1897" s="33"/>
      <c r="W1897" s="33"/>
      <c r="X1897" s="33"/>
      <c r="Y1897" s="33"/>
      <c r="Z1897" s="33"/>
      <c r="AA1897" s="33"/>
      <c r="AB1897" s="33"/>
      <c r="AC1897" s="33"/>
      <c r="AD1897" s="33"/>
      <c r="AE1897" s="33"/>
      <c r="AT1897" s="16" t="s">
        <v>158</v>
      </c>
      <c r="AU1897" s="16" t="s">
        <v>86</v>
      </c>
    </row>
    <row r="1898" spans="1:65" s="2" customFormat="1" ht="21.75" customHeight="1">
      <c r="A1898" s="33"/>
      <c r="B1898" s="34"/>
      <c r="C1898" s="202" t="s">
        <v>3220</v>
      </c>
      <c r="D1898" s="202" t="s">
        <v>149</v>
      </c>
      <c r="E1898" s="203" t="s">
        <v>3221</v>
      </c>
      <c r="F1898" s="204" t="s">
        <v>3222</v>
      </c>
      <c r="G1898" s="205" t="s">
        <v>152</v>
      </c>
      <c r="H1898" s="206">
        <v>1</v>
      </c>
      <c r="I1898" s="207"/>
      <c r="J1898" s="208">
        <f>ROUND(I1898*H1898,2)</f>
        <v>0</v>
      </c>
      <c r="K1898" s="204" t="s">
        <v>153</v>
      </c>
      <c r="L1898" s="38"/>
      <c r="M1898" s="209" t="s">
        <v>1</v>
      </c>
      <c r="N1898" s="210" t="s">
        <v>42</v>
      </c>
      <c r="O1898" s="70"/>
      <c r="P1898" s="211">
        <f>O1898*H1898</f>
        <v>0</v>
      </c>
      <c r="Q1898" s="211">
        <v>0</v>
      </c>
      <c r="R1898" s="211">
        <f>Q1898*H1898</f>
        <v>0</v>
      </c>
      <c r="S1898" s="211">
        <v>0.432</v>
      </c>
      <c r="T1898" s="212">
        <f>S1898*H1898</f>
        <v>0.432</v>
      </c>
      <c r="U1898" s="33"/>
      <c r="V1898" s="33"/>
      <c r="W1898" s="33"/>
      <c r="X1898" s="33"/>
      <c r="Y1898" s="33"/>
      <c r="Z1898" s="33"/>
      <c r="AA1898" s="33"/>
      <c r="AB1898" s="33"/>
      <c r="AC1898" s="33"/>
      <c r="AD1898" s="33"/>
      <c r="AE1898" s="33"/>
      <c r="AR1898" s="213" t="s">
        <v>154</v>
      </c>
      <c r="AT1898" s="213" t="s">
        <v>149</v>
      </c>
      <c r="AU1898" s="213" t="s">
        <v>86</v>
      </c>
      <c r="AY1898" s="16" t="s">
        <v>147</v>
      </c>
      <c r="BE1898" s="214">
        <f>IF(N1898="základní",J1898,0)</f>
        <v>0</v>
      </c>
      <c r="BF1898" s="214">
        <f>IF(N1898="snížená",J1898,0)</f>
        <v>0</v>
      </c>
      <c r="BG1898" s="214">
        <f>IF(N1898="zákl. přenesená",J1898,0)</f>
        <v>0</v>
      </c>
      <c r="BH1898" s="214">
        <f>IF(N1898="sníž. přenesená",J1898,0)</f>
        <v>0</v>
      </c>
      <c r="BI1898" s="214">
        <f>IF(N1898="nulová",J1898,0)</f>
        <v>0</v>
      </c>
      <c r="BJ1898" s="16" t="s">
        <v>21</v>
      </c>
      <c r="BK1898" s="214">
        <f>ROUND(I1898*H1898,2)</f>
        <v>0</v>
      </c>
      <c r="BL1898" s="16" t="s">
        <v>154</v>
      </c>
      <c r="BM1898" s="213" t="s">
        <v>3223</v>
      </c>
    </row>
    <row r="1899" spans="1:65" s="2" customFormat="1" ht="19.5">
      <c r="A1899" s="33"/>
      <c r="B1899" s="34"/>
      <c r="C1899" s="35"/>
      <c r="D1899" s="215" t="s">
        <v>156</v>
      </c>
      <c r="E1899" s="35"/>
      <c r="F1899" s="216" t="s">
        <v>3224</v>
      </c>
      <c r="G1899" s="35"/>
      <c r="H1899" s="35"/>
      <c r="I1899" s="114"/>
      <c r="J1899" s="35"/>
      <c r="K1899" s="35"/>
      <c r="L1899" s="38"/>
      <c r="M1899" s="217"/>
      <c r="N1899" s="218"/>
      <c r="O1899" s="70"/>
      <c r="P1899" s="70"/>
      <c r="Q1899" s="70"/>
      <c r="R1899" s="70"/>
      <c r="S1899" s="70"/>
      <c r="T1899" s="71"/>
      <c r="U1899" s="33"/>
      <c r="V1899" s="33"/>
      <c r="W1899" s="33"/>
      <c r="X1899" s="33"/>
      <c r="Y1899" s="33"/>
      <c r="Z1899" s="33"/>
      <c r="AA1899" s="33"/>
      <c r="AB1899" s="33"/>
      <c r="AC1899" s="33"/>
      <c r="AD1899" s="33"/>
      <c r="AE1899" s="33"/>
      <c r="AT1899" s="16" t="s">
        <v>156</v>
      </c>
      <c r="AU1899" s="16" t="s">
        <v>86</v>
      </c>
    </row>
    <row r="1900" spans="1:65" s="2" customFormat="1" ht="33" customHeight="1">
      <c r="A1900" s="33"/>
      <c r="B1900" s="34"/>
      <c r="C1900" s="202" t="s">
        <v>3225</v>
      </c>
      <c r="D1900" s="202" t="s">
        <v>149</v>
      </c>
      <c r="E1900" s="203" t="s">
        <v>3226</v>
      </c>
      <c r="F1900" s="204" t="s">
        <v>3227</v>
      </c>
      <c r="G1900" s="205" t="s">
        <v>187</v>
      </c>
      <c r="H1900" s="206">
        <v>1</v>
      </c>
      <c r="I1900" s="207"/>
      <c r="J1900" s="208">
        <f>ROUND(I1900*H1900,2)</f>
        <v>0</v>
      </c>
      <c r="K1900" s="204" t="s">
        <v>153</v>
      </c>
      <c r="L1900" s="38"/>
      <c r="M1900" s="209" t="s">
        <v>1</v>
      </c>
      <c r="N1900" s="210" t="s">
        <v>42</v>
      </c>
      <c r="O1900" s="70"/>
      <c r="P1900" s="211">
        <f>O1900*H1900</f>
        <v>0</v>
      </c>
      <c r="Q1900" s="211">
        <v>0</v>
      </c>
      <c r="R1900" s="211">
        <f>Q1900*H1900</f>
        <v>0</v>
      </c>
      <c r="S1900" s="211">
        <v>2.2000000000000002</v>
      </c>
      <c r="T1900" s="212">
        <f>S1900*H1900</f>
        <v>2.2000000000000002</v>
      </c>
      <c r="U1900" s="33"/>
      <c r="V1900" s="33"/>
      <c r="W1900" s="33"/>
      <c r="X1900" s="33"/>
      <c r="Y1900" s="33"/>
      <c r="Z1900" s="33"/>
      <c r="AA1900" s="33"/>
      <c r="AB1900" s="33"/>
      <c r="AC1900" s="33"/>
      <c r="AD1900" s="33"/>
      <c r="AE1900" s="33"/>
      <c r="AR1900" s="213" t="s">
        <v>154</v>
      </c>
      <c r="AT1900" s="213" t="s">
        <v>149</v>
      </c>
      <c r="AU1900" s="213" t="s">
        <v>86</v>
      </c>
      <c r="AY1900" s="16" t="s">
        <v>147</v>
      </c>
      <c r="BE1900" s="214">
        <f>IF(N1900="základní",J1900,0)</f>
        <v>0</v>
      </c>
      <c r="BF1900" s="214">
        <f>IF(N1900="snížená",J1900,0)</f>
        <v>0</v>
      </c>
      <c r="BG1900" s="214">
        <f>IF(N1900="zákl. přenesená",J1900,0)</f>
        <v>0</v>
      </c>
      <c r="BH1900" s="214">
        <f>IF(N1900="sníž. přenesená",J1900,0)</f>
        <v>0</v>
      </c>
      <c r="BI1900" s="214">
        <f>IF(N1900="nulová",J1900,0)</f>
        <v>0</v>
      </c>
      <c r="BJ1900" s="16" t="s">
        <v>21</v>
      </c>
      <c r="BK1900" s="214">
        <f>ROUND(I1900*H1900,2)</f>
        <v>0</v>
      </c>
      <c r="BL1900" s="16" t="s">
        <v>154</v>
      </c>
      <c r="BM1900" s="213" t="s">
        <v>3228</v>
      </c>
    </row>
    <row r="1901" spans="1:65" s="2" customFormat="1" ht="19.5">
      <c r="A1901" s="33"/>
      <c r="B1901" s="34"/>
      <c r="C1901" s="35"/>
      <c r="D1901" s="215" t="s">
        <v>156</v>
      </c>
      <c r="E1901" s="35"/>
      <c r="F1901" s="216" t="s">
        <v>3229</v>
      </c>
      <c r="G1901" s="35"/>
      <c r="H1901" s="35"/>
      <c r="I1901" s="114"/>
      <c r="J1901" s="35"/>
      <c r="K1901" s="35"/>
      <c r="L1901" s="38"/>
      <c r="M1901" s="217"/>
      <c r="N1901" s="218"/>
      <c r="O1901" s="70"/>
      <c r="P1901" s="70"/>
      <c r="Q1901" s="70"/>
      <c r="R1901" s="70"/>
      <c r="S1901" s="70"/>
      <c r="T1901" s="71"/>
      <c r="U1901" s="33"/>
      <c r="V1901" s="33"/>
      <c r="W1901" s="33"/>
      <c r="X1901" s="33"/>
      <c r="Y1901" s="33"/>
      <c r="Z1901" s="33"/>
      <c r="AA1901" s="33"/>
      <c r="AB1901" s="33"/>
      <c r="AC1901" s="33"/>
      <c r="AD1901" s="33"/>
      <c r="AE1901" s="33"/>
      <c r="AT1901" s="16" t="s">
        <v>156</v>
      </c>
      <c r="AU1901" s="16" t="s">
        <v>86</v>
      </c>
    </row>
    <row r="1902" spans="1:65" s="2" customFormat="1" ht="21.75" customHeight="1">
      <c r="A1902" s="33"/>
      <c r="B1902" s="34"/>
      <c r="C1902" s="202" t="s">
        <v>3230</v>
      </c>
      <c r="D1902" s="202" t="s">
        <v>149</v>
      </c>
      <c r="E1902" s="203" t="s">
        <v>3231</v>
      </c>
      <c r="F1902" s="204" t="s">
        <v>3232</v>
      </c>
      <c r="G1902" s="205" t="s">
        <v>187</v>
      </c>
      <c r="H1902" s="206">
        <v>1</v>
      </c>
      <c r="I1902" s="207"/>
      <c r="J1902" s="208">
        <f>ROUND(I1902*H1902,2)</f>
        <v>0</v>
      </c>
      <c r="K1902" s="204" t="s">
        <v>153</v>
      </c>
      <c r="L1902" s="38"/>
      <c r="M1902" s="209" t="s">
        <v>1</v>
      </c>
      <c r="N1902" s="210" t="s">
        <v>42</v>
      </c>
      <c r="O1902" s="70"/>
      <c r="P1902" s="211">
        <f>O1902*H1902</f>
        <v>0</v>
      </c>
      <c r="Q1902" s="211">
        <v>0</v>
      </c>
      <c r="R1902" s="211">
        <f>Q1902*H1902</f>
        <v>0</v>
      </c>
      <c r="S1902" s="211">
        <v>2.9000000000000001E-2</v>
      </c>
      <c r="T1902" s="212">
        <f>S1902*H1902</f>
        <v>2.9000000000000001E-2</v>
      </c>
      <c r="U1902" s="33"/>
      <c r="V1902" s="33"/>
      <c r="W1902" s="33"/>
      <c r="X1902" s="33"/>
      <c r="Y1902" s="33"/>
      <c r="Z1902" s="33"/>
      <c r="AA1902" s="33"/>
      <c r="AB1902" s="33"/>
      <c r="AC1902" s="33"/>
      <c r="AD1902" s="33"/>
      <c r="AE1902" s="33"/>
      <c r="AR1902" s="213" t="s">
        <v>154</v>
      </c>
      <c r="AT1902" s="213" t="s">
        <v>149</v>
      </c>
      <c r="AU1902" s="213" t="s">
        <v>86</v>
      </c>
      <c r="AY1902" s="16" t="s">
        <v>147</v>
      </c>
      <c r="BE1902" s="214">
        <f>IF(N1902="základní",J1902,0)</f>
        <v>0</v>
      </c>
      <c r="BF1902" s="214">
        <f>IF(N1902="snížená",J1902,0)</f>
        <v>0</v>
      </c>
      <c r="BG1902" s="214">
        <f>IF(N1902="zákl. přenesená",J1902,0)</f>
        <v>0</v>
      </c>
      <c r="BH1902" s="214">
        <f>IF(N1902="sníž. přenesená",J1902,0)</f>
        <v>0</v>
      </c>
      <c r="BI1902" s="214">
        <f>IF(N1902="nulová",J1902,0)</f>
        <v>0</v>
      </c>
      <c r="BJ1902" s="16" t="s">
        <v>21</v>
      </c>
      <c r="BK1902" s="214">
        <f>ROUND(I1902*H1902,2)</f>
        <v>0</v>
      </c>
      <c r="BL1902" s="16" t="s">
        <v>154</v>
      </c>
      <c r="BM1902" s="213" t="s">
        <v>3233</v>
      </c>
    </row>
    <row r="1903" spans="1:65" s="2" customFormat="1" ht="19.5">
      <c r="A1903" s="33"/>
      <c r="B1903" s="34"/>
      <c r="C1903" s="35"/>
      <c r="D1903" s="215" t="s">
        <v>156</v>
      </c>
      <c r="E1903" s="35"/>
      <c r="F1903" s="216" t="s">
        <v>3234</v>
      </c>
      <c r="G1903" s="35"/>
      <c r="H1903" s="35"/>
      <c r="I1903" s="114"/>
      <c r="J1903" s="35"/>
      <c r="K1903" s="35"/>
      <c r="L1903" s="38"/>
      <c r="M1903" s="217"/>
      <c r="N1903" s="218"/>
      <c r="O1903" s="70"/>
      <c r="P1903" s="70"/>
      <c r="Q1903" s="70"/>
      <c r="R1903" s="70"/>
      <c r="S1903" s="70"/>
      <c r="T1903" s="71"/>
      <c r="U1903" s="33"/>
      <c r="V1903" s="33"/>
      <c r="W1903" s="33"/>
      <c r="X1903" s="33"/>
      <c r="Y1903" s="33"/>
      <c r="Z1903" s="33"/>
      <c r="AA1903" s="33"/>
      <c r="AB1903" s="33"/>
      <c r="AC1903" s="33"/>
      <c r="AD1903" s="33"/>
      <c r="AE1903" s="33"/>
      <c r="AT1903" s="16" t="s">
        <v>156</v>
      </c>
      <c r="AU1903" s="16" t="s">
        <v>86</v>
      </c>
    </row>
    <row r="1904" spans="1:65" s="2" customFormat="1" ht="21.75" customHeight="1">
      <c r="A1904" s="33"/>
      <c r="B1904" s="34"/>
      <c r="C1904" s="202" t="s">
        <v>3235</v>
      </c>
      <c r="D1904" s="202" t="s">
        <v>149</v>
      </c>
      <c r="E1904" s="203" t="s">
        <v>3236</v>
      </c>
      <c r="F1904" s="204" t="s">
        <v>3237</v>
      </c>
      <c r="G1904" s="205" t="s">
        <v>210</v>
      </c>
      <c r="H1904" s="206">
        <v>1</v>
      </c>
      <c r="I1904" s="207"/>
      <c r="J1904" s="208">
        <f>ROUND(I1904*H1904,2)</f>
        <v>0</v>
      </c>
      <c r="K1904" s="204" t="s">
        <v>153</v>
      </c>
      <c r="L1904" s="38"/>
      <c r="M1904" s="209" t="s">
        <v>1</v>
      </c>
      <c r="N1904" s="210" t="s">
        <v>42</v>
      </c>
      <c r="O1904" s="70"/>
      <c r="P1904" s="211">
        <f>O1904*H1904</f>
        <v>0</v>
      </c>
      <c r="Q1904" s="211">
        <v>0</v>
      </c>
      <c r="R1904" s="211">
        <f>Q1904*H1904</f>
        <v>0</v>
      </c>
      <c r="S1904" s="211">
        <v>4.0000000000000001E-3</v>
      </c>
      <c r="T1904" s="212">
        <f>S1904*H1904</f>
        <v>4.0000000000000001E-3</v>
      </c>
      <c r="U1904" s="33"/>
      <c r="V1904" s="33"/>
      <c r="W1904" s="33"/>
      <c r="X1904" s="33"/>
      <c r="Y1904" s="33"/>
      <c r="Z1904" s="33"/>
      <c r="AA1904" s="33"/>
      <c r="AB1904" s="33"/>
      <c r="AC1904" s="33"/>
      <c r="AD1904" s="33"/>
      <c r="AE1904" s="33"/>
      <c r="AR1904" s="213" t="s">
        <v>154</v>
      </c>
      <c r="AT1904" s="213" t="s">
        <v>149</v>
      </c>
      <c r="AU1904" s="213" t="s">
        <v>86</v>
      </c>
      <c r="AY1904" s="16" t="s">
        <v>147</v>
      </c>
      <c r="BE1904" s="214">
        <f>IF(N1904="základní",J1904,0)</f>
        <v>0</v>
      </c>
      <c r="BF1904" s="214">
        <f>IF(N1904="snížená",J1904,0)</f>
        <v>0</v>
      </c>
      <c r="BG1904" s="214">
        <f>IF(N1904="zákl. přenesená",J1904,0)</f>
        <v>0</v>
      </c>
      <c r="BH1904" s="214">
        <f>IF(N1904="sníž. přenesená",J1904,0)</f>
        <v>0</v>
      </c>
      <c r="BI1904" s="214">
        <f>IF(N1904="nulová",J1904,0)</f>
        <v>0</v>
      </c>
      <c r="BJ1904" s="16" t="s">
        <v>21</v>
      </c>
      <c r="BK1904" s="214">
        <f>ROUND(I1904*H1904,2)</f>
        <v>0</v>
      </c>
      <c r="BL1904" s="16" t="s">
        <v>154</v>
      </c>
      <c r="BM1904" s="213" t="s">
        <v>3238</v>
      </c>
    </row>
    <row r="1905" spans="1:65" s="2" customFormat="1" ht="29.25">
      <c r="A1905" s="33"/>
      <c r="B1905" s="34"/>
      <c r="C1905" s="35"/>
      <c r="D1905" s="215" t="s">
        <v>156</v>
      </c>
      <c r="E1905" s="35"/>
      <c r="F1905" s="216" t="s">
        <v>3239</v>
      </c>
      <c r="G1905" s="35"/>
      <c r="H1905" s="35"/>
      <c r="I1905" s="114"/>
      <c r="J1905" s="35"/>
      <c r="K1905" s="35"/>
      <c r="L1905" s="38"/>
      <c r="M1905" s="217"/>
      <c r="N1905" s="218"/>
      <c r="O1905" s="70"/>
      <c r="P1905" s="70"/>
      <c r="Q1905" s="70"/>
      <c r="R1905" s="70"/>
      <c r="S1905" s="70"/>
      <c r="T1905" s="71"/>
      <c r="U1905" s="33"/>
      <c r="V1905" s="33"/>
      <c r="W1905" s="33"/>
      <c r="X1905" s="33"/>
      <c r="Y1905" s="33"/>
      <c r="Z1905" s="33"/>
      <c r="AA1905" s="33"/>
      <c r="AB1905" s="33"/>
      <c r="AC1905" s="33"/>
      <c r="AD1905" s="33"/>
      <c r="AE1905" s="33"/>
      <c r="AT1905" s="16" t="s">
        <v>156</v>
      </c>
      <c r="AU1905" s="16" t="s">
        <v>86</v>
      </c>
    </row>
    <row r="1906" spans="1:65" s="2" customFormat="1" ht="39">
      <c r="A1906" s="33"/>
      <c r="B1906" s="34"/>
      <c r="C1906" s="35"/>
      <c r="D1906" s="215" t="s">
        <v>158</v>
      </c>
      <c r="E1906" s="35"/>
      <c r="F1906" s="219" t="s">
        <v>3240</v>
      </c>
      <c r="G1906" s="35"/>
      <c r="H1906" s="35"/>
      <c r="I1906" s="114"/>
      <c r="J1906" s="35"/>
      <c r="K1906" s="35"/>
      <c r="L1906" s="38"/>
      <c r="M1906" s="217"/>
      <c r="N1906" s="218"/>
      <c r="O1906" s="70"/>
      <c r="P1906" s="70"/>
      <c r="Q1906" s="70"/>
      <c r="R1906" s="70"/>
      <c r="S1906" s="70"/>
      <c r="T1906" s="71"/>
      <c r="U1906" s="33"/>
      <c r="V1906" s="33"/>
      <c r="W1906" s="33"/>
      <c r="X1906" s="33"/>
      <c r="Y1906" s="33"/>
      <c r="Z1906" s="33"/>
      <c r="AA1906" s="33"/>
      <c r="AB1906" s="33"/>
      <c r="AC1906" s="33"/>
      <c r="AD1906" s="33"/>
      <c r="AE1906" s="33"/>
      <c r="AT1906" s="16" t="s">
        <v>158</v>
      </c>
      <c r="AU1906" s="16" t="s">
        <v>86</v>
      </c>
    </row>
    <row r="1907" spans="1:65" s="2" customFormat="1" ht="19.5">
      <c r="A1907" s="33"/>
      <c r="B1907" s="34"/>
      <c r="C1907" s="35"/>
      <c r="D1907" s="215" t="s">
        <v>191</v>
      </c>
      <c r="E1907" s="35"/>
      <c r="F1907" s="219" t="s">
        <v>3241</v>
      </c>
      <c r="G1907" s="35"/>
      <c r="H1907" s="35"/>
      <c r="I1907" s="114"/>
      <c r="J1907" s="35"/>
      <c r="K1907" s="35"/>
      <c r="L1907" s="38"/>
      <c r="M1907" s="217"/>
      <c r="N1907" s="218"/>
      <c r="O1907" s="70"/>
      <c r="P1907" s="70"/>
      <c r="Q1907" s="70"/>
      <c r="R1907" s="70"/>
      <c r="S1907" s="70"/>
      <c r="T1907" s="71"/>
      <c r="U1907" s="33"/>
      <c r="V1907" s="33"/>
      <c r="W1907" s="33"/>
      <c r="X1907" s="33"/>
      <c r="Y1907" s="33"/>
      <c r="Z1907" s="33"/>
      <c r="AA1907" s="33"/>
      <c r="AB1907" s="33"/>
      <c r="AC1907" s="33"/>
      <c r="AD1907" s="33"/>
      <c r="AE1907" s="33"/>
      <c r="AT1907" s="16" t="s">
        <v>191</v>
      </c>
      <c r="AU1907" s="16" t="s">
        <v>86</v>
      </c>
    </row>
    <row r="1908" spans="1:65" s="2" customFormat="1" ht="16.5" customHeight="1">
      <c r="A1908" s="33"/>
      <c r="B1908" s="34"/>
      <c r="C1908" s="202" t="s">
        <v>3242</v>
      </c>
      <c r="D1908" s="202" t="s">
        <v>149</v>
      </c>
      <c r="E1908" s="203" t="s">
        <v>3243</v>
      </c>
      <c r="F1908" s="204" t="s">
        <v>3244</v>
      </c>
      <c r="G1908" s="205" t="s">
        <v>285</v>
      </c>
      <c r="H1908" s="206">
        <v>1</v>
      </c>
      <c r="I1908" s="207"/>
      <c r="J1908" s="208">
        <f>ROUND(I1908*H1908,2)</f>
        <v>0</v>
      </c>
      <c r="K1908" s="204" t="s">
        <v>153</v>
      </c>
      <c r="L1908" s="38"/>
      <c r="M1908" s="209" t="s">
        <v>1</v>
      </c>
      <c r="N1908" s="210" t="s">
        <v>42</v>
      </c>
      <c r="O1908" s="70"/>
      <c r="P1908" s="211">
        <f>O1908*H1908</f>
        <v>0</v>
      </c>
      <c r="Q1908" s="211">
        <v>0</v>
      </c>
      <c r="R1908" s="211">
        <f>Q1908*H1908</f>
        <v>0</v>
      </c>
      <c r="S1908" s="211">
        <v>0.98</v>
      </c>
      <c r="T1908" s="212">
        <f>S1908*H1908</f>
        <v>0.98</v>
      </c>
      <c r="U1908" s="33"/>
      <c r="V1908" s="33"/>
      <c r="W1908" s="33"/>
      <c r="X1908" s="33"/>
      <c r="Y1908" s="33"/>
      <c r="Z1908" s="33"/>
      <c r="AA1908" s="33"/>
      <c r="AB1908" s="33"/>
      <c r="AC1908" s="33"/>
      <c r="AD1908" s="33"/>
      <c r="AE1908" s="33"/>
      <c r="AR1908" s="213" t="s">
        <v>154</v>
      </c>
      <c r="AT1908" s="213" t="s">
        <v>149</v>
      </c>
      <c r="AU1908" s="213" t="s">
        <v>86</v>
      </c>
      <c r="AY1908" s="16" t="s">
        <v>147</v>
      </c>
      <c r="BE1908" s="214">
        <f>IF(N1908="základní",J1908,0)</f>
        <v>0</v>
      </c>
      <c r="BF1908" s="214">
        <f>IF(N1908="snížená",J1908,0)</f>
        <v>0</v>
      </c>
      <c r="BG1908" s="214">
        <f>IF(N1908="zákl. přenesená",J1908,0)</f>
        <v>0</v>
      </c>
      <c r="BH1908" s="214">
        <f>IF(N1908="sníž. přenesená",J1908,0)</f>
        <v>0</v>
      </c>
      <c r="BI1908" s="214">
        <f>IF(N1908="nulová",J1908,0)</f>
        <v>0</v>
      </c>
      <c r="BJ1908" s="16" t="s">
        <v>21</v>
      </c>
      <c r="BK1908" s="214">
        <f>ROUND(I1908*H1908,2)</f>
        <v>0</v>
      </c>
      <c r="BL1908" s="16" t="s">
        <v>154</v>
      </c>
      <c r="BM1908" s="213" t="s">
        <v>3245</v>
      </c>
    </row>
    <row r="1909" spans="1:65" s="2" customFormat="1" ht="29.25">
      <c r="A1909" s="33"/>
      <c r="B1909" s="34"/>
      <c r="C1909" s="35"/>
      <c r="D1909" s="215" t="s">
        <v>156</v>
      </c>
      <c r="E1909" s="35"/>
      <c r="F1909" s="216" t="s">
        <v>3246</v>
      </c>
      <c r="G1909" s="35"/>
      <c r="H1909" s="35"/>
      <c r="I1909" s="114"/>
      <c r="J1909" s="35"/>
      <c r="K1909" s="35"/>
      <c r="L1909" s="38"/>
      <c r="M1909" s="217"/>
      <c r="N1909" s="218"/>
      <c r="O1909" s="70"/>
      <c r="P1909" s="70"/>
      <c r="Q1909" s="70"/>
      <c r="R1909" s="70"/>
      <c r="S1909" s="70"/>
      <c r="T1909" s="71"/>
      <c r="U1909" s="33"/>
      <c r="V1909" s="33"/>
      <c r="W1909" s="33"/>
      <c r="X1909" s="33"/>
      <c r="Y1909" s="33"/>
      <c r="Z1909" s="33"/>
      <c r="AA1909" s="33"/>
      <c r="AB1909" s="33"/>
      <c r="AC1909" s="33"/>
      <c r="AD1909" s="33"/>
      <c r="AE1909" s="33"/>
      <c r="AT1909" s="16" t="s">
        <v>156</v>
      </c>
      <c r="AU1909" s="16" t="s">
        <v>86</v>
      </c>
    </row>
    <row r="1910" spans="1:65" s="2" customFormat="1" ht="117">
      <c r="A1910" s="33"/>
      <c r="B1910" s="34"/>
      <c r="C1910" s="35"/>
      <c r="D1910" s="215" t="s">
        <v>158</v>
      </c>
      <c r="E1910" s="35"/>
      <c r="F1910" s="219" t="s">
        <v>3247</v>
      </c>
      <c r="G1910" s="35"/>
      <c r="H1910" s="35"/>
      <c r="I1910" s="114"/>
      <c r="J1910" s="35"/>
      <c r="K1910" s="35"/>
      <c r="L1910" s="38"/>
      <c r="M1910" s="217"/>
      <c r="N1910" s="218"/>
      <c r="O1910" s="70"/>
      <c r="P1910" s="70"/>
      <c r="Q1910" s="70"/>
      <c r="R1910" s="70"/>
      <c r="S1910" s="70"/>
      <c r="T1910" s="71"/>
      <c r="U1910" s="33"/>
      <c r="V1910" s="33"/>
      <c r="W1910" s="33"/>
      <c r="X1910" s="33"/>
      <c r="Y1910" s="33"/>
      <c r="Z1910" s="33"/>
      <c r="AA1910" s="33"/>
      <c r="AB1910" s="33"/>
      <c r="AC1910" s="33"/>
      <c r="AD1910" s="33"/>
      <c r="AE1910" s="33"/>
      <c r="AT1910" s="16" t="s">
        <v>158</v>
      </c>
      <c r="AU1910" s="16" t="s">
        <v>86</v>
      </c>
    </row>
    <row r="1911" spans="1:65" s="2" customFormat="1" ht="21.75" customHeight="1">
      <c r="A1911" s="33"/>
      <c r="B1911" s="34"/>
      <c r="C1911" s="202" t="s">
        <v>3248</v>
      </c>
      <c r="D1911" s="202" t="s">
        <v>149</v>
      </c>
      <c r="E1911" s="203" t="s">
        <v>3249</v>
      </c>
      <c r="F1911" s="204" t="s">
        <v>3250</v>
      </c>
      <c r="G1911" s="205" t="s">
        <v>285</v>
      </c>
      <c r="H1911" s="206">
        <v>1</v>
      </c>
      <c r="I1911" s="207"/>
      <c r="J1911" s="208">
        <f>ROUND(I1911*H1911,2)</f>
        <v>0</v>
      </c>
      <c r="K1911" s="204" t="s">
        <v>153</v>
      </c>
      <c r="L1911" s="38"/>
      <c r="M1911" s="209" t="s">
        <v>1</v>
      </c>
      <c r="N1911" s="210" t="s">
        <v>42</v>
      </c>
      <c r="O1911" s="70"/>
      <c r="P1911" s="211">
        <f>O1911*H1911</f>
        <v>0</v>
      </c>
      <c r="Q1911" s="211">
        <v>0</v>
      </c>
      <c r="R1911" s="211">
        <f>Q1911*H1911</f>
        <v>0</v>
      </c>
      <c r="S1911" s="211">
        <v>0.35</v>
      </c>
      <c r="T1911" s="212">
        <f>S1911*H1911</f>
        <v>0.35</v>
      </c>
      <c r="U1911" s="33"/>
      <c r="V1911" s="33"/>
      <c r="W1911" s="33"/>
      <c r="X1911" s="33"/>
      <c r="Y1911" s="33"/>
      <c r="Z1911" s="33"/>
      <c r="AA1911" s="33"/>
      <c r="AB1911" s="33"/>
      <c r="AC1911" s="33"/>
      <c r="AD1911" s="33"/>
      <c r="AE1911" s="33"/>
      <c r="AR1911" s="213" t="s">
        <v>154</v>
      </c>
      <c r="AT1911" s="213" t="s">
        <v>149</v>
      </c>
      <c r="AU1911" s="213" t="s">
        <v>86</v>
      </c>
      <c r="AY1911" s="16" t="s">
        <v>147</v>
      </c>
      <c r="BE1911" s="214">
        <f>IF(N1911="základní",J1911,0)</f>
        <v>0</v>
      </c>
      <c r="BF1911" s="214">
        <f>IF(N1911="snížená",J1911,0)</f>
        <v>0</v>
      </c>
      <c r="BG1911" s="214">
        <f>IF(N1911="zákl. přenesená",J1911,0)</f>
        <v>0</v>
      </c>
      <c r="BH1911" s="214">
        <f>IF(N1911="sníž. přenesená",J1911,0)</f>
        <v>0</v>
      </c>
      <c r="BI1911" s="214">
        <f>IF(N1911="nulová",J1911,0)</f>
        <v>0</v>
      </c>
      <c r="BJ1911" s="16" t="s">
        <v>21</v>
      </c>
      <c r="BK1911" s="214">
        <f>ROUND(I1911*H1911,2)</f>
        <v>0</v>
      </c>
      <c r="BL1911" s="16" t="s">
        <v>154</v>
      </c>
      <c r="BM1911" s="213" t="s">
        <v>3251</v>
      </c>
    </row>
    <row r="1912" spans="1:65" s="2" customFormat="1" ht="39">
      <c r="A1912" s="33"/>
      <c r="B1912" s="34"/>
      <c r="C1912" s="35"/>
      <c r="D1912" s="215" t="s">
        <v>156</v>
      </c>
      <c r="E1912" s="35"/>
      <c r="F1912" s="216" t="s">
        <v>3252</v>
      </c>
      <c r="G1912" s="35"/>
      <c r="H1912" s="35"/>
      <c r="I1912" s="114"/>
      <c r="J1912" s="35"/>
      <c r="K1912" s="35"/>
      <c r="L1912" s="38"/>
      <c r="M1912" s="217"/>
      <c r="N1912" s="218"/>
      <c r="O1912" s="70"/>
      <c r="P1912" s="70"/>
      <c r="Q1912" s="70"/>
      <c r="R1912" s="70"/>
      <c r="S1912" s="70"/>
      <c r="T1912" s="71"/>
      <c r="U1912" s="33"/>
      <c r="V1912" s="33"/>
      <c r="W1912" s="33"/>
      <c r="X1912" s="33"/>
      <c r="Y1912" s="33"/>
      <c r="Z1912" s="33"/>
      <c r="AA1912" s="33"/>
      <c r="AB1912" s="33"/>
      <c r="AC1912" s="33"/>
      <c r="AD1912" s="33"/>
      <c r="AE1912" s="33"/>
      <c r="AT1912" s="16" t="s">
        <v>156</v>
      </c>
      <c r="AU1912" s="16" t="s">
        <v>86</v>
      </c>
    </row>
    <row r="1913" spans="1:65" s="2" customFormat="1" ht="58.5">
      <c r="A1913" s="33"/>
      <c r="B1913" s="34"/>
      <c r="C1913" s="35"/>
      <c r="D1913" s="215" t="s">
        <v>158</v>
      </c>
      <c r="E1913" s="35"/>
      <c r="F1913" s="219" t="s">
        <v>3253</v>
      </c>
      <c r="G1913" s="35"/>
      <c r="H1913" s="35"/>
      <c r="I1913" s="114"/>
      <c r="J1913" s="35"/>
      <c r="K1913" s="35"/>
      <c r="L1913" s="38"/>
      <c r="M1913" s="217"/>
      <c r="N1913" s="218"/>
      <c r="O1913" s="70"/>
      <c r="P1913" s="70"/>
      <c r="Q1913" s="70"/>
      <c r="R1913" s="70"/>
      <c r="S1913" s="70"/>
      <c r="T1913" s="71"/>
      <c r="U1913" s="33"/>
      <c r="V1913" s="33"/>
      <c r="W1913" s="33"/>
      <c r="X1913" s="33"/>
      <c r="Y1913" s="33"/>
      <c r="Z1913" s="33"/>
      <c r="AA1913" s="33"/>
      <c r="AB1913" s="33"/>
      <c r="AC1913" s="33"/>
      <c r="AD1913" s="33"/>
      <c r="AE1913" s="33"/>
      <c r="AT1913" s="16" t="s">
        <v>158</v>
      </c>
      <c r="AU1913" s="16" t="s">
        <v>86</v>
      </c>
    </row>
    <row r="1914" spans="1:65" s="2" customFormat="1" ht="21.75" customHeight="1">
      <c r="A1914" s="33"/>
      <c r="B1914" s="34"/>
      <c r="C1914" s="202" t="s">
        <v>3254</v>
      </c>
      <c r="D1914" s="202" t="s">
        <v>149</v>
      </c>
      <c r="E1914" s="203" t="s">
        <v>3255</v>
      </c>
      <c r="F1914" s="204" t="s">
        <v>3256</v>
      </c>
      <c r="G1914" s="205" t="s">
        <v>285</v>
      </c>
      <c r="H1914" s="206">
        <v>1</v>
      </c>
      <c r="I1914" s="207"/>
      <c r="J1914" s="208">
        <f>ROUND(I1914*H1914,2)</f>
        <v>0</v>
      </c>
      <c r="K1914" s="204" t="s">
        <v>153</v>
      </c>
      <c r="L1914" s="38"/>
      <c r="M1914" s="209" t="s">
        <v>1</v>
      </c>
      <c r="N1914" s="210" t="s">
        <v>42</v>
      </c>
      <c r="O1914" s="70"/>
      <c r="P1914" s="211">
        <f>O1914*H1914</f>
        <v>0</v>
      </c>
      <c r="Q1914" s="211">
        <v>0</v>
      </c>
      <c r="R1914" s="211">
        <f>Q1914*H1914</f>
        <v>0</v>
      </c>
      <c r="S1914" s="211">
        <v>0.9</v>
      </c>
      <c r="T1914" s="212">
        <f>S1914*H1914</f>
        <v>0.9</v>
      </c>
      <c r="U1914" s="33"/>
      <c r="V1914" s="33"/>
      <c r="W1914" s="33"/>
      <c r="X1914" s="33"/>
      <c r="Y1914" s="33"/>
      <c r="Z1914" s="33"/>
      <c r="AA1914" s="33"/>
      <c r="AB1914" s="33"/>
      <c r="AC1914" s="33"/>
      <c r="AD1914" s="33"/>
      <c r="AE1914" s="33"/>
      <c r="AR1914" s="213" t="s">
        <v>154</v>
      </c>
      <c r="AT1914" s="213" t="s">
        <v>149</v>
      </c>
      <c r="AU1914" s="213" t="s">
        <v>86</v>
      </c>
      <c r="AY1914" s="16" t="s">
        <v>147</v>
      </c>
      <c r="BE1914" s="214">
        <f>IF(N1914="základní",J1914,0)</f>
        <v>0</v>
      </c>
      <c r="BF1914" s="214">
        <f>IF(N1914="snížená",J1914,0)</f>
        <v>0</v>
      </c>
      <c r="BG1914" s="214">
        <f>IF(N1914="zákl. přenesená",J1914,0)</f>
        <v>0</v>
      </c>
      <c r="BH1914" s="214">
        <f>IF(N1914="sníž. přenesená",J1914,0)</f>
        <v>0</v>
      </c>
      <c r="BI1914" s="214">
        <f>IF(N1914="nulová",J1914,0)</f>
        <v>0</v>
      </c>
      <c r="BJ1914" s="16" t="s">
        <v>21</v>
      </c>
      <c r="BK1914" s="214">
        <f>ROUND(I1914*H1914,2)</f>
        <v>0</v>
      </c>
      <c r="BL1914" s="16" t="s">
        <v>154</v>
      </c>
      <c r="BM1914" s="213" t="s">
        <v>3257</v>
      </c>
    </row>
    <row r="1915" spans="1:65" s="2" customFormat="1" ht="39">
      <c r="A1915" s="33"/>
      <c r="B1915" s="34"/>
      <c r="C1915" s="35"/>
      <c r="D1915" s="215" t="s">
        <v>156</v>
      </c>
      <c r="E1915" s="35"/>
      <c r="F1915" s="216" t="s">
        <v>3258</v>
      </c>
      <c r="G1915" s="35"/>
      <c r="H1915" s="35"/>
      <c r="I1915" s="114"/>
      <c r="J1915" s="35"/>
      <c r="K1915" s="35"/>
      <c r="L1915" s="38"/>
      <c r="M1915" s="217"/>
      <c r="N1915" s="218"/>
      <c r="O1915" s="70"/>
      <c r="P1915" s="70"/>
      <c r="Q1915" s="70"/>
      <c r="R1915" s="70"/>
      <c r="S1915" s="70"/>
      <c r="T1915" s="71"/>
      <c r="U1915" s="33"/>
      <c r="V1915" s="33"/>
      <c r="W1915" s="33"/>
      <c r="X1915" s="33"/>
      <c r="Y1915" s="33"/>
      <c r="Z1915" s="33"/>
      <c r="AA1915" s="33"/>
      <c r="AB1915" s="33"/>
      <c r="AC1915" s="33"/>
      <c r="AD1915" s="33"/>
      <c r="AE1915" s="33"/>
      <c r="AT1915" s="16" t="s">
        <v>156</v>
      </c>
      <c r="AU1915" s="16" t="s">
        <v>86</v>
      </c>
    </row>
    <row r="1916" spans="1:65" s="2" customFormat="1" ht="58.5">
      <c r="A1916" s="33"/>
      <c r="B1916" s="34"/>
      <c r="C1916" s="35"/>
      <c r="D1916" s="215" t="s">
        <v>158</v>
      </c>
      <c r="E1916" s="35"/>
      <c r="F1916" s="219" t="s">
        <v>3253</v>
      </c>
      <c r="G1916" s="35"/>
      <c r="H1916" s="35"/>
      <c r="I1916" s="114"/>
      <c r="J1916" s="35"/>
      <c r="K1916" s="35"/>
      <c r="L1916" s="38"/>
      <c r="M1916" s="217"/>
      <c r="N1916" s="218"/>
      <c r="O1916" s="70"/>
      <c r="P1916" s="70"/>
      <c r="Q1916" s="70"/>
      <c r="R1916" s="70"/>
      <c r="S1916" s="70"/>
      <c r="T1916" s="71"/>
      <c r="U1916" s="33"/>
      <c r="V1916" s="33"/>
      <c r="W1916" s="33"/>
      <c r="X1916" s="33"/>
      <c r="Y1916" s="33"/>
      <c r="Z1916" s="33"/>
      <c r="AA1916" s="33"/>
      <c r="AB1916" s="33"/>
      <c r="AC1916" s="33"/>
      <c r="AD1916" s="33"/>
      <c r="AE1916" s="33"/>
      <c r="AT1916" s="16" t="s">
        <v>158</v>
      </c>
      <c r="AU1916" s="16" t="s">
        <v>86</v>
      </c>
    </row>
    <row r="1917" spans="1:65" s="2" customFormat="1" ht="21.75" customHeight="1">
      <c r="A1917" s="33"/>
      <c r="B1917" s="34"/>
      <c r="C1917" s="202" t="s">
        <v>3259</v>
      </c>
      <c r="D1917" s="202" t="s">
        <v>149</v>
      </c>
      <c r="E1917" s="203" t="s">
        <v>3260</v>
      </c>
      <c r="F1917" s="204" t="s">
        <v>3261</v>
      </c>
      <c r="G1917" s="205" t="s">
        <v>187</v>
      </c>
      <c r="H1917" s="206">
        <v>1</v>
      </c>
      <c r="I1917" s="207"/>
      <c r="J1917" s="208">
        <f>ROUND(I1917*H1917,2)</f>
        <v>0</v>
      </c>
      <c r="K1917" s="204" t="s">
        <v>153</v>
      </c>
      <c r="L1917" s="38"/>
      <c r="M1917" s="209" t="s">
        <v>1</v>
      </c>
      <c r="N1917" s="210" t="s">
        <v>42</v>
      </c>
      <c r="O1917" s="70"/>
      <c r="P1917" s="211">
        <f>O1917*H1917</f>
        <v>0</v>
      </c>
      <c r="Q1917" s="211">
        <v>0</v>
      </c>
      <c r="R1917" s="211">
        <f>Q1917*H1917</f>
        <v>0</v>
      </c>
      <c r="S1917" s="211">
        <v>2.6</v>
      </c>
      <c r="T1917" s="212">
        <f>S1917*H1917</f>
        <v>2.6</v>
      </c>
      <c r="U1917" s="33"/>
      <c r="V1917" s="33"/>
      <c r="W1917" s="33"/>
      <c r="X1917" s="33"/>
      <c r="Y1917" s="33"/>
      <c r="Z1917" s="33"/>
      <c r="AA1917" s="33"/>
      <c r="AB1917" s="33"/>
      <c r="AC1917" s="33"/>
      <c r="AD1917" s="33"/>
      <c r="AE1917" s="33"/>
      <c r="AR1917" s="213" t="s">
        <v>154</v>
      </c>
      <c r="AT1917" s="213" t="s">
        <v>149</v>
      </c>
      <c r="AU1917" s="213" t="s">
        <v>86</v>
      </c>
      <c r="AY1917" s="16" t="s">
        <v>147</v>
      </c>
      <c r="BE1917" s="214">
        <f>IF(N1917="základní",J1917,0)</f>
        <v>0</v>
      </c>
      <c r="BF1917" s="214">
        <f>IF(N1917="snížená",J1917,0)</f>
        <v>0</v>
      </c>
      <c r="BG1917" s="214">
        <f>IF(N1917="zákl. přenesená",J1917,0)</f>
        <v>0</v>
      </c>
      <c r="BH1917" s="214">
        <f>IF(N1917="sníž. přenesená",J1917,0)</f>
        <v>0</v>
      </c>
      <c r="BI1917" s="214">
        <f>IF(N1917="nulová",J1917,0)</f>
        <v>0</v>
      </c>
      <c r="BJ1917" s="16" t="s">
        <v>21</v>
      </c>
      <c r="BK1917" s="214">
        <f>ROUND(I1917*H1917,2)</f>
        <v>0</v>
      </c>
      <c r="BL1917" s="16" t="s">
        <v>154</v>
      </c>
      <c r="BM1917" s="213" t="s">
        <v>3262</v>
      </c>
    </row>
    <row r="1918" spans="1:65" s="2" customFormat="1" ht="11.25">
      <c r="A1918" s="33"/>
      <c r="B1918" s="34"/>
      <c r="C1918" s="35"/>
      <c r="D1918" s="215" t="s">
        <v>156</v>
      </c>
      <c r="E1918" s="35"/>
      <c r="F1918" s="216" t="s">
        <v>3263</v>
      </c>
      <c r="G1918" s="35"/>
      <c r="H1918" s="35"/>
      <c r="I1918" s="114"/>
      <c r="J1918" s="35"/>
      <c r="K1918" s="35"/>
      <c r="L1918" s="38"/>
      <c r="M1918" s="217"/>
      <c r="N1918" s="218"/>
      <c r="O1918" s="70"/>
      <c r="P1918" s="70"/>
      <c r="Q1918" s="70"/>
      <c r="R1918" s="70"/>
      <c r="S1918" s="70"/>
      <c r="T1918" s="71"/>
      <c r="U1918" s="33"/>
      <c r="V1918" s="33"/>
      <c r="W1918" s="33"/>
      <c r="X1918" s="33"/>
      <c r="Y1918" s="33"/>
      <c r="Z1918" s="33"/>
      <c r="AA1918" s="33"/>
      <c r="AB1918" s="33"/>
      <c r="AC1918" s="33"/>
      <c r="AD1918" s="33"/>
      <c r="AE1918" s="33"/>
      <c r="AT1918" s="16" t="s">
        <v>156</v>
      </c>
      <c r="AU1918" s="16" t="s">
        <v>86</v>
      </c>
    </row>
    <row r="1919" spans="1:65" s="2" customFormat="1" ht="21.75" customHeight="1">
      <c r="A1919" s="33"/>
      <c r="B1919" s="34"/>
      <c r="C1919" s="202" t="s">
        <v>3264</v>
      </c>
      <c r="D1919" s="202" t="s">
        <v>149</v>
      </c>
      <c r="E1919" s="203" t="s">
        <v>3265</v>
      </c>
      <c r="F1919" s="204" t="s">
        <v>3266</v>
      </c>
      <c r="G1919" s="205" t="s">
        <v>580</v>
      </c>
      <c r="H1919" s="206">
        <v>1</v>
      </c>
      <c r="I1919" s="207"/>
      <c r="J1919" s="208">
        <f>ROUND(I1919*H1919,2)</f>
        <v>0</v>
      </c>
      <c r="K1919" s="204" t="s">
        <v>153</v>
      </c>
      <c r="L1919" s="38"/>
      <c r="M1919" s="209" t="s">
        <v>1</v>
      </c>
      <c r="N1919" s="210" t="s">
        <v>42</v>
      </c>
      <c r="O1919" s="70"/>
      <c r="P1919" s="211">
        <f>O1919*H1919</f>
        <v>0</v>
      </c>
      <c r="Q1919" s="211">
        <v>0</v>
      </c>
      <c r="R1919" s="211">
        <f>Q1919*H1919</f>
        <v>0</v>
      </c>
      <c r="S1919" s="211">
        <v>1</v>
      </c>
      <c r="T1919" s="212">
        <f>S1919*H1919</f>
        <v>1</v>
      </c>
      <c r="U1919" s="33"/>
      <c r="V1919" s="33"/>
      <c r="W1919" s="33"/>
      <c r="X1919" s="33"/>
      <c r="Y1919" s="33"/>
      <c r="Z1919" s="33"/>
      <c r="AA1919" s="33"/>
      <c r="AB1919" s="33"/>
      <c r="AC1919" s="33"/>
      <c r="AD1919" s="33"/>
      <c r="AE1919" s="33"/>
      <c r="AR1919" s="213" t="s">
        <v>234</v>
      </c>
      <c r="AT1919" s="213" t="s">
        <v>149</v>
      </c>
      <c r="AU1919" s="213" t="s">
        <v>86</v>
      </c>
      <c r="AY1919" s="16" t="s">
        <v>147</v>
      </c>
      <c r="BE1919" s="214">
        <f>IF(N1919="základní",J1919,0)</f>
        <v>0</v>
      </c>
      <c r="BF1919" s="214">
        <f>IF(N1919="snížená",J1919,0)</f>
        <v>0</v>
      </c>
      <c r="BG1919" s="214">
        <f>IF(N1919="zákl. přenesená",J1919,0)</f>
        <v>0</v>
      </c>
      <c r="BH1919" s="214">
        <f>IF(N1919="sníž. přenesená",J1919,0)</f>
        <v>0</v>
      </c>
      <c r="BI1919" s="214">
        <f>IF(N1919="nulová",J1919,0)</f>
        <v>0</v>
      </c>
      <c r="BJ1919" s="16" t="s">
        <v>21</v>
      </c>
      <c r="BK1919" s="214">
        <f>ROUND(I1919*H1919,2)</f>
        <v>0</v>
      </c>
      <c r="BL1919" s="16" t="s">
        <v>234</v>
      </c>
      <c r="BM1919" s="213" t="s">
        <v>3267</v>
      </c>
    </row>
    <row r="1920" spans="1:65" s="2" customFormat="1" ht="19.5">
      <c r="A1920" s="33"/>
      <c r="B1920" s="34"/>
      <c r="C1920" s="35"/>
      <c r="D1920" s="215" t="s">
        <v>156</v>
      </c>
      <c r="E1920" s="35"/>
      <c r="F1920" s="216" t="s">
        <v>3268</v>
      </c>
      <c r="G1920" s="35"/>
      <c r="H1920" s="35"/>
      <c r="I1920" s="114"/>
      <c r="J1920" s="35"/>
      <c r="K1920" s="35"/>
      <c r="L1920" s="38"/>
      <c r="M1920" s="217"/>
      <c r="N1920" s="218"/>
      <c r="O1920" s="70"/>
      <c r="P1920" s="70"/>
      <c r="Q1920" s="70"/>
      <c r="R1920" s="70"/>
      <c r="S1920" s="70"/>
      <c r="T1920" s="71"/>
      <c r="U1920" s="33"/>
      <c r="V1920" s="33"/>
      <c r="W1920" s="33"/>
      <c r="X1920" s="33"/>
      <c r="Y1920" s="33"/>
      <c r="Z1920" s="33"/>
      <c r="AA1920" s="33"/>
      <c r="AB1920" s="33"/>
      <c r="AC1920" s="33"/>
      <c r="AD1920" s="33"/>
      <c r="AE1920" s="33"/>
      <c r="AT1920" s="16" t="s">
        <v>156</v>
      </c>
      <c r="AU1920" s="16" t="s">
        <v>86</v>
      </c>
    </row>
    <row r="1921" spans="1:65" s="2" customFormat="1" ht="48.75">
      <c r="A1921" s="33"/>
      <c r="B1921" s="34"/>
      <c r="C1921" s="35"/>
      <c r="D1921" s="215" t="s">
        <v>158</v>
      </c>
      <c r="E1921" s="35"/>
      <c r="F1921" s="219" t="s">
        <v>3269</v>
      </c>
      <c r="G1921" s="35"/>
      <c r="H1921" s="35"/>
      <c r="I1921" s="114"/>
      <c r="J1921" s="35"/>
      <c r="K1921" s="35"/>
      <c r="L1921" s="38"/>
      <c r="M1921" s="217"/>
      <c r="N1921" s="218"/>
      <c r="O1921" s="70"/>
      <c r="P1921" s="70"/>
      <c r="Q1921" s="70"/>
      <c r="R1921" s="70"/>
      <c r="S1921" s="70"/>
      <c r="T1921" s="71"/>
      <c r="U1921" s="33"/>
      <c r="V1921" s="33"/>
      <c r="W1921" s="33"/>
      <c r="X1921" s="33"/>
      <c r="Y1921" s="33"/>
      <c r="Z1921" s="33"/>
      <c r="AA1921" s="33"/>
      <c r="AB1921" s="33"/>
      <c r="AC1921" s="33"/>
      <c r="AD1921" s="33"/>
      <c r="AE1921" s="33"/>
      <c r="AT1921" s="16" t="s">
        <v>158</v>
      </c>
      <c r="AU1921" s="16" t="s">
        <v>86</v>
      </c>
    </row>
    <row r="1922" spans="1:65" s="2" customFormat="1" ht="29.25">
      <c r="A1922" s="33"/>
      <c r="B1922" s="34"/>
      <c r="C1922" s="35"/>
      <c r="D1922" s="215" t="s">
        <v>191</v>
      </c>
      <c r="E1922" s="35"/>
      <c r="F1922" s="219" t="s">
        <v>3270</v>
      </c>
      <c r="G1922" s="35"/>
      <c r="H1922" s="35"/>
      <c r="I1922" s="114"/>
      <c r="J1922" s="35"/>
      <c r="K1922" s="35"/>
      <c r="L1922" s="38"/>
      <c r="M1922" s="217"/>
      <c r="N1922" s="218"/>
      <c r="O1922" s="70"/>
      <c r="P1922" s="70"/>
      <c r="Q1922" s="70"/>
      <c r="R1922" s="70"/>
      <c r="S1922" s="70"/>
      <c r="T1922" s="71"/>
      <c r="U1922" s="33"/>
      <c r="V1922" s="33"/>
      <c r="W1922" s="33"/>
      <c r="X1922" s="33"/>
      <c r="Y1922" s="33"/>
      <c r="Z1922" s="33"/>
      <c r="AA1922" s="33"/>
      <c r="AB1922" s="33"/>
      <c r="AC1922" s="33"/>
      <c r="AD1922" s="33"/>
      <c r="AE1922" s="33"/>
      <c r="AT1922" s="16" t="s">
        <v>191</v>
      </c>
      <c r="AU1922" s="16" t="s">
        <v>86</v>
      </c>
    </row>
    <row r="1923" spans="1:65" s="2" customFormat="1" ht="21.75" customHeight="1">
      <c r="A1923" s="33"/>
      <c r="B1923" s="34"/>
      <c r="C1923" s="202" t="s">
        <v>3271</v>
      </c>
      <c r="D1923" s="202" t="s">
        <v>149</v>
      </c>
      <c r="E1923" s="203" t="s">
        <v>3272</v>
      </c>
      <c r="F1923" s="204" t="s">
        <v>3273</v>
      </c>
      <c r="G1923" s="205" t="s">
        <v>580</v>
      </c>
      <c r="H1923" s="206">
        <v>1</v>
      </c>
      <c r="I1923" s="207"/>
      <c r="J1923" s="208">
        <f>ROUND(I1923*H1923,2)</f>
        <v>0</v>
      </c>
      <c r="K1923" s="204" t="s">
        <v>153</v>
      </c>
      <c r="L1923" s="38"/>
      <c r="M1923" s="209" t="s">
        <v>1</v>
      </c>
      <c r="N1923" s="210" t="s">
        <v>42</v>
      </c>
      <c r="O1923" s="70"/>
      <c r="P1923" s="211">
        <f>O1923*H1923</f>
        <v>0</v>
      </c>
      <c r="Q1923" s="211">
        <v>0</v>
      </c>
      <c r="R1923" s="211">
        <f>Q1923*H1923</f>
        <v>0</v>
      </c>
      <c r="S1923" s="211">
        <v>1</v>
      </c>
      <c r="T1923" s="212">
        <f>S1923*H1923</f>
        <v>1</v>
      </c>
      <c r="U1923" s="33"/>
      <c r="V1923" s="33"/>
      <c r="W1923" s="33"/>
      <c r="X1923" s="33"/>
      <c r="Y1923" s="33"/>
      <c r="Z1923" s="33"/>
      <c r="AA1923" s="33"/>
      <c r="AB1923" s="33"/>
      <c r="AC1923" s="33"/>
      <c r="AD1923" s="33"/>
      <c r="AE1923" s="33"/>
      <c r="AR1923" s="213" t="s">
        <v>154</v>
      </c>
      <c r="AT1923" s="213" t="s">
        <v>149</v>
      </c>
      <c r="AU1923" s="213" t="s">
        <v>86</v>
      </c>
      <c r="AY1923" s="16" t="s">
        <v>147</v>
      </c>
      <c r="BE1923" s="214">
        <f>IF(N1923="základní",J1923,0)</f>
        <v>0</v>
      </c>
      <c r="BF1923" s="214">
        <f>IF(N1923="snížená",J1923,0)</f>
        <v>0</v>
      </c>
      <c r="BG1923" s="214">
        <f>IF(N1923="zákl. přenesená",J1923,0)</f>
        <v>0</v>
      </c>
      <c r="BH1923" s="214">
        <f>IF(N1923="sníž. přenesená",J1923,0)</f>
        <v>0</v>
      </c>
      <c r="BI1923" s="214">
        <f>IF(N1923="nulová",J1923,0)</f>
        <v>0</v>
      </c>
      <c r="BJ1923" s="16" t="s">
        <v>21</v>
      </c>
      <c r="BK1923" s="214">
        <f>ROUND(I1923*H1923,2)</f>
        <v>0</v>
      </c>
      <c r="BL1923" s="16" t="s">
        <v>154</v>
      </c>
      <c r="BM1923" s="213" t="s">
        <v>3274</v>
      </c>
    </row>
    <row r="1924" spans="1:65" s="2" customFormat="1" ht="19.5">
      <c r="A1924" s="33"/>
      <c r="B1924" s="34"/>
      <c r="C1924" s="35"/>
      <c r="D1924" s="215" t="s">
        <v>156</v>
      </c>
      <c r="E1924" s="35"/>
      <c r="F1924" s="216" t="s">
        <v>3275</v>
      </c>
      <c r="G1924" s="35"/>
      <c r="H1924" s="35"/>
      <c r="I1924" s="114"/>
      <c r="J1924" s="35"/>
      <c r="K1924" s="35"/>
      <c r="L1924" s="38"/>
      <c r="M1924" s="217"/>
      <c r="N1924" s="218"/>
      <c r="O1924" s="70"/>
      <c r="P1924" s="70"/>
      <c r="Q1924" s="70"/>
      <c r="R1924" s="70"/>
      <c r="S1924" s="70"/>
      <c r="T1924" s="71"/>
      <c r="U1924" s="33"/>
      <c r="V1924" s="33"/>
      <c r="W1924" s="33"/>
      <c r="X1924" s="33"/>
      <c r="Y1924" s="33"/>
      <c r="Z1924" s="33"/>
      <c r="AA1924" s="33"/>
      <c r="AB1924" s="33"/>
      <c r="AC1924" s="33"/>
      <c r="AD1924" s="33"/>
      <c r="AE1924" s="33"/>
      <c r="AT1924" s="16" t="s">
        <v>156</v>
      </c>
      <c r="AU1924" s="16" t="s">
        <v>86</v>
      </c>
    </row>
    <row r="1925" spans="1:65" s="2" customFormat="1" ht="48.75">
      <c r="A1925" s="33"/>
      <c r="B1925" s="34"/>
      <c r="C1925" s="35"/>
      <c r="D1925" s="215" t="s">
        <v>158</v>
      </c>
      <c r="E1925" s="35"/>
      <c r="F1925" s="219" t="s">
        <v>3269</v>
      </c>
      <c r="G1925" s="35"/>
      <c r="H1925" s="35"/>
      <c r="I1925" s="114"/>
      <c r="J1925" s="35"/>
      <c r="K1925" s="35"/>
      <c r="L1925" s="38"/>
      <c r="M1925" s="217"/>
      <c r="N1925" s="218"/>
      <c r="O1925" s="70"/>
      <c r="P1925" s="70"/>
      <c r="Q1925" s="70"/>
      <c r="R1925" s="70"/>
      <c r="S1925" s="70"/>
      <c r="T1925" s="71"/>
      <c r="U1925" s="33"/>
      <c r="V1925" s="33"/>
      <c r="W1925" s="33"/>
      <c r="X1925" s="33"/>
      <c r="Y1925" s="33"/>
      <c r="Z1925" s="33"/>
      <c r="AA1925" s="33"/>
      <c r="AB1925" s="33"/>
      <c r="AC1925" s="33"/>
      <c r="AD1925" s="33"/>
      <c r="AE1925" s="33"/>
      <c r="AT1925" s="16" t="s">
        <v>158</v>
      </c>
      <c r="AU1925" s="16" t="s">
        <v>86</v>
      </c>
    </row>
    <row r="1926" spans="1:65" s="2" customFormat="1" ht="29.25">
      <c r="A1926" s="33"/>
      <c r="B1926" s="34"/>
      <c r="C1926" s="35"/>
      <c r="D1926" s="215" t="s">
        <v>191</v>
      </c>
      <c r="E1926" s="35"/>
      <c r="F1926" s="219" t="s">
        <v>3270</v>
      </c>
      <c r="G1926" s="35"/>
      <c r="H1926" s="35"/>
      <c r="I1926" s="114"/>
      <c r="J1926" s="35"/>
      <c r="K1926" s="35"/>
      <c r="L1926" s="38"/>
      <c r="M1926" s="217"/>
      <c r="N1926" s="218"/>
      <c r="O1926" s="70"/>
      <c r="P1926" s="70"/>
      <c r="Q1926" s="70"/>
      <c r="R1926" s="70"/>
      <c r="S1926" s="70"/>
      <c r="T1926" s="71"/>
      <c r="U1926" s="33"/>
      <c r="V1926" s="33"/>
      <c r="W1926" s="33"/>
      <c r="X1926" s="33"/>
      <c r="Y1926" s="33"/>
      <c r="Z1926" s="33"/>
      <c r="AA1926" s="33"/>
      <c r="AB1926" s="33"/>
      <c r="AC1926" s="33"/>
      <c r="AD1926" s="33"/>
      <c r="AE1926" s="33"/>
      <c r="AT1926" s="16" t="s">
        <v>191</v>
      </c>
      <c r="AU1926" s="16" t="s">
        <v>86</v>
      </c>
    </row>
    <row r="1927" spans="1:65" s="2" customFormat="1" ht="21.75" customHeight="1">
      <c r="A1927" s="33"/>
      <c r="B1927" s="34"/>
      <c r="C1927" s="202" t="s">
        <v>3276</v>
      </c>
      <c r="D1927" s="202" t="s">
        <v>149</v>
      </c>
      <c r="E1927" s="203" t="s">
        <v>3277</v>
      </c>
      <c r="F1927" s="204" t="s">
        <v>3278</v>
      </c>
      <c r="G1927" s="205" t="s">
        <v>580</v>
      </c>
      <c r="H1927" s="206">
        <v>1</v>
      </c>
      <c r="I1927" s="207"/>
      <c r="J1927" s="208">
        <f>ROUND(I1927*H1927,2)</f>
        <v>0</v>
      </c>
      <c r="K1927" s="204" t="s">
        <v>153</v>
      </c>
      <c r="L1927" s="38"/>
      <c r="M1927" s="209" t="s">
        <v>1</v>
      </c>
      <c r="N1927" s="210" t="s">
        <v>42</v>
      </c>
      <c r="O1927" s="70"/>
      <c r="P1927" s="211">
        <f>O1927*H1927</f>
        <v>0</v>
      </c>
      <c r="Q1927" s="211">
        <v>0</v>
      </c>
      <c r="R1927" s="211">
        <f>Q1927*H1927</f>
        <v>0</v>
      </c>
      <c r="S1927" s="211">
        <v>1</v>
      </c>
      <c r="T1927" s="212">
        <f>S1927*H1927</f>
        <v>1</v>
      </c>
      <c r="U1927" s="33"/>
      <c r="V1927" s="33"/>
      <c r="W1927" s="33"/>
      <c r="X1927" s="33"/>
      <c r="Y1927" s="33"/>
      <c r="Z1927" s="33"/>
      <c r="AA1927" s="33"/>
      <c r="AB1927" s="33"/>
      <c r="AC1927" s="33"/>
      <c r="AD1927" s="33"/>
      <c r="AE1927" s="33"/>
      <c r="AR1927" s="213" t="s">
        <v>154</v>
      </c>
      <c r="AT1927" s="213" t="s">
        <v>149</v>
      </c>
      <c r="AU1927" s="213" t="s">
        <v>86</v>
      </c>
      <c r="AY1927" s="16" t="s">
        <v>147</v>
      </c>
      <c r="BE1927" s="214">
        <f>IF(N1927="základní",J1927,0)</f>
        <v>0</v>
      </c>
      <c r="BF1927" s="214">
        <f>IF(N1927="snížená",J1927,0)</f>
        <v>0</v>
      </c>
      <c r="BG1927" s="214">
        <f>IF(N1927="zákl. přenesená",J1927,0)</f>
        <v>0</v>
      </c>
      <c r="BH1927" s="214">
        <f>IF(N1927="sníž. přenesená",J1927,0)</f>
        <v>0</v>
      </c>
      <c r="BI1927" s="214">
        <f>IF(N1927="nulová",J1927,0)</f>
        <v>0</v>
      </c>
      <c r="BJ1927" s="16" t="s">
        <v>21</v>
      </c>
      <c r="BK1927" s="214">
        <f>ROUND(I1927*H1927,2)</f>
        <v>0</v>
      </c>
      <c r="BL1927" s="16" t="s">
        <v>154</v>
      </c>
      <c r="BM1927" s="213" t="s">
        <v>3279</v>
      </c>
    </row>
    <row r="1928" spans="1:65" s="2" customFormat="1" ht="19.5">
      <c r="A1928" s="33"/>
      <c r="B1928" s="34"/>
      <c r="C1928" s="35"/>
      <c r="D1928" s="215" t="s">
        <v>156</v>
      </c>
      <c r="E1928" s="35"/>
      <c r="F1928" s="216" t="s">
        <v>3280</v>
      </c>
      <c r="G1928" s="35"/>
      <c r="H1928" s="35"/>
      <c r="I1928" s="114"/>
      <c r="J1928" s="35"/>
      <c r="K1928" s="35"/>
      <c r="L1928" s="38"/>
      <c r="M1928" s="217"/>
      <c r="N1928" s="218"/>
      <c r="O1928" s="70"/>
      <c r="P1928" s="70"/>
      <c r="Q1928" s="70"/>
      <c r="R1928" s="70"/>
      <c r="S1928" s="70"/>
      <c r="T1928" s="71"/>
      <c r="U1928" s="33"/>
      <c r="V1928" s="33"/>
      <c r="W1928" s="33"/>
      <c r="X1928" s="33"/>
      <c r="Y1928" s="33"/>
      <c r="Z1928" s="33"/>
      <c r="AA1928" s="33"/>
      <c r="AB1928" s="33"/>
      <c r="AC1928" s="33"/>
      <c r="AD1928" s="33"/>
      <c r="AE1928" s="33"/>
      <c r="AT1928" s="16" t="s">
        <v>156</v>
      </c>
      <c r="AU1928" s="16" t="s">
        <v>86</v>
      </c>
    </row>
    <row r="1929" spans="1:65" s="2" customFormat="1" ht="48.75">
      <c r="A1929" s="33"/>
      <c r="B1929" s="34"/>
      <c r="C1929" s="35"/>
      <c r="D1929" s="215" t="s">
        <v>158</v>
      </c>
      <c r="E1929" s="35"/>
      <c r="F1929" s="219" t="s">
        <v>3269</v>
      </c>
      <c r="G1929" s="35"/>
      <c r="H1929" s="35"/>
      <c r="I1929" s="114"/>
      <c r="J1929" s="35"/>
      <c r="K1929" s="35"/>
      <c r="L1929" s="38"/>
      <c r="M1929" s="217"/>
      <c r="N1929" s="218"/>
      <c r="O1929" s="70"/>
      <c r="P1929" s="70"/>
      <c r="Q1929" s="70"/>
      <c r="R1929" s="70"/>
      <c r="S1929" s="70"/>
      <c r="T1929" s="71"/>
      <c r="U1929" s="33"/>
      <c r="V1929" s="33"/>
      <c r="W1929" s="33"/>
      <c r="X1929" s="33"/>
      <c r="Y1929" s="33"/>
      <c r="Z1929" s="33"/>
      <c r="AA1929" s="33"/>
      <c r="AB1929" s="33"/>
      <c r="AC1929" s="33"/>
      <c r="AD1929" s="33"/>
      <c r="AE1929" s="33"/>
      <c r="AT1929" s="16" t="s">
        <v>158</v>
      </c>
      <c r="AU1929" s="16" t="s">
        <v>86</v>
      </c>
    </row>
    <row r="1930" spans="1:65" s="2" customFormat="1" ht="29.25">
      <c r="A1930" s="33"/>
      <c r="B1930" s="34"/>
      <c r="C1930" s="35"/>
      <c r="D1930" s="215" t="s">
        <v>191</v>
      </c>
      <c r="E1930" s="35"/>
      <c r="F1930" s="219" t="s">
        <v>3270</v>
      </c>
      <c r="G1930" s="35"/>
      <c r="H1930" s="35"/>
      <c r="I1930" s="114"/>
      <c r="J1930" s="35"/>
      <c r="K1930" s="35"/>
      <c r="L1930" s="38"/>
      <c r="M1930" s="217"/>
      <c r="N1930" s="218"/>
      <c r="O1930" s="70"/>
      <c r="P1930" s="70"/>
      <c r="Q1930" s="70"/>
      <c r="R1930" s="70"/>
      <c r="S1930" s="70"/>
      <c r="T1930" s="71"/>
      <c r="U1930" s="33"/>
      <c r="V1930" s="33"/>
      <c r="W1930" s="33"/>
      <c r="X1930" s="33"/>
      <c r="Y1930" s="33"/>
      <c r="Z1930" s="33"/>
      <c r="AA1930" s="33"/>
      <c r="AB1930" s="33"/>
      <c r="AC1930" s="33"/>
      <c r="AD1930" s="33"/>
      <c r="AE1930" s="33"/>
      <c r="AT1930" s="16" t="s">
        <v>191</v>
      </c>
      <c r="AU1930" s="16" t="s">
        <v>86</v>
      </c>
    </row>
    <row r="1931" spans="1:65" s="2" customFormat="1" ht="21.75" customHeight="1">
      <c r="A1931" s="33"/>
      <c r="B1931" s="34"/>
      <c r="C1931" s="202" t="s">
        <v>3281</v>
      </c>
      <c r="D1931" s="202" t="s">
        <v>149</v>
      </c>
      <c r="E1931" s="203" t="s">
        <v>3282</v>
      </c>
      <c r="F1931" s="204" t="s">
        <v>3283</v>
      </c>
      <c r="G1931" s="205" t="s">
        <v>152</v>
      </c>
      <c r="H1931" s="206">
        <v>1</v>
      </c>
      <c r="I1931" s="207"/>
      <c r="J1931" s="208">
        <f>ROUND(I1931*H1931,2)</f>
        <v>0</v>
      </c>
      <c r="K1931" s="204" t="s">
        <v>153</v>
      </c>
      <c r="L1931" s="38"/>
      <c r="M1931" s="209" t="s">
        <v>1</v>
      </c>
      <c r="N1931" s="210" t="s">
        <v>42</v>
      </c>
      <c r="O1931" s="70"/>
      <c r="P1931" s="211">
        <f>O1931*H1931</f>
        <v>0</v>
      </c>
      <c r="Q1931" s="211">
        <v>0</v>
      </c>
      <c r="R1931" s="211">
        <f>Q1931*H1931</f>
        <v>0</v>
      </c>
      <c r="S1931" s="211">
        <v>0.17599999999999999</v>
      </c>
      <c r="T1931" s="212">
        <f>S1931*H1931</f>
        <v>0.17599999999999999</v>
      </c>
      <c r="U1931" s="33"/>
      <c r="V1931" s="33"/>
      <c r="W1931" s="33"/>
      <c r="X1931" s="33"/>
      <c r="Y1931" s="33"/>
      <c r="Z1931" s="33"/>
      <c r="AA1931" s="33"/>
      <c r="AB1931" s="33"/>
      <c r="AC1931" s="33"/>
      <c r="AD1931" s="33"/>
      <c r="AE1931" s="33"/>
      <c r="AR1931" s="213" t="s">
        <v>154</v>
      </c>
      <c r="AT1931" s="213" t="s">
        <v>149</v>
      </c>
      <c r="AU1931" s="213" t="s">
        <v>86</v>
      </c>
      <c r="AY1931" s="16" t="s">
        <v>147</v>
      </c>
      <c r="BE1931" s="214">
        <f>IF(N1931="základní",J1931,0)</f>
        <v>0</v>
      </c>
      <c r="BF1931" s="214">
        <f>IF(N1931="snížená",J1931,0)</f>
        <v>0</v>
      </c>
      <c r="BG1931" s="214">
        <f>IF(N1931="zákl. přenesená",J1931,0)</f>
        <v>0</v>
      </c>
      <c r="BH1931" s="214">
        <f>IF(N1931="sníž. přenesená",J1931,0)</f>
        <v>0</v>
      </c>
      <c r="BI1931" s="214">
        <f>IF(N1931="nulová",J1931,0)</f>
        <v>0</v>
      </c>
      <c r="BJ1931" s="16" t="s">
        <v>21</v>
      </c>
      <c r="BK1931" s="214">
        <f>ROUND(I1931*H1931,2)</f>
        <v>0</v>
      </c>
      <c r="BL1931" s="16" t="s">
        <v>154</v>
      </c>
      <c r="BM1931" s="213" t="s">
        <v>3284</v>
      </c>
    </row>
    <row r="1932" spans="1:65" s="2" customFormat="1" ht="19.5">
      <c r="A1932" s="33"/>
      <c r="B1932" s="34"/>
      <c r="C1932" s="35"/>
      <c r="D1932" s="215" t="s">
        <v>156</v>
      </c>
      <c r="E1932" s="35"/>
      <c r="F1932" s="216" t="s">
        <v>3285</v>
      </c>
      <c r="G1932" s="35"/>
      <c r="H1932" s="35"/>
      <c r="I1932" s="114"/>
      <c r="J1932" s="35"/>
      <c r="K1932" s="35"/>
      <c r="L1932" s="38"/>
      <c r="M1932" s="217"/>
      <c r="N1932" s="218"/>
      <c r="O1932" s="70"/>
      <c r="P1932" s="70"/>
      <c r="Q1932" s="70"/>
      <c r="R1932" s="70"/>
      <c r="S1932" s="70"/>
      <c r="T1932" s="71"/>
      <c r="U1932" s="33"/>
      <c r="V1932" s="33"/>
      <c r="W1932" s="33"/>
      <c r="X1932" s="33"/>
      <c r="Y1932" s="33"/>
      <c r="Z1932" s="33"/>
      <c r="AA1932" s="33"/>
      <c r="AB1932" s="33"/>
      <c r="AC1932" s="33"/>
      <c r="AD1932" s="33"/>
      <c r="AE1932" s="33"/>
      <c r="AT1932" s="16" t="s">
        <v>156</v>
      </c>
      <c r="AU1932" s="16" t="s">
        <v>86</v>
      </c>
    </row>
    <row r="1933" spans="1:65" s="2" customFormat="1" ht="29.25">
      <c r="A1933" s="33"/>
      <c r="B1933" s="34"/>
      <c r="C1933" s="35"/>
      <c r="D1933" s="215" t="s">
        <v>158</v>
      </c>
      <c r="E1933" s="35"/>
      <c r="F1933" s="219" t="s">
        <v>3286</v>
      </c>
      <c r="G1933" s="35"/>
      <c r="H1933" s="35"/>
      <c r="I1933" s="114"/>
      <c r="J1933" s="35"/>
      <c r="K1933" s="35"/>
      <c r="L1933" s="38"/>
      <c r="M1933" s="217"/>
      <c r="N1933" s="218"/>
      <c r="O1933" s="70"/>
      <c r="P1933" s="70"/>
      <c r="Q1933" s="70"/>
      <c r="R1933" s="70"/>
      <c r="S1933" s="70"/>
      <c r="T1933" s="71"/>
      <c r="U1933" s="33"/>
      <c r="V1933" s="33"/>
      <c r="W1933" s="33"/>
      <c r="X1933" s="33"/>
      <c r="Y1933" s="33"/>
      <c r="Z1933" s="33"/>
      <c r="AA1933" s="33"/>
      <c r="AB1933" s="33"/>
      <c r="AC1933" s="33"/>
      <c r="AD1933" s="33"/>
      <c r="AE1933" s="33"/>
      <c r="AT1933" s="16" t="s">
        <v>158</v>
      </c>
      <c r="AU1933" s="16" t="s">
        <v>86</v>
      </c>
    </row>
    <row r="1934" spans="1:65" s="2" customFormat="1" ht="21.75" customHeight="1">
      <c r="A1934" s="33"/>
      <c r="B1934" s="34"/>
      <c r="C1934" s="202" t="s">
        <v>3287</v>
      </c>
      <c r="D1934" s="202" t="s">
        <v>149</v>
      </c>
      <c r="E1934" s="203" t="s">
        <v>3288</v>
      </c>
      <c r="F1934" s="204" t="s">
        <v>3289</v>
      </c>
      <c r="G1934" s="205" t="s">
        <v>210</v>
      </c>
      <c r="H1934" s="206">
        <v>1</v>
      </c>
      <c r="I1934" s="207"/>
      <c r="J1934" s="208">
        <f>ROUND(I1934*H1934,2)</f>
        <v>0</v>
      </c>
      <c r="K1934" s="204" t="s">
        <v>153</v>
      </c>
      <c r="L1934" s="38"/>
      <c r="M1934" s="209" t="s">
        <v>1</v>
      </c>
      <c r="N1934" s="210" t="s">
        <v>42</v>
      </c>
      <c r="O1934" s="70"/>
      <c r="P1934" s="211">
        <f>O1934*H1934</f>
        <v>0</v>
      </c>
      <c r="Q1934" s="211">
        <v>0</v>
      </c>
      <c r="R1934" s="211">
        <f>Q1934*H1934</f>
        <v>0</v>
      </c>
      <c r="S1934" s="211">
        <v>1.9E-2</v>
      </c>
      <c r="T1934" s="212">
        <f>S1934*H1934</f>
        <v>1.9E-2</v>
      </c>
      <c r="U1934" s="33"/>
      <c r="V1934" s="33"/>
      <c r="W1934" s="33"/>
      <c r="X1934" s="33"/>
      <c r="Y1934" s="33"/>
      <c r="Z1934" s="33"/>
      <c r="AA1934" s="33"/>
      <c r="AB1934" s="33"/>
      <c r="AC1934" s="33"/>
      <c r="AD1934" s="33"/>
      <c r="AE1934" s="33"/>
      <c r="AR1934" s="213" t="s">
        <v>154</v>
      </c>
      <c r="AT1934" s="213" t="s">
        <v>149</v>
      </c>
      <c r="AU1934" s="213" t="s">
        <v>86</v>
      </c>
      <c r="AY1934" s="16" t="s">
        <v>147</v>
      </c>
      <c r="BE1934" s="214">
        <f>IF(N1934="základní",J1934,0)</f>
        <v>0</v>
      </c>
      <c r="BF1934" s="214">
        <f>IF(N1934="snížená",J1934,0)</f>
        <v>0</v>
      </c>
      <c r="BG1934" s="214">
        <f>IF(N1934="zákl. přenesená",J1934,0)</f>
        <v>0</v>
      </c>
      <c r="BH1934" s="214">
        <f>IF(N1934="sníž. přenesená",J1934,0)</f>
        <v>0</v>
      </c>
      <c r="BI1934" s="214">
        <f>IF(N1934="nulová",J1934,0)</f>
        <v>0</v>
      </c>
      <c r="BJ1934" s="16" t="s">
        <v>21</v>
      </c>
      <c r="BK1934" s="214">
        <f>ROUND(I1934*H1934,2)</f>
        <v>0</v>
      </c>
      <c r="BL1934" s="16" t="s">
        <v>154</v>
      </c>
      <c r="BM1934" s="213" t="s">
        <v>3290</v>
      </c>
    </row>
    <row r="1935" spans="1:65" s="2" customFormat="1" ht="19.5">
      <c r="A1935" s="33"/>
      <c r="B1935" s="34"/>
      <c r="C1935" s="35"/>
      <c r="D1935" s="215" t="s">
        <v>156</v>
      </c>
      <c r="E1935" s="35"/>
      <c r="F1935" s="216" t="s">
        <v>3291</v>
      </c>
      <c r="G1935" s="35"/>
      <c r="H1935" s="35"/>
      <c r="I1935" s="114"/>
      <c r="J1935" s="35"/>
      <c r="K1935" s="35"/>
      <c r="L1935" s="38"/>
      <c r="M1935" s="217"/>
      <c r="N1935" s="218"/>
      <c r="O1935" s="70"/>
      <c r="P1935" s="70"/>
      <c r="Q1935" s="70"/>
      <c r="R1935" s="70"/>
      <c r="S1935" s="70"/>
      <c r="T1935" s="71"/>
      <c r="U1935" s="33"/>
      <c r="V1935" s="33"/>
      <c r="W1935" s="33"/>
      <c r="X1935" s="33"/>
      <c r="Y1935" s="33"/>
      <c r="Z1935" s="33"/>
      <c r="AA1935" s="33"/>
      <c r="AB1935" s="33"/>
      <c r="AC1935" s="33"/>
      <c r="AD1935" s="33"/>
      <c r="AE1935" s="33"/>
      <c r="AT1935" s="16" t="s">
        <v>156</v>
      </c>
      <c r="AU1935" s="16" t="s">
        <v>86</v>
      </c>
    </row>
    <row r="1936" spans="1:65" s="2" customFormat="1" ht="29.25">
      <c r="A1936" s="33"/>
      <c r="B1936" s="34"/>
      <c r="C1936" s="35"/>
      <c r="D1936" s="215" t="s">
        <v>158</v>
      </c>
      <c r="E1936" s="35"/>
      <c r="F1936" s="219" t="s">
        <v>3292</v>
      </c>
      <c r="G1936" s="35"/>
      <c r="H1936" s="35"/>
      <c r="I1936" s="114"/>
      <c r="J1936" s="35"/>
      <c r="K1936" s="35"/>
      <c r="L1936" s="38"/>
      <c r="M1936" s="217"/>
      <c r="N1936" s="218"/>
      <c r="O1936" s="70"/>
      <c r="P1936" s="70"/>
      <c r="Q1936" s="70"/>
      <c r="R1936" s="70"/>
      <c r="S1936" s="70"/>
      <c r="T1936" s="71"/>
      <c r="U1936" s="33"/>
      <c r="V1936" s="33"/>
      <c r="W1936" s="33"/>
      <c r="X1936" s="33"/>
      <c r="Y1936" s="33"/>
      <c r="Z1936" s="33"/>
      <c r="AA1936" s="33"/>
      <c r="AB1936" s="33"/>
      <c r="AC1936" s="33"/>
      <c r="AD1936" s="33"/>
      <c r="AE1936" s="33"/>
      <c r="AT1936" s="16" t="s">
        <v>158</v>
      </c>
      <c r="AU1936" s="16" t="s">
        <v>86</v>
      </c>
    </row>
    <row r="1937" spans="1:65" s="2" customFormat="1" ht="21.75" customHeight="1">
      <c r="A1937" s="33"/>
      <c r="B1937" s="34"/>
      <c r="C1937" s="202" t="s">
        <v>3293</v>
      </c>
      <c r="D1937" s="202" t="s">
        <v>149</v>
      </c>
      <c r="E1937" s="203" t="s">
        <v>3294</v>
      </c>
      <c r="F1937" s="204" t="s">
        <v>3295</v>
      </c>
      <c r="G1937" s="205" t="s">
        <v>210</v>
      </c>
      <c r="H1937" s="206">
        <v>1</v>
      </c>
      <c r="I1937" s="207"/>
      <c r="J1937" s="208">
        <f>ROUND(I1937*H1937,2)</f>
        <v>0</v>
      </c>
      <c r="K1937" s="204" t="s">
        <v>153</v>
      </c>
      <c r="L1937" s="38"/>
      <c r="M1937" s="209" t="s">
        <v>1</v>
      </c>
      <c r="N1937" s="210" t="s">
        <v>42</v>
      </c>
      <c r="O1937" s="70"/>
      <c r="P1937" s="211">
        <f>O1937*H1937</f>
        <v>0</v>
      </c>
      <c r="Q1937" s="211">
        <v>0</v>
      </c>
      <c r="R1937" s="211">
        <f>Q1937*H1937</f>
        <v>0</v>
      </c>
      <c r="S1937" s="211">
        <v>4.0000000000000001E-3</v>
      </c>
      <c r="T1937" s="212">
        <f>S1937*H1937</f>
        <v>4.0000000000000001E-3</v>
      </c>
      <c r="U1937" s="33"/>
      <c r="V1937" s="33"/>
      <c r="W1937" s="33"/>
      <c r="X1937" s="33"/>
      <c r="Y1937" s="33"/>
      <c r="Z1937" s="33"/>
      <c r="AA1937" s="33"/>
      <c r="AB1937" s="33"/>
      <c r="AC1937" s="33"/>
      <c r="AD1937" s="33"/>
      <c r="AE1937" s="33"/>
      <c r="AR1937" s="213" t="s">
        <v>154</v>
      </c>
      <c r="AT1937" s="213" t="s">
        <v>149</v>
      </c>
      <c r="AU1937" s="213" t="s">
        <v>86</v>
      </c>
      <c r="AY1937" s="16" t="s">
        <v>147</v>
      </c>
      <c r="BE1937" s="214">
        <f>IF(N1937="základní",J1937,0)</f>
        <v>0</v>
      </c>
      <c r="BF1937" s="214">
        <f>IF(N1937="snížená",J1937,0)</f>
        <v>0</v>
      </c>
      <c r="BG1937" s="214">
        <f>IF(N1937="zákl. přenesená",J1937,0)</f>
        <v>0</v>
      </c>
      <c r="BH1937" s="214">
        <f>IF(N1937="sníž. přenesená",J1937,0)</f>
        <v>0</v>
      </c>
      <c r="BI1937" s="214">
        <f>IF(N1937="nulová",J1937,0)</f>
        <v>0</v>
      </c>
      <c r="BJ1937" s="16" t="s">
        <v>21</v>
      </c>
      <c r="BK1937" s="214">
        <f>ROUND(I1937*H1937,2)</f>
        <v>0</v>
      </c>
      <c r="BL1937" s="16" t="s">
        <v>154</v>
      </c>
      <c r="BM1937" s="213" t="s">
        <v>3296</v>
      </c>
    </row>
    <row r="1938" spans="1:65" s="2" customFormat="1" ht="19.5">
      <c r="A1938" s="33"/>
      <c r="B1938" s="34"/>
      <c r="C1938" s="35"/>
      <c r="D1938" s="215" t="s">
        <v>156</v>
      </c>
      <c r="E1938" s="35"/>
      <c r="F1938" s="216" t="s">
        <v>3297</v>
      </c>
      <c r="G1938" s="35"/>
      <c r="H1938" s="35"/>
      <c r="I1938" s="114"/>
      <c r="J1938" s="35"/>
      <c r="K1938" s="35"/>
      <c r="L1938" s="38"/>
      <c r="M1938" s="217"/>
      <c r="N1938" s="218"/>
      <c r="O1938" s="70"/>
      <c r="P1938" s="70"/>
      <c r="Q1938" s="70"/>
      <c r="R1938" s="70"/>
      <c r="S1938" s="70"/>
      <c r="T1938" s="71"/>
      <c r="U1938" s="33"/>
      <c r="V1938" s="33"/>
      <c r="W1938" s="33"/>
      <c r="X1938" s="33"/>
      <c r="Y1938" s="33"/>
      <c r="Z1938" s="33"/>
      <c r="AA1938" s="33"/>
      <c r="AB1938" s="33"/>
      <c r="AC1938" s="33"/>
      <c r="AD1938" s="33"/>
      <c r="AE1938" s="33"/>
      <c r="AT1938" s="16" t="s">
        <v>156</v>
      </c>
      <c r="AU1938" s="16" t="s">
        <v>86</v>
      </c>
    </row>
    <row r="1939" spans="1:65" s="2" customFormat="1" ht="19.5">
      <c r="A1939" s="33"/>
      <c r="B1939" s="34"/>
      <c r="C1939" s="35"/>
      <c r="D1939" s="215" t="s">
        <v>191</v>
      </c>
      <c r="E1939" s="35"/>
      <c r="F1939" s="219" t="s">
        <v>3298</v>
      </c>
      <c r="G1939" s="35"/>
      <c r="H1939" s="35"/>
      <c r="I1939" s="114"/>
      <c r="J1939" s="35"/>
      <c r="K1939" s="35"/>
      <c r="L1939" s="38"/>
      <c r="M1939" s="217"/>
      <c r="N1939" s="218"/>
      <c r="O1939" s="70"/>
      <c r="P1939" s="70"/>
      <c r="Q1939" s="70"/>
      <c r="R1939" s="70"/>
      <c r="S1939" s="70"/>
      <c r="T1939" s="71"/>
      <c r="U1939" s="33"/>
      <c r="V1939" s="33"/>
      <c r="W1939" s="33"/>
      <c r="X1939" s="33"/>
      <c r="Y1939" s="33"/>
      <c r="Z1939" s="33"/>
      <c r="AA1939" s="33"/>
      <c r="AB1939" s="33"/>
      <c r="AC1939" s="33"/>
      <c r="AD1939" s="33"/>
      <c r="AE1939" s="33"/>
      <c r="AT1939" s="16" t="s">
        <v>191</v>
      </c>
      <c r="AU1939" s="16" t="s">
        <v>86</v>
      </c>
    </row>
    <row r="1940" spans="1:65" s="2" customFormat="1" ht="21.75" customHeight="1">
      <c r="A1940" s="33"/>
      <c r="B1940" s="34"/>
      <c r="C1940" s="202" t="s">
        <v>3299</v>
      </c>
      <c r="D1940" s="202" t="s">
        <v>149</v>
      </c>
      <c r="E1940" s="203" t="s">
        <v>3300</v>
      </c>
      <c r="F1940" s="204" t="s">
        <v>3301</v>
      </c>
      <c r="G1940" s="205" t="s">
        <v>285</v>
      </c>
      <c r="H1940" s="206">
        <v>1</v>
      </c>
      <c r="I1940" s="207"/>
      <c r="J1940" s="208">
        <f>ROUND(I1940*H1940,2)</f>
        <v>0</v>
      </c>
      <c r="K1940" s="204" t="s">
        <v>153</v>
      </c>
      <c r="L1940" s="38"/>
      <c r="M1940" s="209" t="s">
        <v>1</v>
      </c>
      <c r="N1940" s="210" t="s">
        <v>42</v>
      </c>
      <c r="O1940" s="70"/>
      <c r="P1940" s="211">
        <f>O1940*H1940</f>
        <v>0</v>
      </c>
      <c r="Q1940" s="211">
        <v>0</v>
      </c>
      <c r="R1940" s="211">
        <f>Q1940*H1940</f>
        <v>0</v>
      </c>
      <c r="S1940" s="211">
        <v>8.0000000000000002E-3</v>
      </c>
      <c r="T1940" s="212">
        <f>S1940*H1940</f>
        <v>8.0000000000000002E-3</v>
      </c>
      <c r="U1940" s="33"/>
      <c r="V1940" s="33"/>
      <c r="W1940" s="33"/>
      <c r="X1940" s="33"/>
      <c r="Y1940" s="33"/>
      <c r="Z1940" s="33"/>
      <c r="AA1940" s="33"/>
      <c r="AB1940" s="33"/>
      <c r="AC1940" s="33"/>
      <c r="AD1940" s="33"/>
      <c r="AE1940" s="33"/>
      <c r="AR1940" s="213" t="s">
        <v>154</v>
      </c>
      <c r="AT1940" s="213" t="s">
        <v>149</v>
      </c>
      <c r="AU1940" s="213" t="s">
        <v>86</v>
      </c>
      <c r="AY1940" s="16" t="s">
        <v>147</v>
      </c>
      <c r="BE1940" s="214">
        <f>IF(N1940="základní",J1940,0)</f>
        <v>0</v>
      </c>
      <c r="BF1940" s="214">
        <f>IF(N1940="snížená",J1940,0)</f>
        <v>0</v>
      </c>
      <c r="BG1940" s="214">
        <f>IF(N1940="zákl. přenesená",J1940,0)</f>
        <v>0</v>
      </c>
      <c r="BH1940" s="214">
        <f>IF(N1940="sníž. přenesená",J1940,0)</f>
        <v>0</v>
      </c>
      <c r="BI1940" s="214">
        <f>IF(N1940="nulová",J1940,0)</f>
        <v>0</v>
      </c>
      <c r="BJ1940" s="16" t="s">
        <v>21</v>
      </c>
      <c r="BK1940" s="214">
        <f>ROUND(I1940*H1940,2)</f>
        <v>0</v>
      </c>
      <c r="BL1940" s="16" t="s">
        <v>154</v>
      </c>
      <c r="BM1940" s="213" t="s">
        <v>3302</v>
      </c>
    </row>
    <row r="1941" spans="1:65" s="2" customFormat="1" ht="19.5">
      <c r="A1941" s="33"/>
      <c r="B1941" s="34"/>
      <c r="C1941" s="35"/>
      <c r="D1941" s="215" t="s">
        <v>156</v>
      </c>
      <c r="E1941" s="35"/>
      <c r="F1941" s="216" t="s">
        <v>3303</v>
      </c>
      <c r="G1941" s="35"/>
      <c r="H1941" s="35"/>
      <c r="I1941" s="114"/>
      <c r="J1941" s="35"/>
      <c r="K1941" s="35"/>
      <c r="L1941" s="38"/>
      <c r="M1941" s="217"/>
      <c r="N1941" s="218"/>
      <c r="O1941" s="70"/>
      <c r="P1941" s="70"/>
      <c r="Q1941" s="70"/>
      <c r="R1941" s="70"/>
      <c r="S1941" s="70"/>
      <c r="T1941" s="71"/>
      <c r="U1941" s="33"/>
      <c r="V1941" s="33"/>
      <c r="W1941" s="33"/>
      <c r="X1941" s="33"/>
      <c r="Y1941" s="33"/>
      <c r="Z1941" s="33"/>
      <c r="AA1941" s="33"/>
      <c r="AB1941" s="33"/>
      <c r="AC1941" s="33"/>
      <c r="AD1941" s="33"/>
      <c r="AE1941" s="33"/>
      <c r="AT1941" s="16" t="s">
        <v>156</v>
      </c>
      <c r="AU1941" s="16" t="s">
        <v>86</v>
      </c>
    </row>
    <row r="1942" spans="1:65" s="2" customFormat="1" ht="21.75" customHeight="1">
      <c r="A1942" s="33"/>
      <c r="B1942" s="34"/>
      <c r="C1942" s="202" t="s">
        <v>3304</v>
      </c>
      <c r="D1942" s="202" t="s">
        <v>149</v>
      </c>
      <c r="E1942" s="203" t="s">
        <v>3305</v>
      </c>
      <c r="F1942" s="204" t="s">
        <v>3306</v>
      </c>
      <c r="G1942" s="205" t="s">
        <v>285</v>
      </c>
      <c r="H1942" s="206">
        <v>1</v>
      </c>
      <c r="I1942" s="207"/>
      <c r="J1942" s="208">
        <f>ROUND(I1942*H1942,2)</f>
        <v>0</v>
      </c>
      <c r="K1942" s="204" t="s">
        <v>153</v>
      </c>
      <c r="L1942" s="38"/>
      <c r="M1942" s="209" t="s">
        <v>1</v>
      </c>
      <c r="N1942" s="210" t="s">
        <v>42</v>
      </c>
      <c r="O1942" s="70"/>
      <c r="P1942" s="211">
        <f>O1942*H1942</f>
        <v>0</v>
      </c>
      <c r="Q1942" s="211">
        <v>0</v>
      </c>
      <c r="R1942" s="211">
        <f>Q1942*H1942</f>
        <v>0</v>
      </c>
      <c r="S1942" s="211">
        <v>4.9000000000000002E-2</v>
      </c>
      <c r="T1942" s="212">
        <f>S1942*H1942</f>
        <v>4.9000000000000002E-2</v>
      </c>
      <c r="U1942" s="33"/>
      <c r="V1942" s="33"/>
      <c r="W1942" s="33"/>
      <c r="X1942" s="33"/>
      <c r="Y1942" s="33"/>
      <c r="Z1942" s="33"/>
      <c r="AA1942" s="33"/>
      <c r="AB1942" s="33"/>
      <c r="AC1942" s="33"/>
      <c r="AD1942" s="33"/>
      <c r="AE1942" s="33"/>
      <c r="AR1942" s="213" t="s">
        <v>154</v>
      </c>
      <c r="AT1942" s="213" t="s">
        <v>149</v>
      </c>
      <c r="AU1942" s="213" t="s">
        <v>86</v>
      </c>
      <c r="AY1942" s="16" t="s">
        <v>147</v>
      </c>
      <c r="BE1942" s="214">
        <f>IF(N1942="základní",J1942,0)</f>
        <v>0</v>
      </c>
      <c r="BF1942" s="214">
        <f>IF(N1942="snížená",J1942,0)</f>
        <v>0</v>
      </c>
      <c r="BG1942" s="214">
        <f>IF(N1942="zákl. přenesená",J1942,0)</f>
        <v>0</v>
      </c>
      <c r="BH1942" s="214">
        <f>IF(N1942="sníž. přenesená",J1942,0)</f>
        <v>0</v>
      </c>
      <c r="BI1942" s="214">
        <f>IF(N1942="nulová",J1942,0)</f>
        <v>0</v>
      </c>
      <c r="BJ1942" s="16" t="s">
        <v>21</v>
      </c>
      <c r="BK1942" s="214">
        <f>ROUND(I1942*H1942,2)</f>
        <v>0</v>
      </c>
      <c r="BL1942" s="16" t="s">
        <v>154</v>
      </c>
      <c r="BM1942" s="213" t="s">
        <v>3307</v>
      </c>
    </row>
    <row r="1943" spans="1:65" s="2" customFormat="1" ht="19.5">
      <c r="A1943" s="33"/>
      <c r="B1943" s="34"/>
      <c r="C1943" s="35"/>
      <c r="D1943" s="215" t="s">
        <v>156</v>
      </c>
      <c r="E1943" s="35"/>
      <c r="F1943" s="216" t="s">
        <v>3308</v>
      </c>
      <c r="G1943" s="35"/>
      <c r="H1943" s="35"/>
      <c r="I1943" s="114"/>
      <c r="J1943" s="35"/>
      <c r="K1943" s="35"/>
      <c r="L1943" s="38"/>
      <c r="M1943" s="217"/>
      <c r="N1943" s="218"/>
      <c r="O1943" s="70"/>
      <c r="P1943" s="70"/>
      <c r="Q1943" s="70"/>
      <c r="R1943" s="70"/>
      <c r="S1943" s="70"/>
      <c r="T1943" s="71"/>
      <c r="U1943" s="33"/>
      <c r="V1943" s="33"/>
      <c r="W1943" s="33"/>
      <c r="X1943" s="33"/>
      <c r="Y1943" s="33"/>
      <c r="Z1943" s="33"/>
      <c r="AA1943" s="33"/>
      <c r="AB1943" s="33"/>
      <c r="AC1943" s="33"/>
      <c r="AD1943" s="33"/>
      <c r="AE1943" s="33"/>
      <c r="AT1943" s="16" t="s">
        <v>156</v>
      </c>
      <c r="AU1943" s="16" t="s">
        <v>86</v>
      </c>
    </row>
    <row r="1944" spans="1:65" s="2" customFormat="1" ht="19.5">
      <c r="A1944" s="33"/>
      <c r="B1944" s="34"/>
      <c r="C1944" s="35"/>
      <c r="D1944" s="215" t="s">
        <v>191</v>
      </c>
      <c r="E1944" s="35"/>
      <c r="F1944" s="219" t="s">
        <v>3309</v>
      </c>
      <c r="G1944" s="35"/>
      <c r="H1944" s="35"/>
      <c r="I1944" s="114"/>
      <c r="J1944" s="35"/>
      <c r="K1944" s="35"/>
      <c r="L1944" s="38"/>
      <c r="M1944" s="217"/>
      <c r="N1944" s="218"/>
      <c r="O1944" s="70"/>
      <c r="P1944" s="70"/>
      <c r="Q1944" s="70"/>
      <c r="R1944" s="70"/>
      <c r="S1944" s="70"/>
      <c r="T1944" s="71"/>
      <c r="U1944" s="33"/>
      <c r="V1944" s="33"/>
      <c r="W1944" s="33"/>
      <c r="X1944" s="33"/>
      <c r="Y1944" s="33"/>
      <c r="Z1944" s="33"/>
      <c r="AA1944" s="33"/>
      <c r="AB1944" s="33"/>
      <c r="AC1944" s="33"/>
      <c r="AD1944" s="33"/>
      <c r="AE1944" s="33"/>
      <c r="AT1944" s="16" t="s">
        <v>191</v>
      </c>
      <c r="AU1944" s="16" t="s">
        <v>86</v>
      </c>
    </row>
    <row r="1945" spans="1:65" s="2" customFormat="1" ht="21.75" customHeight="1">
      <c r="A1945" s="33"/>
      <c r="B1945" s="34"/>
      <c r="C1945" s="202" t="s">
        <v>3310</v>
      </c>
      <c r="D1945" s="202" t="s">
        <v>149</v>
      </c>
      <c r="E1945" s="203" t="s">
        <v>3311</v>
      </c>
      <c r="F1945" s="204" t="s">
        <v>3312</v>
      </c>
      <c r="G1945" s="205" t="s">
        <v>152</v>
      </c>
      <c r="H1945" s="206">
        <v>1</v>
      </c>
      <c r="I1945" s="207"/>
      <c r="J1945" s="208">
        <f>ROUND(I1945*H1945,2)</f>
        <v>0</v>
      </c>
      <c r="K1945" s="204" t="s">
        <v>153</v>
      </c>
      <c r="L1945" s="38"/>
      <c r="M1945" s="209" t="s">
        <v>1</v>
      </c>
      <c r="N1945" s="210" t="s">
        <v>42</v>
      </c>
      <c r="O1945" s="70"/>
      <c r="P1945" s="211">
        <f>O1945*H1945</f>
        <v>0</v>
      </c>
      <c r="Q1945" s="211">
        <v>1.0590799999999999E-2</v>
      </c>
      <c r="R1945" s="211">
        <f>Q1945*H1945</f>
        <v>1.0590799999999999E-2</v>
      </c>
      <c r="S1945" s="211">
        <v>0</v>
      </c>
      <c r="T1945" s="212">
        <f>S1945*H1945</f>
        <v>0</v>
      </c>
      <c r="U1945" s="33"/>
      <c r="V1945" s="33"/>
      <c r="W1945" s="33"/>
      <c r="X1945" s="33"/>
      <c r="Y1945" s="33"/>
      <c r="Z1945" s="33"/>
      <c r="AA1945" s="33"/>
      <c r="AB1945" s="33"/>
      <c r="AC1945" s="33"/>
      <c r="AD1945" s="33"/>
      <c r="AE1945" s="33"/>
      <c r="AR1945" s="213" t="s">
        <v>154</v>
      </c>
      <c r="AT1945" s="213" t="s">
        <v>149</v>
      </c>
      <c r="AU1945" s="213" t="s">
        <v>86</v>
      </c>
      <c r="AY1945" s="16" t="s">
        <v>147</v>
      </c>
      <c r="BE1945" s="214">
        <f>IF(N1945="základní",J1945,0)</f>
        <v>0</v>
      </c>
      <c r="BF1945" s="214">
        <f>IF(N1945="snížená",J1945,0)</f>
        <v>0</v>
      </c>
      <c r="BG1945" s="214">
        <f>IF(N1945="zákl. přenesená",J1945,0)</f>
        <v>0</v>
      </c>
      <c r="BH1945" s="214">
        <f>IF(N1945="sníž. přenesená",J1945,0)</f>
        <v>0</v>
      </c>
      <c r="BI1945" s="214">
        <f>IF(N1945="nulová",J1945,0)</f>
        <v>0</v>
      </c>
      <c r="BJ1945" s="16" t="s">
        <v>21</v>
      </c>
      <c r="BK1945" s="214">
        <f>ROUND(I1945*H1945,2)</f>
        <v>0</v>
      </c>
      <c r="BL1945" s="16" t="s">
        <v>154</v>
      </c>
      <c r="BM1945" s="213" t="s">
        <v>3313</v>
      </c>
    </row>
    <row r="1946" spans="1:65" s="2" customFormat="1" ht="19.5">
      <c r="A1946" s="33"/>
      <c r="B1946" s="34"/>
      <c r="C1946" s="35"/>
      <c r="D1946" s="215" t="s">
        <v>156</v>
      </c>
      <c r="E1946" s="35"/>
      <c r="F1946" s="216" t="s">
        <v>3314</v>
      </c>
      <c r="G1946" s="35"/>
      <c r="H1946" s="35"/>
      <c r="I1946" s="114"/>
      <c r="J1946" s="35"/>
      <c r="K1946" s="35"/>
      <c r="L1946" s="38"/>
      <c r="M1946" s="217"/>
      <c r="N1946" s="218"/>
      <c r="O1946" s="70"/>
      <c r="P1946" s="70"/>
      <c r="Q1946" s="70"/>
      <c r="R1946" s="70"/>
      <c r="S1946" s="70"/>
      <c r="T1946" s="71"/>
      <c r="U1946" s="33"/>
      <c r="V1946" s="33"/>
      <c r="W1946" s="33"/>
      <c r="X1946" s="33"/>
      <c r="Y1946" s="33"/>
      <c r="Z1946" s="33"/>
      <c r="AA1946" s="33"/>
      <c r="AB1946" s="33"/>
      <c r="AC1946" s="33"/>
      <c r="AD1946" s="33"/>
      <c r="AE1946" s="33"/>
      <c r="AT1946" s="16" t="s">
        <v>156</v>
      </c>
      <c r="AU1946" s="16" t="s">
        <v>86</v>
      </c>
    </row>
    <row r="1947" spans="1:65" s="2" customFormat="1" ht="48.75">
      <c r="A1947" s="33"/>
      <c r="B1947" s="34"/>
      <c r="C1947" s="35"/>
      <c r="D1947" s="215" t="s">
        <v>158</v>
      </c>
      <c r="E1947" s="35"/>
      <c r="F1947" s="219" t="s">
        <v>3315</v>
      </c>
      <c r="G1947" s="35"/>
      <c r="H1947" s="35"/>
      <c r="I1947" s="114"/>
      <c r="J1947" s="35"/>
      <c r="K1947" s="35"/>
      <c r="L1947" s="38"/>
      <c r="M1947" s="217"/>
      <c r="N1947" s="218"/>
      <c r="O1947" s="70"/>
      <c r="P1947" s="70"/>
      <c r="Q1947" s="70"/>
      <c r="R1947" s="70"/>
      <c r="S1947" s="70"/>
      <c r="T1947" s="71"/>
      <c r="U1947" s="33"/>
      <c r="V1947" s="33"/>
      <c r="W1947" s="33"/>
      <c r="X1947" s="33"/>
      <c r="Y1947" s="33"/>
      <c r="Z1947" s="33"/>
      <c r="AA1947" s="33"/>
      <c r="AB1947" s="33"/>
      <c r="AC1947" s="33"/>
      <c r="AD1947" s="33"/>
      <c r="AE1947" s="33"/>
      <c r="AT1947" s="16" t="s">
        <v>158</v>
      </c>
      <c r="AU1947" s="16" t="s">
        <v>86</v>
      </c>
    </row>
    <row r="1948" spans="1:65" s="2" customFormat="1" ht="21.75" customHeight="1">
      <c r="A1948" s="33"/>
      <c r="B1948" s="34"/>
      <c r="C1948" s="202" t="s">
        <v>3316</v>
      </c>
      <c r="D1948" s="202" t="s">
        <v>149</v>
      </c>
      <c r="E1948" s="203" t="s">
        <v>3317</v>
      </c>
      <c r="F1948" s="204" t="s">
        <v>3318</v>
      </c>
      <c r="G1948" s="205" t="s">
        <v>152</v>
      </c>
      <c r="H1948" s="206">
        <v>1</v>
      </c>
      <c r="I1948" s="207"/>
      <c r="J1948" s="208">
        <f>ROUND(I1948*H1948,2)</f>
        <v>0</v>
      </c>
      <c r="K1948" s="204" t="s">
        <v>153</v>
      </c>
      <c r="L1948" s="38"/>
      <c r="M1948" s="209" t="s">
        <v>1</v>
      </c>
      <c r="N1948" s="210" t="s">
        <v>42</v>
      </c>
      <c r="O1948" s="70"/>
      <c r="P1948" s="211">
        <f>O1948*H1948</f>
        <v>0</v>
      </c>
      <c r="Q1948" s="211">
        <v>1.325E-2</v>
      </c>
      <c r="R1948" s="211">
        <f>Q1948*H1948</f>
        <v>1.325E-2</v>
      </c>
      <c r="S1948" s="211">
        <v>0</v>
      </c>
      <c r="T1948" s="212">
        <f>S1948*H1948</f>
        <v>0</v>
      </c>
      <c r="U1948" s="33"/>
      <c r="V1948" s="33"/>
      <c r="W1948" s="33"/>
      <c r="X1948" s="33"/>
      <c r="Y1948" s="33"/>
      <c r="Z1948" s="33"/>
      <c r="AA1948" s="33"/>
      <c r="AB1948" s="33"/>
      <c r="AC1948" s="33"/>
      <c r="AD1948" s="33"/>
      <c r="AE1948" s="33"/>
      <c r="AR1948" s="213" t="s">
        <v>154</v>
      </c>
      <c r="AT1948" s="213" t="s">
        <v>149</v>
      </c>
      <c r="AU1948" s="213" t="s">
        <v>86</v>
      </c>
      <c r="AY1948" s="16" t="s">
        <v>147</v>
      </c>
      <c r="BE1948" s="214">
        <f>IF(N1948="základní",J1948,0)</f>
        <v>0</v>
      </c>
      <c r="BF1948" s="214">
        <f>IF(N1948="snížená",J1948,0)</f>
        <v>0</v>
      </c>
      <c r="BG1948" s="214">
        <f>IF(N1948="zákl. přenesená",J1948,0)</f>
        <v>0</v>
      </c>
      <c r="BH1948" s="214">
        <f>IF(N1948="sníž. přenesená",J1948,0)</f>
        <v>0</v>
      </c>
      <c r="BI1948" s="214">
        <f>IF(N1948="nulová",J1948,0)</f>
        <v>0</v>
      </c>
      <c r="BJ1948" s="16" t="s">
        <v>21</v>
      </c>
      <c r="BK1948" s="214">
        <f>ROUND(I1948*H1948,2)</f>
        <v>0</v>
      </c>
      <c r="BL1948" s="16" t="s">
        <v>154</v>
      </c>
      <c r="BM1948" s="213" t="s">
        <v>3319</v>
      </c>
    </row>
    <row r="1949" spans="1:65" s="2" customFormat="1" ht="19.5">
      <c r="A1949" s="33"/>
      <c r="B1949" s="34"/>
      <c r="C1949" s="35"/>
      <c r="D1949" s="215" t="s">
        <v>156</v>
      </c>
      <c r="E1949" s="35"/>
      <c r="F1949" s="216" t="s">
        <v>3320</v>
      </c>
      <c r="G1949" s="35"/>
      <c r="H1949" s="35"/>
      <c r="I1949" s="114"/>
      <c r="J1949" s="35"/>
      <c r="K1949" s="35"/>
      <c r="L1949" s="38"/>
      <c r="M1949" s="217"/>
      <c r="N1949" s="218"/>
      <c r="O1949" s="70"/>
      <c r="P1949" s="70"/>
      <c r="Q1949" s="70"/>
      <c r="R1949" s="70"/>
      <c r="S1949" s="70"/>
      <c r="T1949" s="71"/>
      <c r="U1949" s="33"/>
      <c r="V1949" s="33"/>
      <c r="W1949" s="33"/>
      <c r="X1949" s="33"/>
      <c r="Y1949" s="33"/>
      <c r="Z1949" s="33"/>
      <c r="AA1949" s="33"/>
      <c r="AB1949" s="33"/>
      <c r="AC1949" s="33"/>
      <c r="AD1949" s="33"/>
      <c r="AE1949" s="33"/>
      <c r="AT1949" s="16" t="s">
        <v>156</v>
      </c>
      <c r="AU1949" s="16" t="s">
        <v>86</v>
      </c>
    </row>
    <row r="1950" spans="1:65" s="2" customFormat="1" ht="48.75">
      <c r="A1950" s="33"/>
      <c r="B1950" s="34"/>
      <c r="C1950" s="35"/>
      <c r="D1950" s="215" t="s">
        <v>158</v>
      </c>
      <c r="E1950" s="35"/>
      <c r="F1950" s="219" t="s">
        <v>3315</v>
      </c>
      <c r="G1950" s="35"/>
      <c r="H1950" s="35"/>
      <c r="I1950" s="114"/>
      <c r="J1950" s="35"/>
      <c r="K1950" s="35"/>
      <c r="L1950" s="38"/>
      <c r="M1950" s="217"/>
      <c r="N1950" s="218"/>
      <c r="O1950" s="70"/>
      <c r="P1950" s="70"/>
      <c r="Q1950" s="70"/>
      <c r="R1950" s="70"/>
      <c r="S1950" s="70"/>
      <c r="T1950" s="71"/>
      <c r="U1950" s="33"/>
      <c r="V1950" s="33"/>
      <c r="W1950" s="33"/>
      <c r="X1950" s="33"/>
      <c r="Y1950" s="33"/>
      <c r="Z1950" s="33"/>
      <c r="AA1950" s="33"/>
      <c r="AB1950" s="33"/>
      <c r="AC1950" s="33"/>
      <c r="AD1950" s="33"/>
      <c r="AE1950" s="33"/>
      <c r="AT1950" s="16" t="s">
        <v>158</v>
      </c>
      <c r="AU1950" s="16" t="s">
        <v>86</v>
      </c>
    </row>
    <row r="1951" spans="1:65" s="2" customFormat="1" ht="21.75" customHeight="1">
      <c r="A1951" s="33"/>
      <c r="B1951" s="34"/>
      <c r="C1951" s="202" t="s">
        <v>3321</v>
      </c>
      <c r="D1951" s="202" t="s">
        <v>149</v>
      </c>
      <c r="E1951" s="203" t="s">
        <v>3322</v>
      </c>
      <c r="F1951" s="204" t="s">
        <v>3323</v>
      </c>
      <c r="G1951" s="205" t="s">
        <v>152</v>
      </c>
      <c r="H1951" s="206">
        <v>1</v>
      </c>
      <c r="I1951" s="207"/>
      <c r="J1951" s="208">
        <f>ROUND(I1951*H1951,2)</f>
        <v>0</v>
      </c>
      <c r="K1951" s="204" t="s">
        <v>153</v>
      </c>
      <c r="L1951" s="38"/>
      <c r="M1951" s="209" t="s">
        <v>1</v>
      </c>
      <c r="N1951" s="210" t="s">
        <v>42</v>
      </c>
      <c r="O1951" s="70"/>
      <c r="P1951" s="211">
        <f>O1951*H1951</f>
        <v>0</v>
      </c>
      <c r="Q1951" s="211">
        <v>0</v>
      </c>
      <c r="R1951" s="211">
        <f>Q1951*H1951</f>
        <v>0</v>
      </c>
      <c r="S1951" s="211">
        <v>1.059E-2</v>
      </c>
      <c r="T1951" s="212">
        <f>S1951*H1951</f>
        <v>1.059E-2</v>
      </c>
      <c r="U1951" s="33"/>
      <c r="V1951" s="33"/>
      <c r="W1951" s="33"/>
      <c r="X1951" s="33"/>
      <c r="Y1951" s="33"/>
      <c r="Z1951" s="33"/>
      <c r="AA1951" s="33"/>
      <c r="AB1951" s="33"/>
      <c r="AC1951" s="33"/>
      <c r="AD1951" s="33"/>
      <c r="AE1951" s="33"/>
      <c r="AR1951" s="213" t="s">
        <v>154</v>
      </c>
      <c r="AT1951" s="213" t="s">
        <v>149</v>
      </c>
      <c r="AU1951" s="213" t="s">
        <v>86</v>
      </c>
      <c r="AY1951" s="16" t="s">
        <v>147</v>
      </c>
      <c r="BE1951" s="214">
        <f>IF(N1951="základní",J1951,0)</f>
        <v>0</v>
      </c>
      <c r="BF1951" s="214">
        <f>IF(N1951="snížená",J1951,0)</f>
        <v>0</v>
      </c>
      <c r="BG1951" s="214">
        <f>IF(N1951="zákl. přenesená",J1951,0)</f>
        <v>0</v>
      </c>
      <c r="BH1951" s="214">
        <f>IF(N1951="sníž. přenesená",J1951,0)</f>
        <v>0</v>
      </c>
      <c r="BI1951" s="214">
        <f>IF(N1951="nulová",J1951,0)</f>
        <v>0</v>
      </c>
      <c r="BJ1951" s="16" t="s">
        <v>21</v>
      </c>
      <c r="BK1951" s="214">
        <f>ROUND(I1951*H1951,2)</f>
        <v>0</v>
      </c>
      <c r="BL1951" s="16" t="s">
        <v>154</v>
      </c>
      <c r="BM1951" s="213" t="s">
        <v>3324</v>
      </c>
    </row>
    <row r="1952" spans="1:65" s="2" customFormat="1" ht="19.5">
      <c r="A1952" s="33"/>
      <c r="B1952" s="34"/>
      <c r="C1952" s="35"/>
      <c r="D1952" s="215" t="s">
        <v>156</v>
      </c>
      <c r="E1952" s="35"/>
      <c r="F1952" s="216" t="s">
        <v>3325</v>
      </c>
      <c r="G1952" s="35"/>
      <c r="H1952" s="35"/>
      <c r="I1952" s="114"/>
      <c r="J1952" s="35"/>
      <c r="K1952" s="35"/>
      <c r="L1952" s="38"/>
      <c r="M1952" s="217"/>
      <c r="N1952" s="218"/>
      <c r="O1952" s="70"/>
      <c r="P1952" s="70"/>
      <c r="Q1952" s="70"/>
      <c r="R1952" s="70"/>
      <c r="S1952" s="70"/>
      <c r="T1952" s="71"/>
      <c r="U1952" s="33"/>
      <c r="V1952" s="33"/>
      <c r="W1952" s="33"/>
      <c r="X1952" s="33"/>
      <c r="Y1952" s="33"/>
      <c r="Z1952" s="33"/>
      <c r="AA1952" s="33"/>
      <c r="AB1952" s="33"/>
      <c r="AC1952" s="33"/>
      <c r="AD1952" s="33"/>
      <c r="AE1952" s="33"/>
      <c r="AT1952" s="16" t="s">
        <v>156</v>
      </c>
      <c r="AU1952" s="16" t="s">
        <v>86</v>
      </c>
    </row>
    <row r="1953" spans="1:65" s="2" customFormat="1" ht="21.75" customHeight="1">
      <c r="A1953" s="33"/>
      <c r="B1953" s="34"/>
      <c r="C1953" s="202" t="s">
        <v>3326</v>
      </c>
      <c r="D1953" s="202" t="s">
        <v>149</v>
      </c>
      <c r="E1953" s="203" t="s">
        <v>3327</v>
      </c>
      <c r="F1953" s="204" t="s">
        <v>3328</v>
      </c>
      <c r="G1953" s="205" t="s">
        <v>152</v>
      </c>
      <c r="H1953" s="206">
        <v>1</v>
      </c>
      <c r="I1953" s="207"/>
      <c r="J1953" s="208">
        <f>ROUND(I1953*H1953,2)</f>
        <v>0</v>
      </c>
      <c r="K1953" s="204" t="s">
        <v>153</v>
      </c>
      <c r="L1953" s="38"/>
      <c r="M1953" s="209" t="s">
        <v>1</v>
      </c>
      <c r="N1953" s="210" t="s">
        <v>42</v>
      </c>
      <c r="O1953" s="70"/>
      <c r="P1953" s="211">
        <f>O1953*H1953</f>
        <v>0</v>
      </c>
      <c r="Q1953" s="211">
        <v>0</v>
      </c>
      <c r="R1953" s="211">
        <f>Q1953*H1953</f>
        <v>0</v>
      </c>
      <c r="S1953" s="211">
        <v>1.325E-2</v>
      </c>
      <c r="T1953" s="212">
        <f>S1953*H1953</f>
        <v>1.325E-2</v>
      </c>
      <c r="U1953" s="33"/>
      <c r="V1953" s="33"/>
      <c r="W1953" s="33"/>
      <c r="X1953" s="33"/>
      <c r="Y1953" s="33"/>
      <c r="Z1953" s="33"/>
      <c r="AA1953" s="33"/>
      <c r="AB1953" s="33"/>
      <c r="AC1953" s="33"/>
      <c r="AD1953" s="33"/>
      <c r="AE1953" s="33"/>
      <c r="AR1953" s="213" t="s">
        <v>154</v>
      </c>
      <c r="AT1953" s="213" t="s">
        <v>149</v>
      </c>
      <c r="AU1953" s="213" t="s">
        <v>86</v>
      </c>
      <c r="AY1953" s="16" t="s">
        <v>147</v>
      </c>
      <c r="BE1953" s="214">
        <f>IF(N1953="základní",J1953,0)</f>
        <v>0</v>
      </c>
      <c r="BF1953" s="214">
        <f>IF(N1953="snížená",J1953,0)</f>
        <v>0</v>
      </c>
      <c r="BG1953" s="214">
        <f>IF(N1953="zákl. přenesená",J1953,0)</f>
        <v>0</v>
      </c>
      <c r="BH1953" s="214">
        <f>IF(N1953="sníž. přenesená",J1953,0)</f>
        <v>0</v>
      </c>
      <c r="BI1953" s="214">
        <f>IF(N1953="nulová",J1953,0)</f>
        <v>0</v>
      </c>
      <c r="BJ1953" s="16" t="s">
        <v>21</v>
      </c>
      <c r="BK1953" s="214">
        <f>ROUND(I1953*H1953,2)</f>
        <v>0</v>
      </c>
      <c r="BL1953" s="16" t="s">
        <v>154</v>
      </c>
      <c r="BM1953" s="213" t="s">
        <v>3329</v>
      </c>
    </row>
    <row r="1954" spans="1:65" s="2" customFormat="1" ht="19.5">
      <c r="A1954" s="33"/>
      <c r="B1954" s="34"/>
      <c r="C1954" s="35"/>
      <c r="D1954" s="215" t="s">
        <v>156</v>
      </c>
      <c r="E1954" s="35"/>
      <c r="F1954" s="216" t="s">
        <v>3330</v>
      </c>
      <c r="G1954" s="35"/>
      <c r="H1954" s="35"/>
      <c r="I1954" s="114"/>
      <c r="J1954" s="35"/>
      <c r="K1954" s="35"/>
      <c r="L1954" s="38"/>
      <c r="M1954" s="217"/>
      <c r="N1954" s="218"/>
      <c r="O1954" s="70"/>
      <c r="P1954" s="70"/>
      <c r="Q1954" s="70"/>
      <c r="R1954" s="70"/>
      <c r="S1954" s="70"/>
      <c r="T1954" s="71"/>
      <c r="U1954" s="33"/>
      <c r="V1954" s="33"/>
      <c r="W1954" s="33"/>
      <c r="X1954" s="33"/>
      <c r="Y1954" s="33"/>
      <c r="Z1954" s="33"/>
      <c r="AA1954" s="33"/>
      <c r="AB1954" s="33"/>
      <c r="AC1954" s="33"/>
      <c r="AD1954" s="33"/>
      <c r="AE1954" s="33"/>
      <c r="AT1954" s="16" t="s">
        <v>156</v>
      </c>
      <c r="AU1954" s="16" t="s">
        <v>86</v>
      </c>
    </row>
    <row r="1955" spans="1:65" s="2" customFormat="1" ht="21.75" customHeight="1">
      <c r="A1955" s="33"/>
      <c r="B1955" s="34"/>
      <c r="C1955" s="202" t="s">
        <v>3331</v>
      </c>
      <c r="D1955" s="202" t="s">
        <v>149</v>
      </c>
      <c r="E1955" s="203" t="s">
        <v>3332</v>
      </c>
      <c r="F1955" s="204" t="s">
        <v>3333</v>
      </c>
      <c r="G1955" s="205" t="s">
        <v>285</v>
      </c>
      <c r="H1955" s="206">
        <v>1</v>
      </c>
      <c r="I1955" s="207"/>
      <c r="J1955" s="208">
        <f>ROUND(I1955*H1955,2)</f>
        <v>0</v>
      </c>
      <c r="K1955" s="204" t="s">
        <v>153</v>
      </c>
      <c r="L1955" s="38"/>
      <c r="M1955" s="209" t="s">
        <v>1</v>
      </c>
      <c r="N1955" s="210" t="s">
        <v>42</v>
      </c>
      <c r="O1955" s="70"/>
      <c r="P1955" s="211">
        <f>O1955*H1955</f>
        <v>0</v>
      </c>
      <c r="Q1955" s="211">
        <v>6.084E-5</v>
      </c>
      <c r="R1955" s="211">
        <f>Q1955*H1955</f>
        <v>6.084E-5</v>
      </c>
      <c r="S1955" s="211">
        <v>2E-3</v>
      </c>
      <c r="T1955" s="212">
        <f>S1955*H1955</f>
        <v>2E-3</v>
      </c>
      <c r="U1955" s="33"/>
      <c r="V1955" s="33"/>
      <c r="W1955" s="33"/>
      <c r="X1955" s="33"/>
      <c r="Y1955" s="33"/>
      <c r="Z1955" s="33"/>
      <c r="AA1955" s="33"/>
      <c r="AB1955" s="33"/>
      <c r="AC1955" s="33"/>
      <c r="AD1955" s="33"/>
      <c r="AE1955" s="33"/>
      <c r="AR1955" s="213" t="s">
        <v>154</v>
      </c>
      <c r="AT1955" s="213" t="s">
        <v>149</v>
      </c>
      <c r="AU1955" s="213" t="s">
        <v>86</v>
      </c>
      <c r="AY1955" s="16" t="s">
        <v>147</v>
      </c>
      <c r="BE1955" s="214">
        <f>IF(N1955="základní",J1955,0)</f>
        <v>0</v>
      </c>
      <c r="BF1955" s="214">
        <f>IF(N1955="snížená",J1955,0)</f>
        <v>0</v>
      </c>
      <c r="BG1955" s="214">
        <f>IF(N1955="zákl. přenesená",J1955,0)</f>
        <v>0</v>
      </c>
      <c r="BH1955" s="214">
        <f>IF(N1955="sníž. přenesená",J1955,0)</f>
        <v>0</v>
      </c>
      <c r="BI1955" s="214">
        <f>IF(N1955="nulová",J1955,0)</f>
        <v>0</v>
      </c>
      <c r="BJ1955" s="16" t="s">
        <v>21</v>
      </c>
      <c r="BK1955" s="214">
        <f>ROUND(I1955*H1955,2)</f>
        <v>0</v>
      </c>
      <c r="BL1955" s="16" t="s">
        <v>154</v>
      </c>
      <c r="BM1955" s="213" t="s">
        <v>3334</v>
      </c>
    </row>
    <row r="1956" spans="1:65" s="2" customFormat="1" ht="19.5">
      <c r="A1956" s="33"/>
      <c r="B1956" s="34"/>
      <c r="C1956" s="35"/>
      <c r="D1956" s="215" t="s">
        <v>156</v>
      </c>
      <c r="E1956" s="35"/>
      <c r="F1956" s="216" t="s">
        <v>3335</v>
      </c>
      <c r="G1956" s="35"/>
      <c r="H1956" s="35"/>
      <c r="I1956" s="114"/>
      <c r="J1956" s="35"/>
      <c r="K1956" s="35"/>
      <c r="L1956" s="38"/>
      <c r="M1956" s="217"/>
      <c r="N1956" s="218"/>
      <c r="O1956" s="70"/>
      <c r="P1956" s="70"/>
      <c r="Q1956" s="70"/>
      <c r="R1956" s="70"/>
      <c r="S1956" s="70"/>
      <c r="T1956" s="71"/>
      <c r="U1956" s="33"/>
      <c r="V1956" s="33"/>
      <c r="W1956" s="33"/>
      <c r="X1956" s="33"/>
      <c r="Y1956" s="33"/>
      <c r="Z1956" s="33"/>
      <c r="AA1956" s="33"/>
      <c r="AB1956" s="33"/>
      <c r="AC1956" s="33"/>
      <c r="AD1956" s="33"/>
      <c r="AE1956" s="33"/>
      <c r="AT1956" s="16" t="s">
        <v>156</v>
      </c>
      <c r="AU1956" s="16" t="s">
        <v>86</v>
      </c>
    </row>
    <row r="1957" spans="1:65" s="2" customFormat="1" ht="29.25">
      <c r="A1957" s="33"/>
      <c r="B1957" s="34"/>
      <c r="C1957" s="35"/>
      <c r="D1957" s="215" t="s">
        <v>158</v>
      </c>
      <c r="E1957" s="35"/>
      <c r="F1957" s="219" t="s">
        <v>3336</v>
      </c>
      <c r="G1957" s="35"/>
      <c r="H1957" s="35"/>
      <c r="I1957" s="114"/>
      <c r="J1957" s="35"/>
      <c r="K1957" s="35"/>
      <c r="L1957" s="38"/>
      <c r="M1957" s="217"/>
      <c r="N1957" s="218"/>
      <c r="O1957" s="70"/>
      <c r="P1957" s="70"/>
      <c r="Q1957" s="70"/>
      <c r="R1957" s="70"/>
      <c r="S1957" s="70"/>
      <c r="T1957" s="71"/>
      <c r="U1957" s="33"/>
      <c r="V1957" s="33"/>
      <c r="W1957" s="33"/>
      <c r="X1957" s="33"/>
      <c r="Y1957" s="33"/>
      <c r="Z1957" s="33"/>
      <c r="AA1957" s="33"/>
      <c r="AB1957" s="33"/>
      <c r="AC1957" s="33"/>
      <c r="AD1957" s="33"/>
      <c r="AE1957" s="33"/>
      <c r="AT1957" s="16" t="s">
        <v>158</v>
      </c>
      <c r="AU1957" s="16" t="s">
        <v>86</v>
      </c>
    </row>
    <row r="1958" spans="1:65" s="2" customFormat="1" ht="19.5">
      <c r="A1958" s="33"/>
      <c r="B1958" s="34"/>
      <c r="C1958" s="35"/>
      <c r="D1958" s="215" t="s">
        <v>191</v>
      </c>
      <c r="E1958" s="35"/>
      <c r="F1958" s="219" t="s">
        <v>3337</v>
      </c>
      <c r="G1958" s="35"/>
      <c r="H1958" s="35"/>
      <c r="I1958" s="114"/>
      <c r="J1958" s="35"/>
      <c r="K1958" s="35"/>
      <c r="L1958" s="38"/>
      <c r="M1958" s="217"/>
      <c r="N1958" s="218"/>
      <c r="O1958" s="70"/>
      <c r="P1958" s="70"/>
      <c r="Q1958" s="70"/>
      <c r="R1958" s="70"/>
      <c r="S1958" s="70"/>
      <c r="T1958" s="71"/>
      <c r="U1958" s="33"/>
      <c r="V1958" s="33"/>
      <c r="W1958" s="33"/>
      <c r="X1958" s="33"/>
      <c r="Y1958" s="33"/>
      <c r="Z1958" s="33"/>
      <c r="AA1958" s="33"/>
      <c r="AB1958" s="33"/>
      <c r="AC1958" s="33"/>
      <c r="AD1958" s="33"/>
      <c r="AE1958" s="33"/>
      <c r="AT1958" s="16" t="s">
        <v>191</v>
      </c>
      <c r="AU1958" s="16" t="s">
        <v>86</v>
      </c>
    </row>
    <row r="1959" spans="1:65" s="2" customFormat="1" ht="21.75" customHeight="1">
      <c r="A1959" s="33"/>
      <c r="B1959" s="34"/>
      <c r="C1959" s="202" t="s">
        <v>3338</v>
      </c>
      <c r="D1959" s="202" t="s">
        <v>149</v>
      </c>
      <c r="E1959" s="203" t="s">
        <v>3339</v>
      </c>
      <c r="F1959" s="204" t="s">
        <v>3340</v>
      </c>
      <c r="G1959" s="205" t="s">
        <v>285</v>
      </c>
      <c r="H1959" s="206">
        <v>1</v>
      </c>
      <c r="I1959" s="207"/>
      <c r="J1959" s="208">
        <f>ROUND(I1959*H1959,2)</f>
        <v>0</v>
      </c>
      <c r="K1959" s="204" t="s">
        <v>153</v>
      </c>
      <c r="L1959" s="38"/>
      <c r="M1959" s="209" t="s">
        <v>1</v>
      </c>
      <c r="N1959" s="210" t="s">
        <v>42</v>
      </c>
      <c r="O1959" s="70"/>
      <c r="P1959" s="211">
        <f>O1959*H1959</f>
        <v>0</v>
      </c>
      <c r="Q1959" s="211">
        <v>8.1899999999999996E-4</v>
      </c>
      <c r="R1959" s="211">
        <f>Q1959*H1959</f>
        <v>8.1899999999999996E-4</v>
      </c>
      <c r="S1959" s="211">
        <v>1.0999999999999999E-2</v>
      </c>
      <c r="T1959" s="212">
        <f>S1959*H1959</f>
        <v>1.0999999999999999E-2</v>
      </c>
      <c r="U1959" s="33"/>
      <c r="V1959" s="33"/>
      <c r="W1959" s="33"/>
      <c r="X1959" s="33"/>
      <c r="Y1959" s="33"/>
      <c r="Z1959" s="33"/>
      <c r="AA1959" s="33"/>
      <c r="AB1959" s="33"/>
      <c r="AC1959" s="33"/>
      <c r="AD1959" s="33"/>
      <c r="AE1959" s="33"/>
      <c r="AR1959" s="213" t="s">
        <v>154</v>
      </c>
      <c r="AT1959" s="213" t="s">
        <v>149</v>
      </c>
      <c r="AU1959" s="213" t="s">
        <v>86</v>
      </c>
      <c r="AY1959" s="16" t="s">
        <v>147</v>
      </c>
      <c r="BE1959" s="214">
        <f>IF(N1959="základní",J1959,0)</f>
        <v>0</v>
      </c>
      <c r="BF1959" s="214">
        <f>IF(N1959="snížená",J1959,0)</f>
        <v>0</v>
      </c>
      <c r="BG1959" s="214">
        <f>IF(N1959="zákl. přenesená",J1959,0)</f>
        <v>0</v>
      </c>
      <c r="BH1959" s="214">
        <f>IF(N1959="sníž. přenesená",J1959,0)</f>
        <v>0</v>
      </c>
      <c r="BI1959" s="214">
        <f>IF(N1959="nulová",J1959,0)</f>
        <v>0</v>
      </c>
      <c r="BJ1959" s="16" t="s">
        <v>21</v>
      </c>
      <c r="BK1959" s="214">
        <f>ROUND(I1959*H1959,2)</f>
        <v>0</v>
      </c>
      <c r="BL1959" s="16" t="s">
        <v>154</v>
      </c>
      <c r="BM1959" s="213" t="s">
        <v>3341</v>
      </c>
    </row>
    <row r="1960" spans="1:65" s="2" customFormat="1" ht="29.25">
      <c r="A1960" s="33"/>
      <c r="B1960" s="34"/>
      <c r="C1960" s="35"/>
      <c r="D1960" s="215" t="s">
        <v>156</v>
      </c>
      <c r="E1960" s="35"/>
      <c r="F1960" s="216" t="s">
        <v>3342</v>
      </c>
      <c r="G1960" s="35"/>
      <c r="H1960" s="35"/>
      <c r="I1960" s="114"/>
      <c r="J1960" s="35"/>
      <c r="K1960" s="35"/>
      <c r="L1960" s="38"/>
      <c r="M1960" s="217"/>
      <c r="N1960" s="218"/>
      <c r="O1960" s="70"/>
      <c r="P1960" s="70"/>
      <c r="Q1960" s="70"/>
      <c r="R1960" s="70"/>
      <c r="S1960" s="70"/>
      <c r="T1960" s="71"/>
      <c r="U1960" s="33"/>
      <c r="V1960" s="33"/>
      <c r="W1960" s="33"/>
      <c r="X1960" s="33"/>
      <c r="Y1960" s="33"/>
      <c r="Z1960" s="33"/>
      <c r="AA1960" s="33"/>
      <c r="AB1960" s="33"/>
      <c r="AC1960" s="33"/>
      <c r="AD1960" s="33"/>
      <c r="AE1960" s="33"/>
      <c r="AT1960" s="16" t="s">
        <v>156</v>
      </c>
      <c r="AU1960" s="16" t="s">
        <v>86</v>
      </c>
    </row>
    <row r="1961" spans="1:65" s="2" customFormat="1" ht="48.75">
      <c r="A1961" s="33"/>
      <c r="B1961" s="34"/>
      <c r="C1961" s="35"/>
      <c r="D1961" s="215" t="s">
        <v>158</v>
      </c>
      <c r="E1961" s="35"/>
      <c r="F1961" s="219" t="s">
        <v>3343</v>
      </c>
      <c r="G1961" s="35"/>
      <c r="H1961" s="35"/>
      <c r="I1961" s="114"/>
      <c r="J1961" s="35"/>
      <c r="K1961" s="35"/>
      <c r="L1961" s="38"/>
      <c r="M1961" s="217"/>
      <c r="N1961" s="218"/>
      <c r="O1961" s="70"/>
      <c r="P1961" s="70"/>
      <c r="Q1961" s="70"/>
      <c r="R1961" s="70"/>
      <c r="S1961" s="70"/>
      <c r="T1961" s="71"/>
      <c r="U1961" s="33"/>
      <c r="V1961" s="33"/>
      <c r="W1961" s="33"/>
      <c r="X1961" s="33"/>
      <c r="Y1961" s="33"/>
      <c r="Z1961" s="33"/>
      <c r="AA1961" s="33"/>
      <c r="AB1961" s="33"/>
      <c r="AC1961" s="33"/>
      <c r="AD1961" s="33"/>
      <c r="AE1961" s="33"/>
      <c r="AT1961" s="16" t="s">
        <v>158</v>
      </c>
      <c r="AU1961" s="16" t="s">
        <v>86</v>
      </c>
    </row>
    <row r="1962" spans="1:65" s="2" customFormat="1" ht="19.5">
      <c r="A1962" s="33"/>
      <c r="B1962" s="34"/>
      <c r="C1962" s="35"/>
      <c r="D1962" s="215" t="s">
        <v>191</v>
      </c>
      <c r="E1962" s="35"/>
      <c r="F1962" s="219" t="s">
        <v>3344</v>
      </c>
      <c r="G1962" s="35"/>
      <c r="H1962" s="35"/>
      <c r="I1962" s="114"/>
      <c r="J1962" s="35"/>
      <c r="K1962" s="35"/>
      <c r="L1962" s="38"/>
      <c r="M1962" s="217"/>
      <c r="N1962" s="218"/>
      <c r="O1962" s="70"/>
      <c r="P1962" s="70"/>
      <c r="Q1962" s="70"/>
      <c r="R1962" s="70"/>
      <c r="S1962" s="70"/>
      <c r="T1962" s="71"/>
      <c r="U1962" s="33"/>
      <c r="V1962" s="33"/>
      <c r="W1962" s="33"/>
      <c r="X1962" s="33"/>
      <c r="Y1962" s="33"/>
      <c r="Z1962" s="33"/>
      <c r="AA1962" s="33"/>
      <c r="AB1962" s="33"/>
      <c r="AC1962" s="33"/>
      <c r="AD1962" s="33"/>
      <c r="AE1962" s="33"/>
      <c r="AT1962" s="16" t="s">
        <v>191</v>
      </c>
      <c r="AU1962" s="16" t="s">
        <v>86</v>
      </c>
    </row>
    <row r="1963" spans="1:65" s="2" customFormat="1" ht="21.75" customHeight="1">
      <c r="A1963" s="33"/>
      <c r="B1963" s="34"/>
      <c r="C1963" s="202" t="s">
        <v>3345</v>
      </c>
      <c r="D1963" s="202" t="s">
        <v>149</v>
      </c>
      <c r="E1963" s="203" t="s">
        <v>3346</v>
      </c>
      <c r="F1963" s="204" t="s">
        <v>3347</v>
      </c>
      <c r="G1963" s="205" t="s">
        <v>285</v>
      </c>
      <c r="H1963" s="206">
        <v>1</v>
      </c>
      <c r="I1963" s="207"/>
      <c r="J1963" s="208">
        <f>ROUND(I1963*H1963,2)</f>
        <v>0</v>
      </c>
      <c r="K1963" s="204" t="s">
        <v>153</v>
      </c>
      <c r="L1963" s="38"/>
      <c r="M1963" s="209" t="s">
        <v>1</v>
      </c>
      <c r="N1963" s="210" t="s">
        <v>42</v>
      </c>
      <c r="O1963" s="70"/>
      <c r="P1963" s="211">
        <f>O1963*H1963</f>
        <v>0</v>
      </c>
      <c r="Q1963" s="211">
        <v>7.7399999999999998E-5</v>
      </c>
      <c r="R1963" s="211">
        <f>Q1963*H1963</f>
        <v>7.7399999999999998E-5</v>
      </c>
      <c r="S1963" s="211">
        <v>0</v>
      </c>
      <c r="T1963" s="212">
        <f>S1963*H1963</f>
        <v>0</v>
      </c>
      <c r="U1963" s="33"/>
      <c r="V1963" s="33"/>
      <c r="W1963" s="33"/>
      <c r="X1963" s="33"/>
      <c r="Y1963" s="33"/>
      <c r="Z1963" s="33"/>
      <c r="AA1963" s="33"/>
      <c r="AB1963" s="33"/>
      <c r="AC1963" s="33"/>
      <c r="AD1963" s="33"/>
      <c r="AE1963" s="33"/>
      <c r="AR1963" s="213" t="s">
        <v>154</v>
      </c>
      <c r="AT1963" s="213" t="s">
        <v>149</v>
      </c>
      <c r="AU1963" s="213" t="s">
        <v>86</v>
      </c>
      <c r="AY1963" s="16" t="s">
        <v>147</v>
      </c>
      <c r="BE1963" s="214">
        <f>IF(N1963="základní",J1963,0)</f>
        <v>0</v>
      </c>
      <c r="BF1963" s="214">
        <f>IF(N1963="snížená",J1963,0)</f>
        <v>0</v>
      </c>
      <c r="BG1963" s="214">
        <f>IF(N1963="zákl. přenesená",J1963,0)</f>
        <v>0</v>
      </c>
      <c r="BH1963" s="214">
        <f>IF(N1963="sníž. přenesená",J1963,0)</f>
        <v>0</v>
      </c>
      <c r="BI1963" s="214">
        <f>IF(N1963="nulová",J1963,0)</f>
        <v>0</v>
      </c>
      <c r="BJ1963" s="16" t="s">
        <v>21</v>
      </c>
      <c r="BK1963" s="214">
        <f>ROUND(I1963*H1963,2)</f>
        <v>0</v>
      </c>
      <c r="BL1963" s="16" t="s">
        <v>154</v>
      </c>
      <c r="BM1963" s="213" t="s">
        <v>3348</v>
      </c>
    </row>
    <row r="1964" spans="1:65" s="2" customFormat="1" ht="19.5">
      <c r="A1964" s="33"/>
      <c r="B1964" s="34"/>
      <c r="C1964" s="35"/>
      <c r="D1964" s="215" t="s">
        <v>156</v>
      </c>
      <c r="E1964" s="35"/>
      <c r="F1964" s="216" t="s">
        <v>3349</v>
      </c>
      <c r="G1964" s="35"/>
      <c r="H1964" s="35"/>
      <c r="I1964" s="114"/>
      <c r="J1964" s="35"/>
      <c r="K1964" s="35"/>
      <c r="L1964" s="38"/>
      <c r="M1964" s="217"/>
      <c r="N1964" s="218"/>
      <c r="O1964" s="70"/>
      <c r="P1964" s="70"/>
      <c r="Q1964" s="70"/>
      <c r="R1964" s="70"/>
      <c r="S1964" s="70"/>
      <c r="T1964" s="71"/>
      <c r="U1964" s="33"/>
      <c r="V1964" s="33"/>
      <c r="W1964" s="33"/>
      <c r="X1964" s="33"/>
      <c r="Y1964" s="33"/>
      <c r="Z1964" s="33"/>
      <c r="AA1964" s="33"/>
      <c r="AB1964" s="33"/>
      <c r="AC1964" s="33"/>
      <c r="AD1964" s="33"/>
      <c r="AE1964" s="33"/>
      <c r="AT1964" s="16" t="s">
        <v>156</v>
      </c>
      <c r="AU1964" s="16" t="s">
        <v>86</v>
      </c>
    </row>
    <row r="1965" spans="1:65" s="2" customFormat="1" ht="68.25">
      <c r="A1965" s="33"/>
      <c r="B1965" s="34"/>
      <c r="C1965" s="35"/>
      <c r="D1965" s="215" t="s">
        <v>158</v>
      </c>
      <c r="E1965" s="35"/>
      <c r="F1965" s="219" t="s">
        <v>3350</v>
      </c>
      <c r="G1965" s="35"/>
      <c r="H1965" s="35"/>
      <c r="I1965" s="114"/>
      <c r="J1965" s="35"/>
      <c r="K1965" s="35"/>
      <c r="L1965" s="38"/>
      <c r="M1965" s="217"/>
      <c r="N1965" s="218"/>
      <c r="O1965" s="70"/>
      <c r="P1965" s="70"/>
      <c r="Q1965" s="70"/>
      <c r="R1965" s="70"/>
      <c r="S1965" s="70"/>
      <c r="T1965" s="71"/>
      <c r="U1965" s="33"/>
      <c r="V1965" s="33"/>
      <c r="W1965" s="33"/>
      <c r="X1965" s="33"/>
      <c r="Y1965" s="33"/>
      <c r="Z1965" s="33"/>
      <c r="AA1965" s="33"/>
      <c r="AB1965" s="33"/>
      <c r="AC1965" s="33"/>
      <c r="AD1965" s="33"/>
      <c r="AE1965" s="33"/>
      <c r="AT1965" s="16" t="s">
        <v>158</v>
      </c>
      <c r="AU1965" s="16" t="s">
        <v>86</v>
      </c>
    </row>
    <row r="1966" spans="1:65" s="2" customFormat="1" ht="21.75" customHeight="1">
      <c r="A1966" s="33"/>
      <c r="B1966" s="34"/>
      <c r="C1966" s="202" t="s">
        <v>3351</v>
      </c>
      <c r="D1966" s="202" t="s">
        <v>149</v>
      </c>
      <c r="E1966" s="203" t="s">
        <v>3352</v>
      </c>
      <c r="F1966" s="204" t="s">
        <v>3353</v>
      </c>
      <c r="G1966" s="205" t="s">
        <v>285</v>
      </c>
      <c r="H1966" s="206">
        <v>1</v>
      </c>
      <c r="I1966" s="207"/>
      <c r="J1966" s="208">
        <f>ROUND(I1966*H1966,2)</f>
        <v>0</v>
      </c>
      <c r="K1966" s="204" t="s">
        <v>153</v>
      </c>
      <c r="L1966" s="38"/>
      <c r="M1966" s="209" t="s">
        <v>1</v>
      </c>
      <c r="N1966" s="210" t="s">
        <v>42</v>
      </c>
      <c r="O1966" s="70"/>
      <c r="P1966" s="211">
        <f>O1966*H1966</f>
        <v>0</v>
      </c>
      <c r="Q1966" s="211">
        <v>2.9E-4</v>
      </c>
      <c r="R1966" s="211">
        <f>Q1966*H1966</f>
        <v>2.9E-4</v>
      </c>
      <c r="S1966" s="211">
        <v>0</v>
      </c>
      <c r="T1966" s="212">
        <f>S1966*H1966</f>
        <v>0</v>
      </c>
      <c r="U1966" s="33"/>
      <c r="V1966" s="33"/>
      <c r="W1966" s="33"/>
      <c r="X1966" s="33"/>
      <c r="Y1966" s="33"/>
      <c r="Z1966" s="33"/>
      <c r="AA1966" s="33"/>
      <c r="AB1966" s="33"/>
      <c r="AC1966" s="33"/>
      <c r="AD1966" s="33"/>
      <c r="AE1966" s="33"/>
      <c r="AR1966" s="213" t="s">
        <v>154</v>
      </c>
      <c r="AT1966" s="213" t="s">
        <v>149</v>
      </c>
      <c r="AU1966" s="213" t="s">
        <v>86</v>
      </c>
      <c r="AY1966" s="16" t="s">
        <v>147</v>
      </c>
      <c r="BE1966" s="214">
        <f>IF(N1966="základní",J1966,0)</f>
        <v>0</v>
      </c>
      <c r="BF1966" s="214">
        <f>IF(N1966="snížená",J1966,0)</f>
        <v>0</v>
      </c>
      <c r="BG1966" s="214">
        <f>IF(N1966="zákl. přenesená",J1966,0)</f>
        <v>0</v>
      </c>
      <c r="BH1966" s="214">
        <f>IF(N1966="sníž. přenesená",J1966,0)</f>
        <v>0</v>
      </c>
      <c r="BI1966" s="214">
        <f>IF(N1966="nulová",J1966,0)</f>
        <v>0</v>
      </c>
      <c r="BJ1966" s="16" t="s">
        <v>21</v>
      </c>
      <c r="BK1966" s="214">
        <f>ROUND(I1966*H1966,2)</f>
        <v>0</v>
      </c>
      <c r="BL1966" s="16" t="s">
        <v>154</v>
      </c>
      <c r="BM1966" s="213" t="s">
        <v>3354</v>
      </c>
    </row>
    <row r="1967" spans="1:65" s="2" customFormat="1" ht="19.5">
      <c r="A1967" s="33"/>
      <c r="B1967" s="34"/>
      <c r="C1967" s="35"/>
      <c r="D1967" s="215" t="s">
        <v>156</v>
      </c>
      <c r="E1967" s="35"/>
      <c r="F1967" s="216" t="s">
        <v>3355</v>
      </c>
      <c r="G1967" s="35"/>
      <c r="H1967" s="35"/>
      <c r="I1967" s="114"/>
      <c r="J1967" s="35"/>
      <c r="K1967" s="35"/>
      <c r="L1967" s="38"/>
      <c r="M1967" s="217"/>
      <c r="N1967" s="218"/>
      <c r="O1967" s="70"/>
      <c r="P1967" s="70"/>
      <c r="Q1967" s="70"/>
      <c r="R1967" s="70"/>
      <c r="S1967" s="70"/>
      <c r="T1967" s="71"/>
      <c r="U1967" s="33"/>
      <c r="V1967" s="33"/>
      <c r="W1967" s="33"/>
      <c r="X1967" s="33"/>
      <c r="Y1967" s="33"/>
      <c r="Z1967" s="33"/>
      <c r="AA1967" s="33"/>
      <c r="AB1967" s="33"/>
      <c r="AC1967" s="33"/>
      <c r="AD1967" s="33"/>
      <c r="AE1967" s="33"/>
      <c r="AT1967" s="16" t="s">
        <v>156</v>
      </c>
      <c r="AU1967" s="16" t="s">
        <v>86</v>
      </c>
    </row>
    <row r="1968" spans="1:65" s="2" customFormat="1" ht="68.25">
      <c r="A1968" s="33"/>
      <c r="B1968" s="34"/>
      <c r="C1968" s="35"/>
      <c r="D1968" s="215" t="s">
        <v>158</v>
      </c>
      <c r="E1968" s="35"/>
      <c r="F1968" s="219" t="s">
        <v>3350</v>
      </c>
      <c r="G1968" s="35"/>
      <c r="H1968" s="35"/>
      <c r="I1968" s="114"/>
      <c r="J1968" s="35"/>
      <c r="K1968" s="35"/>
      <c r="L1968" s="38"/>
      <c r="M1968" s="217"/>
      <c r="N1968" s="218"/>
      <c r="O1968" s="70"/>
      <c r="P1968" s="70"/>
      <c r="Q1968" s="70"/>
      <c r="R1968" s="70"/>
      <c r="S1968" s="70"/>
      <c r="T1968" s="71"/>
      <c r="U1968" s="33"/>
      <c r="V1968" s="33"/>
      <c r="W1968" s="33"/>
      <c r="X1968" s="33"/>
      <c r="Y1968" s="33"/>
      <c r="Z1968" s="33"/>
      <c r="AA1968" s="33"/>
      <c r="AB1968" s="33"/>
      <c r="AC1968" s="33"/>
      <c r="AD1968" s="33"/>
      <c r="AE1968" s="33"/>
      <c r="AT1968" s="16" t="s">
        <v>158</v>
      </c>
      <c r="AU1968" s="16" t="s">
        <v>86</v>
      </c>
    </row>
    <row r="1969" spans="1:65" s="2" customFormat="1" ht="19.5">
      <c r="A1969" s="33"/>
      <c r="B1969" s="34"/>
      <c r="C1969" s="35"/>
      <c r="D1969" s="215" t="s">
        <v>191</v>
      </c>
      <c r="E1969" s="35"/>
      <c r="F1969" s="219" t="s">
        <v>3356</v>
      </c>
      <c r="G1969" s="35"/>
      <c r="H1969" s="35"/>
      <c r="I1969" s="114"/>
      <c r="J1969" s="35"/>
      <c r="K1969" s="35"/>
      <c r="L1969" s="38"/>
      <c r="M1969" s="217"/>
      <c r="N1969" s="218"/>
      <c r="O1969" s="70"/>
      <c r="P1969" s="70"/>
      <c r="Q1969" s="70"/>
      <c r="R1969" s="70"/>
      <c r="S1969" s="70"/>
      <c r="T1969" s="71"/>
      <c r="U1969" s="33"/>
      <c r="V1969" s="33"/>
      <c r="W1969" s="33"/>
      <c r="X1969" s="33"/>
      <c r="Y1969" s="33"/>
      <c r="Z1969" s="33"/>
      <c r="AA1969" s="33"/>
      <c r="AB1969" s="33"/>
      <c r="AC1969" s="33"/>
      <c r="AD1969" s="33"/>
      <c r="AE1969" s="33"/>
      <c r="AT1969" s="16" t="s">
        <v>191</v>
      </c>
      <c r="AU1969" s="16" t="s">
        <v>86</v>
      </c>
    </row>
    <row r="1970" spans="1:65" s="2" customFormat="1" ht="21.75" customHeight="1">
      <c r="A1970" s="33"/>
      <c r="B1970" s="34"/>
      <c r="C1970" s="202" t="s">
        <v>3357</v>
      </c>
      <c r="D1970" s="202" t="s">
        <v>149</v>
      </c>
      <c r="E1970" s="203" t="s">
        <v>3358</v>
      </c>
      <c r="F1970" s="204" t="s">
        <v>3359</v>
      </c>
      <c r="G1970" s="205" t="s">
        <v>152</v>
      </c>
      <c r="H1970" s="206">
        <v>1</v>
      </c>
      <c r="I1970" s="207"/>
      <c r="J1970" s="208">
        <f>ROUND(I1970*H1970,2)</f>
        <v>0</v>
      </c>
      <c r="K1970" s="204" t="s">
        <v>153</v>
      </c>
      <c r="L1970" s="38"/>
      <c r="M1970" s="209" t="s">
        <v>1</v>
      </c>
      <c r="N1970" s="210" t="s">
        <v>42</v>
      </c>
      <c r="O1970" s="70"/>
      <c r="P1970" s="211">
        <f>O1970*H1970</f>
        <v>0</v>
      </c>
      <c r="Q1970" s="211">
        <v>0</v>
      </c>
      <c r="R1970" s="211">
        <f>Q1970*H1970</f>
        <v>0</v>
      </c>
      <c r="S1970" s="211">
        <v>0.01</v>
      </c>
      <c r="T1970" s="212">
        <f>S1970*H1970</f>
        <v>0.01</v>
      </c>
      <c r="U1970" s="33"/>
      <c r="V1970" s="33"/>
      <c r="W1970" s="33"/>
      <c r="X1970" s="33"/>
      <c r="Y1970" s="33"/>
      <c r="Z1970" s="33"/>
      <c r="AA1970" s="33"/>
      <c r="AB1970" s="33"/>
      <c r="AC1970" s="33"/>
      <c r="AD1970" s="33"/>
      <c r="AE1970" s="33"/>
      <c r="AR1970" s="213" t="s">
        <v>154</v>
      </c>
      <c r="AT1970" s="213" t="s">
        <v>149</v>
      </c>
      <c r="AU1970" s="213" t="s">
        <v>86</v>
      </c>
      <c r="AY1970" s="16" t="s">
        <v>147</v>
      </c>
      <c r="BE1970" s="214">
        <f>IF(N1970="základní",J1970,0)</f>
        <v>0</v>
      </c>
      <c r="BF1970" s="214">
        <f>IF(N1970="snížená",J1970,0)</f>
        <v>0</v>
      </c>
      <c r="BG1970" s="214">
        <f>IF(N1970="zákl. přenesená",J1970,0)</f>
        <v>0</v>
      </c>
      <c r="BH1970" s="214">
        <f>IF(N1970="sníž. přenesená",J1970,0)</f>
        <v>0</v>
      </c>
      <c r="BI1970" s="214">
        <f>IF(N1970="nulová",J1970,0)</f>
        <v>0</v>
      </c>
      <c r="BJ1970" s="16" t="s">
        <v>21</v>
      </c>
      <c r="BK1970" s="214">
        <f>ROUND(I1970*H1970,2)</f>
        <v>0</v>
      </c>
      <c r="BL1970" s="16" t="s">
        <v>154</v>
      </c>
      <c r="BM1970" s="213" t="s">
        <v>3360</v>
      </c>
    </row>
    <row r="1971" spans="1:65" s="2" customFormat="1" ht="19.5">
      <c r="A1971" s="33"/>
      <c r="B1971" s="34"/>
      <c r="C1971" s="35"/>
      <c r="D1971" s="215" t="s">
        <v>156</v>
      </c>
      <c r="E1971" s="35"/>
      <c r="F1971" s="216" t="s">
        <v>3361</v>
      </c>
      <c r="G1971" s="35"/>
      <c r="H1971" s="35"/>
      <c r="I1971" s="114"/>
      <c r="J1971" s="35"/>
      <c r="K1971" s="35"/>
      <c r="L1971" s="38"/>
      <c r="M1971" s="217"/>
      <c r="N1971" s="218"/>
      <c r="O1971" s="70"/>
      <c r="P1971" s="70"/>
      <c r="Q1971" s="70"/>
      <c r="R1971" s="70"/>
      <c r="S1971" s="70"/>
      <c r="T1971" s="71"/>
      <c r="U1971" s="33"/>
      <c r="V1971" s="33"/>
      <c r="W1971" s="33"/>
      <c r="X1971" s="33"/>
      <c r="Y1971" s="33"/>
      <c r="Z1971" s="33"/>
      <c r="AA1971" s="33"/>
      <c r="AB1971" s="33"/>
      <c r="AC1971" s="33"/>
      <c r="AD1971" s="33"/>
      <c r="AE1971" s="33"/>
      <c r="AT1971" s="16" t="s">
        <v>156</v>
      </c>
      <c r="AU1971" s="16" t="s">
        <v>86</v>
      </c>
    </row>
    <row r="1972" spans="1:65" s="2" customFormat="1" ht="29.25">
      <c r="A1972" s="33"/>
      <c r="B1972" s="34"/>
      <c r="C1972" s="35"/>
      <c r="D1972" s="215" t="s">
        <v>158</v>
      </c>
      <c r="E1972" s="35"/>
      <c r="F1972" s="219" t="s">
        <v>3362</v>
      </c>
      <c r="G1972" s="35"/>
      <c r="H1972" s="35"/>
      <c r="I1972" s="114"/>
      <c r="J1972" s="35"/>
      <c r="K1972" s="35"/>
      <c r="L1972" s="38"/>
      <c r="M1972" s="217"/>
      <c r="N1972" s="218"/>
      <c r="O1972" s="70"/>
      <c r="P1972" s="70"/>
      <c r="Q1972" s="70"/>
      <c r="R1972" s="70"/>
      <c r="S1972" s="70"/>
      <c r="T1972" s="71"/>
      <c r="U1972" s="33"/>
      <c r="V1972" s="33"/>
      <c r="W1972" s="33"/>
      <c r="X1972" s="33"/>
      <c r="Y1972" s="33"/>
      <c r="Z1972" s="33"/>
      <c r="AA1972" s="33"/>
      <c r="AB1972" s="33"/>
      <c r="AC1972" s="33"/>
      <c r="AD1972" s="33"/>
      <c r="AE1972" s="33"/>
      <c r="AT1972" s="16" t="s">
        <v>158</v>
      </c>
      <c r="AU1972" s="16" t="s">
        <v>86</v>
      </c>
    </row>
    <row r="1973" spans="1:65" s="2" customFormat="1" ht="21.75" customHeight="1">
      <c r="A1973" s="33"/>
      <c r="B1973" s="34"/>
      <c r="C1973" s="202" t="s">
        <v>3363</v>
      </c>
      <c r="D1973" s="202" t="s">
        <v>149</v>
      </c>
      <c r="E1973" s="203" t="s">
        <v>3364</v>
      </c>
      <c r="F1973" s="204" t="s">
        <v>3365</v>
      </c>
      <c r="G1973" s="205" t="s">
        <v>152</v>
      </c>
      <c r="H1973" s="206">
        <v>1</v>
      </c>
      <c r="I1973" s="207"/>
      <c r="J1973" s="208">
        <f>ROUND(I1973*H1973,2)</f>
        <v>0</v>
      </c>
      <c r="K1973" s="204" t="s">
        <v>153</v>
      </c>
      <c r="L1973" s="38"/>
      <c r="M1973" s="209" t="s">
        <v>1</v>
      </c>
      <c r="N1973" s="210" t="s">
        <v>42</v>
      </c>
      <c r="O1973" s="70"/>
      <c r="P1973" s="211">
        <f>O1973*H1973</f>
        <v>0</v>
      </c>
      <c r="Q1973" s="211">
        <v>0</v>
      </c>
      <c r="R1973" s="211">
        <f>Q1973*H1973</f>
        <v>0</v>
      </c>
      <c r="S1973" s="211">
        <v>0.02</v>
      </c>
      <c r="T1973" s="212">
        <f>S1973*H1973</f>
        <v>0.02</v>
      </c>
      <c r="U1973" s="33"/>
      <c r="V1973" s="33"/>
      <c r="W1973" s="33"/>
      <c r="X1973" s="33"/>
      <c r="Y1973" s="33"/>
      <c r="Z1973" s="33"/>
      <c r="AA1973" s="33"/>
      <c r="AB1973" s="33"/>
      <c r="AC1973" s="33"/>
      <c r="AD1973" s="33"/>
      <c r="AE1973" s="33"/>
      <c r="AR1973" s="213" t="s">
        <v>154</v>
      </c>
      <c r="AT1973" s="213" t="s">
        <v>149</v>
      </c>
      <c r="AU1973" s="213" t="s">
        <v>86</v>
      </c>
      <c r="AY1973" s="16" t="s">
        <v>147</v>
      </c>
      <c r="BE1973" s="214">
        <f>IF(N1973="základní",J1973,0)</f>
        <v>0</v>
      </c>
      <c r="BF1973" s="214">
        <f>IF(N1973="snížená",J1973,0)</f>
        <v>0</v>
      </c>
      <c r="BG1973" s="214">
        <f>IF(N1973="zákl. přenesená",J1973,0)</f>
        <v>0</v>
      </c>
      <c r="BH1973" s="214">
        <f>IF(N1973="sníž. přenesená",J1973,0)</f>
        <v>0</v>
      </c>
      <c r="BI1973" s="214">
        <f>IF(N1973="nulová",J1973,0)</f>
        <v>0</v>
      </c>
      <c r="BJ1973" s="16" t="s">
        <v>21</v>
      </c>
      <c r="BK1973" s="214">
        <f>ROUND(I1973*H1973,2)</f>
        <v>0</v>
      </c>
      <c r="BL1973" s="16" t="s">
        <v>154</v>
      </c>
      <c r="BM1973" s="213" t="s">
        <v>3366</v>
      </c>
    </row>
    <row r="1974" spans="1:65" s="2" customFormat="1" ht="19.5">
      <c r="A1974" s="33"/>
      <c r="B1974" s="34"/>
      <c r="C1974" s="35"/>
      <c r="D1974" s="215" t="s">
        <v>156</v>
      </c>
      <c r="E1974" s="35"/>
      <c r="F1974" s="216" t="s">
        <v>3367</v>
      </c>
      <c r="G1974" s="35"/>
      <c r="H1974" s="35"/>
      <c r="I1974" s="114"/>
      <c r="J1974" s="35"/>
      <c r="K1974" s="35"/>
      <c r="L1974" s="38"/>
      <c r="M1974" s="217"/>
      <c r="N1974" s="218"/>
      <c r="O1974" s="70"/>
      <c r="P1974" s="70"/>
      <c r="Q1974" s="70"/>
      <c r="R1974" s="70"/>
      <c r="S1974" s="70"/>
      <c r="T1974" s="71"/>
      <c r="U1974" s="33"/>
      <c r="V1974" s="33"/>
      <c r="W1974" s="33"/>
      <c r="X1974" s="33"/>
      <c r="Y1974" s="33"/>
      <c r="Z1974" s="33"/>
      <c r="AA1974" s="33"/>
      <c r="AB1974" s="33"/>
      <c r="AC1974" s="33"/>
      <c r="AD1974" s="33"/>
      <c r="AE1974" s="33"/>
      <c r="AT1974" s="16" t="s">
        <v>156</v>
      </c>
      <c r="AU1974" s="16" t="s">
        <v>86</v>
      </c>
    </row>
    <row r="1975" spans="1:65" s="2" customFormat="1" ht="29.25">
      <c r="A1975" s="33"/>
      <c r="B1975" s="34"/>
      <c r="C1975" s="35"/>
      <c r="D1975" s="215" t="s">
        <v>158</v>
      </c>
      <c r="E1975" s="35"/>
      <c r="F1975" s="219" t="s">
        <v>3362</v>
      </c>
      <c r="G1975" s="35"/>
      <c r="H1975" s="35"/>
      <c r="I1975" s="114"/>
      <c r="J1975" s="35"/>
      <c r="K1975" s="35"/>
      <c r="L1975" s="38"/>
      <c r="M1975" s="217"/>
      <c r="N1975" s="218"/>
      <c r="O1975" s="70"/>
      <c r="P1975" s="70"/>
      <c r="Q1975" s="70"/>
      <c r="R1975" s="70"/>
      <c r="S1975" s="70"/>
      <c r="T1975" s="71"/>
      <c r="U1975" s="33"/>
      <c r="V1975" s="33"/>
      <c r="W1975" s="33"/>
      <c r="X1975" s="33"/>
      <c r="Y1975" s="33"/>
      <c r="Z1975" s="33"/>
      <c r="AA1975" s="33"/>
      <c r="AB1975" s="33"/>
      <c r="AC1975" s="33"/>
      <c r="AD1975" s="33"/>
      <c r="AE1975" s="33"/>
      <c r="AT1975" s="16" t="s">
        <v>158</v>
      </c>
      <c r="AU1975" s="16" t="s">
        <v>86</v>
      </c>
    </row>
    <row r="1976" spans="1:65" s="2" customFormat="1" ht="21.75" customHeight="1">
      <c r="A1976" s="33"/>
      <c r="B1976" s="34"/>
      <c r="C1976" s="202" t="s">
        <v>3368</v>
      </c>
      <c r="D1976" s="202" t="s">
        <v>149</v>
      </c>
      <c r="E1976" s="203" t="s">
        <v>3369</v>
      </c>
      <c r="F1976" s="204" t="s">
        <v>3370</v>
      </c>
      <c r="G1976" s="205" t="s">
        <v>152</v>
      </c>
      <c r="H1976" s="206">
        <v>1</v>
      </c>
      <c r="I1976" s="207"/>
      <c r="J1976" s="208">
        <f>ROUND(I1976*H1976,2)</f>
        <v>0</v>
      </c>
      <c r="K1976" s="204" t="s">
        <v>153</v>
      </c>
      <c r="L1976" s="38"/>
      <c r="M1976" s="209" t="s">
        <v>1</v>
      </c>
      <c r="N1976" s="210" t="s">
        <v>42</v>
      </c>
      <c r="O1976" s="70"/>
      <c r="P1976" s="211">
        <f>O1976*H1976</f>
        <v>0</v>
      </c>
      <c r="Q1976" s="211">
        <v>0</v>
      </c>
      <c r="R1976" s="211">
        <f>Q1976*H1976</f>
        <v>0</v>
      </c>
      <c r="S1976" s="211">
        <v>0.05</v>
      </c>
      <c r="T1976" s="212">
        <f>S1976*H1976</f>
        <v>0.05</v>
      </c>
      <c r="U1976" s="33"/>
      <c r="V1976" s="33"/>
      <c r="W1976" s="33"/>
      <c r="X1976" s="33"/>
      <c r="Y1976" s="33"/>
      <c r="Z1976" s="33"/>
      <c r="AA1976" s="33"/>
      <c r="AB1976" s="33"/>
      <c r="AC1976" s="33"/>
      <c r="AD1976" s="33"/>
      <c r="AE1976" s="33"/>
      <c r="AR1976" s="213" t="s">
        <v>154</v>
      </c>
      <c r="AT1976" s="213" t="s">
        <v>149</v>
      </c>
      <c r="AU1976" s="213" t="s">
        <v>86</v>
      </c>
      <c r="AY1976" s="16" t="s">
        <v>147</v>
      </c>
      <c r="BE1976" s="214">
        <f>IF(N1976="základní",J1976,0)</f>
        <v>0</v>
      </c>
      <c r="BF1976" s="214">
        <f>IF(N1976="snížená",J1976,0)</f>
        <v>0</v>
      </c>
      <c r="BG1976" s="214">
        <f>IF(N1976="zákl. přenesená",J1976,0)</f>
        <v>0</v>
      </c>
      <c r="BH1976" s="214">
        <f>IF(N1976="sníž. přenesená",J1976,0)</f>
        <v>0</v>
      </c>
      <c r="BI1976" s="214">
        <f>IF(N1976="nulová",J1976,0)</f>
        <v>0</v>
      </c>
      <c r="BJ1976" s="16" t="s">
        <v>21</v>
      </c>
      <c r="BK1976" s="214">
        <f>ROUND(I1976*H1976,2)</f>
        <v>0</v>
      </c>
      <c r="BL1976" s="16" t="s">
        <v>154</v>
      </c>
      <c r="BM1976" s="213" t="s">
        <v>3371</v>
      </c>
    </row>
    <row r="1977" spans="1:65" s="2" customFormat="1" ht="19.5">
      <c r="A1977" s="33"/>
      <c r="B1977" s="34"/>
      <c r="C1977" s="35"/>
      <c r="D1977" s="215" t="s">
        <v>156</v>
      </c>
      <c r="E1977" s="35"/>
      <c r="F1977" s="216" t="s">
        <v>3372</v>
      </c>
      <c r="G1977" s="35"/>
      <c r="H1977" s="35"/>
      <c r="I1977" s="114"/>
      <c r="J1977" s="35"/>
      <c r="K1977" s="35"/>
      <c r="L1977" s="38"/>
      <c r="M1977" s="217"/>
      <c r="N1977" s="218"/>
      <c r="O1977" s="70"/>
      <c r="P1977" s="70"/>
      <c r="Q1977" s="70"/>
      <c r="R1977" s="70"/>
      <c r="S1977" s="70"/>
      <c r="T1977" s="71"/>
      <c r="U1977" s="33"/>
      <c r="V1977" s="33"/>
      <c r="W1977" s="33"/>
      <c r="X1977" s="33"/>
      <c r="Y1977" s="33"/>
      <c r="Z1977" s="33"/>
      <c r="AA1977" s="33"/>
      <c r="AB1977" s="33"/>
      <c r="AC1977" s="33"/>
      <c r="AD1977" s="33"/>
      <c r="AE1977" s="33"/>
      <c r="AT1977" s="16" t="s">
        <v>156</v>
      </c>
      <c r="AU1977" s="16" t="s">
        <v>86</v>
      </c>
    </row>
    <row r="1978" spans="1:65" s="2" customFormat="1" ht="29.25">
      <c r="A1978" s="33"/>
      <c r="B1978" s="34"/>
      <c r="C1978" s="35"/>
      <c r="D1978" s="215" t="s">
        <v>158</v>
      </c>
      <c r="E1978" s="35"/>
      <c r="F1978" s="219" t="s">
        <v>3362</v>
      </c>
      <c r="G1978" s="35"/>
      <c r="H1978" s="35"/>
      <c r="I1978" s="114"/>
      <c r="J1978" s="35"/>
      <c r="K1978" s="35"/>
      <c r="L1978" s="38"/>
      <c r="M1978" s="217"/>
      <c r="N1978" s="218"/>
      <c r="O1978" s="70"/>
      <c r="P1978" s="70"/>
      <c r="Q1978" s="70"/>
      <c r="R1978" s="70"/>
      <c r="S1978" s="70"/>
      <c r="T1978" s="71"/>
      <c r="U1978" s="33"/>
      <c r="V1978" s="33"/>
      <c r="W1978" s="33"/>
      <c r="X1978" s="33"/>
      <c r="Y1978" s="33"/>
      <c r="Z1978" s="33"/>
      <c r="AA1978" s="33"/>
      <c r="AB1978" s="33"/>
      <c r="AC1978" s="33"/>
      <c r="AD1978" s="33"/>
      <c r="AE1978" s="33"/>
      <c r="AT1978" s="16" t="s">
        <v>158</v>
      </c>
      <c r="AU1978" s="16" t="s">
        <v>86</v>
      </c>
    </row>
    <row r="1979" spans="1:65" s="2" customFormat="1" ht="21.75" customHeight="1">
      <c r="A1979" s="33"/>
      <c r="B1979" s="34"/>
      <c r="C1979" s="202" t="s">
        <v>3373</v>
      </c>
      <c r="D1979" s="202" t="s">
        <v>149</v>
      </c>
      <c r="E1979" s="203" t="s">
        <v>3374</v>
      </c>
      <c r="F1979" s="204" t="s">
        <v>3375</v>
      </c>
      <c r="G1979" s="205" t="s">
        <v>152</v>
      </c>
      <c r="H1979" s="206">
        <v>1</v>
      </c>
      <c r="I1979" s="207"/>
      <c r="J1979" s="208">
        <f>ROUND(I1979*H1979,2)</f>
        <v>0</v>
      </c>
      <c r="K1979" s="204" t="s">
        <v>153</v>
      </c>
      <c r="L1979" s="38"/>
      <c r="M1979" s="209" t="s">
        <v>1</v>
      </c>
      <c r="N1979" s="210" t="s">
        <v>42</v>
      </c>
      <c r="O1979" s="70"/>
      <c r="P1979" s="211">
        <f>O1979*H1979</f>
        <v>0</v>
      </c>
      <c r="Q1979" s="211">
        <v>0</v>
      </c>
      <c r="R1979" s="211">
        <f>Q1979*H1979</f>
        <v>0</v>
      </c>
      <c r="S1979" s="211">
        <v>8.8999999999999996E-2</v>
      </c>
      <c r="T1979" s="212">
        <f>S1979*H1979</f>
        <v>8.8999999999999996E-2</v>
      </c>
      <c r="U1979" s="33"/>
      <c r="V1979" s="33"/>
      <c r="W1979" s="33"/>
      <c r="X1979" s="33"/>
      <c r="Y1979" s="33"/>
      <c r="Z1979" s="33"/>
      <c r="AA1979" s="33"/>
      <c r="AB1979" s="33"/>
      <c r="AC1979" s="33"/>
      <c r="AD1979" s="33"/>
      <c r="AE1979" s="33"/>
      <c r="AR1979" s="213" t="s">
        <v>154</v>
      </c>
      <c r="AT1979" s="213" t="s">
        <v>149</v>
      </c>
      <c r="AU1979" s="213" t="s">
        <v>86</v>
      </c>
      <c r="AY1979" s="16" t="s">
        <v>147</v>
      </c>
      <c r="BE1979" s="214">
        <f>IF(N1979="základní",J1979,0)</f>
        <v>0</v>
      </c>
      <c r="BF1979" s="214">
        <f>IF(N1979="snížená",J1979,0)</f>
        <v>0</v>
      </c>
      <c r="BG1979" s="214">
        <f>IF(N1979="zákl. přenesená",J1979,0)</f>
        <v>0</v>
      </c>
      <c r="BH1979" s="214">
        <f>IF(N1979="sníž. přenesená",J1979,0)</f>
        <v>0</v>
      </c>
      <c r="BI1979" s="214">
        <f>IF(N1979="nulová",J1979,0)</f>
        <v>0</v>
      </c>
      <c r="BJ1979" s="16" t="s">
        <v>21</v>
      </c>
      <c r="BK1979" s="214">
        <f>ROUND(I1979*H1979,2)</f>
        <v>0</v>
      </c>
      <c r="BL1979" s="16" t="s">
        <v>154</v>
      </c>
      <c r="BM1979" s="213" t="s">
        <v>3376</v>
      </c>
    </row>
    <row r="1980" spans="1:65" s="2" customFormat="1" ht="29.25">
      <c r="A1980" s="33"/>
      <c r="B1980" s="34"/>
      <c r="C1980" s="35"/>
      <c r="D1980" s="215" t="s">
        <v>156</v>
      </c>
      <c r="E1980" s="35"/>
      <c r="F1980" s="216" t="s">
        <v>3377</v>
      </c>
      <c r="G1980" s="35"/>
      <c r="H1980" s="35"/>
      <c r="I1980" s="114"/>
      <c r="J1980" s="35"/>
      <c r="K1980" s="35"/>
      <c r="L1980" s="38"/>
      <c r="M1980" s="217"/>
      <c r="N1980" s="218"/>
      <c r="O1980" s="70"/>
      <c r="P1980" s="70"/>
      <c r="Q1980" s="70"/>
      <c r="R1980" s="70"/>
      <c r="S1980" s="70"/>
      <c r="T1980" s="71"/>
      <c r="U1980" s="33"/>
      <c r="V1980" s="33"/>
      <c r="W1980" s="33"/>
      <c r="X1980" s="33"/>
      <c r="Y1980" s="33"/>
      <c r="Z1980" s="33"/>
      <c r="AA1980" s="33"/>
      <c r="AB1980" s="33"/>
      <c r="AC1980" s="33"/>
      <c r="AD1980" s="33"/>
      <c r="AE1980" s="33"/>
      <c r="AT1980" s="16" t="s">
        <v>156</v>
      </c>
      <c r="AU1980" s="16" t="s">
        <v>86</v>
      </c>
    </row>
    <row r="1981" spans="1:65" s="2" customFormat="1" ht="19.5">
      <c r="A1981" s="33"/>
      <c r="B1981" s="34"/>
      <c r="C1981" s="35"/>
      <c r="D1981" s="215" t="s">
        <v>158</v>
      </c>
      <c r="E1981" s="35"/>
      <c r="F1981" s="219" t="s">
        <v>3378</v>
      </c>
      <c r="G1981" s="35"/>
      <c r="H1981" s="35"/>
      <c r="I1981" s="114"/>
      <c r="J1981" s="35"/>
      <c r="K1981" s="35"/>
      <c r="L1981" s="38"/>
      <c r="M1981" s="217"/>
      <c r="N1981" s="218"/>
      <c r="O1981" s="70"/>
      <c r="P1981" s="70"/>
      <c r="Q1981" s="70"/>
      <c r="R1981" s="70"/>
      <c r="S1981" s="70"/>
      <c r="T1981" s="71"/>
      <c r="U1981" s="33"/>
      <c r="V1981" s="33"/>
      <c r="W1981" s="33"/>
      <c r="X1981" s="33"/>
      <c r="Y1981" s="33"/>
      <c r="Z1981" s="33"/>
      <c r="AA1981" s="33"/>
      <c r="AB1981" s="33"/>
      <c r="AC1981" s="33"/>
      <c r="AD1981" s="33"/>
      <c r="AE1981" s="33"/>
      <c r="AT1981" s="16" t="s">
        <v>158</v>
      </c>
      <c r="AU1981" s="16" t="s">
        <v>86</v>
      </c>
    </row>
    <row r="1982" spans="1:65" s="2" customFormat="1" ht="21.75" customHeight="1">
      <c r="A1982" s="33"/>
      <c r="B1982" s="34"/>
      <c r="C1982" s="202" t="s">
        <v>3379</v>
      </c>
      <c r="D1982" s="202" t="s">
        <v>149</v>
      </c>
      <c r="E1982" s="203" t="s">
        <v>3380</v>
      </c>
      <c r="F1982" s="204" t="s">
        <v>3381</v>
      </c>
      <c r="G1982" s="205" t="s">
        <v>187</v>
      </c>
      <c r="H1982" s="206">
        <v>1</v>
      </c>
      <c r="I1982" s="207"/>
      <c r="J1982" s="208">
        <f>ROUND(I1982*H1982,2)</f>
        <v>0</v>
      </c>
      <c r="K1982" s="204" t="s">
        <v>153</v>
      </c>
      <c r="L1982" s="38"/>
      <c r="M1982" s="209" t="s">
        <v>1</v>
      </c>
      <c r="N1982" s="210" t="s">
        <v>42</v>
      </c>
      <c r="O1982" s="70"/>
      <c r="P1982" s="211">
        <f>O1982*H1982</f>
        <v>0</v>
      </c>
      <c r="Q1982" s="211">
        <v>0</v>
      </c>
      <c r="R1982" s="211">
        <f>Q1982*H1982</f>
        <v>0</v>
      </c>
      <c r="S1982" s="211">
        <v>2.2999999999999998</v>
      </c>
      <c r="T1982" s="212">
        <f>S1982*H1982</f>
        <v>2.2999999999999998</v>
      </c>
      <c r="U1982" s="33"/>
      <c r="V1982" s="33"/>
      <c r="W1982" s="33"/>
      <c r="X1982" s="33"/>
      <c r="Y1982" s="33"/>
      <c r="Z1982" s="33"/>
      <c r="AA1982" s="33"/>
      <c r="AB1982" s="33"/>
      <c r="AC1982" s="33"/>
      <c r="AD1982" s="33"/>
      <c r="AE1982" s="33"/>
      <c r="AR1982" s="213" t="s">
        <v>154</v>
      </c>
      <c r="AT1982" s="213" t="s">
        <v>149</v>
      </c>
      <c r="AU1982" s="213" t="s">
        <v>86</v>
      </c>
      <c r="AY1982" s="16" t="s">
        <v>147</v>
      </c>
      <c r="BE1982" s="214">
        <f>IF(N1982="základní",J1982,0)</f>
        <v>0</v>
      </c>
      <c r="BF1982" s="214">
        <f>IF(N1982="snížená",J1982,0)</f>
        <v>0</v>
      </c>
      <c r="BG1982" s="214">
        <f>IF(N1982="zákl. přenesená",J1982,0)</f>
        <v>0</v>
      </c>
      <c r="BH1982" s="214">
        <f>IF(N1982="sníž. přenesená",J1982,0)</f>
        <v>0</v>
      </c>
      <c r="BI1982" s="214">
        <f>IF(N1982="nulová",J1982,0)</f>
        <v>0</v>
      </c>
      <c r="BJ1982" s="16" t="s">
        <v>21</v>
      </c>
      <c r="BK1982" s="214">
        <f>ROUND(I1982*H1982,2)</f>
        <v>0</v>
      </c>
      <c r="BL1982" s="16" t="s">
        <v>154</v>
      </c>
      <c r="BM1982" s="213" t="s">
        <v>3382</v>
      </c>
    </row>
    <row r="1983" spans="1:65" s="2" customFormat="1" ht="19.5">
      <c r="A1983" s="33"/>
      <c r="B1983" s="34"/>
      <c r="C1983" s="35"/>
      <c r="D1983" s="215" t="s">
        <v>156</v>
      </c>
      <c r="E1983" s="35"/>
      <c r="F1983" s="216" t="s">
        <v>3383</v>
      </c>
      <c r="G1983" s="35"/>
      <c r="H1983" s="35"/>
      <c r="I1983" s="114"/>
      <c r="J1983" s="35"/>
      <c r="K1983" s="35"/>
      <c r="L1983" s="38"/>
      <c r="M1983" s="217"/>
      <c r="N1983" s="218"/>
      <c r="O1983" s="70"/>
      <c r="P1983" s="70"/>
      <c r="Q1983" s="70"/>
      <c r="R1983" s="70"/>
      <c r="S1983" s="70"/>
      <c r="T1983" s="71"/>
      <c r="U1983" s="33"/>
      <c r="V1983" s="33"/>
      <c r="W1983" s="33"/>
      <c r="X1983" s="33"/>
      <c r="Y1983" s="33"/>
      <c r="Z1983" s="33"/>
      <c r="AA1983" s="33"/>
      <c r="AB1983" s="33"/>
      <c r="AC1983" s="33"/>
      <c r="AD1983" s="33"/>
      <c r="AE1983" s="33"/>
      <c r="AT1983" s="16" t="s">
        <v>156</v>
      </c>
      <c r="AU1983" s="16" t="s">
        <v>86</v>
      </c>
    </row>
    <row r="1984" spans="1:65" s="2" customFormat="1" ht="126.75">
      <c r="A1984" s="33"/>
      <c r="B1984" s="34"/>
      <c r="C1984" s="35"/>
      <c r="D1984" s="215" t="s">
        <v>158</v>
      </c>
      <c r="E1984" s="35"/>
      <c r="F1984" s="219" t="s">
        <v>3384</v>
      </c>
      <c r="G1984" s="35"/>
      <c r="H1984" s="35"/>
      <c r="I1984" s="114"/>
      <c r="J1984" s="35"/>
      <c r="K1984" s="35"/>
      <c r="L1984" s="38"/>
      <c r="M1984" s="217"/>
      <c r="N1984" s="218"/>
      <c r="O1984" s="70"/>
      <c r="P1984" s="70"/>
      <c r="Q1984" s="70"/>
      <c r="R1984" s="70"/>
      <c r="S1984" s="70"/>
      <c r="T1984" s="71"/>
      <c r="U1984" s="33"/>
      <c r="V1984" s="33"/>
      <c r="W1984" s="33"/>
      <c r="X1984" s="33"/>
      <c r="Y1984" s="33"/>
      <c r="Z1984" s="33"/>
      <c r="AA1984" s="33"/>
      <c r="AB1984" s="33"/>
      <c r="AC1984" s="33"/>
      <c r="AD1984" s="33"/>
      <c r="AE1984" s="33"/>
      <c r="AT1984" s="16" t="s">
        <v>158</v>
      </c>
      <c r="AU1984" s="16" t="s">
        <v>86</v>
      </c>
    </row>
    <row r="1985" spans="1:65" s="2" customFormat="1" ht="16.5" customHeight="1">
      <c r="A1985" s="33"/>
      <c r="B1985" s="34"/>
      <c r="C1985" s="202" t="s">
        <v>3385</v>
      </c>
      <c r="D1985" s="202" t="s">
        <v>149</v>
      </c>
      <c r="E1985" s="203" t="s">
        <v>3386</v>
      </c>
      <c r="F1985" s="204" t="s">
        <v>3387</v>
      </c>
      <c r="G1985" s="205" t="s">
        <v>152</v>
      </c>
      <c r="H1985" s="206">
        <v>1</v>
      </c>
      <c r="I1985" s="207"/>
      <c r="J1985" s="208">
        <f>ROUND(I1985*H1985,2)</f>
        <v>0</v>
      </c>
      <c r="K1985" s="204" t="s">
        <v>153</v>
      </c>
      <c r="L1985" s="38"/>
      <c r="M1985" s="209" t="s">
        <v>1</v>
      </c>
      <c r="N1985" s="210" t="s">
        <v>42</v>
      </c>
      <c r="O1985" s="70"/>
      <c r="P1985" s="211">
        <f>O1985*H1985</f>
        <v>0</v>
      </c>
      <c r="Q1985" s="211">
        <v>0</v>
      </c>
      <c r="R1985" s="211">
        <f>Q1985*H1985</f>
        <v>0</v>
      </c>
      <c r="S1985" s="211">
        <v>2.1999999999999999E-2</v>
      </c>
      <c r="T1985" s="212">
        <f>S1985*H1985</f>
        <v>2.1999999999999999E-2</v>
      </c>
      <c r="U1985" s="33"/>
      <c r="V1985" s="33"/>
      <c r="W1985" s="33"/>
      <c r="X1985" s="33"/>
      <c r="Y1985" s="33"/>
      <c r="Z1985" s="33"/>
      <c r="AA1985" s="33"/>
      <c r="AB1985" s="33"/>
      <c r="AC1985" s="33"/>
      <c r="AD1985" s="33"/>
      <c r="AE1985" s="33"/>
      <c r="AR1985" s="213" t="s">
        <v>154</v>
      </c>
      <c r="AT1985" s="213" t="s">
        <v>149</v>
      </c>
      <c r="AU1985" s="213" t="s">
        <v>86</v>
      </c>
      <c r="AY1985" s="16" t="s">
        <v>147</v>
      </c>
      <c r="BE1985" s="214">
        <f>IF(N1985="základní",J1985,0)</f>
        <v>0</v>
      </c>
      <c r="BF1985" s="214">
        <f>IF(N1985="snížená",J1985,0)</f>
        <v>0</v>
      </c>
      <c r="BG1985" s="214">
        <f>IF(N1985="zákl. přenesená",J1985,0)</f>
        <v>0</v>
      </c>
      <c r="BH1985" s="214">
        <f>IF(N1985="sníž. přenesená",J1985,0)</f>
        <v>0</v>
      </c>
      <c r="BI1985" s="214">
        <f>IF(N1985="nulová",J1985,0)</f>
        <v>0</v>
      </c>
      <c r="BJ1985" s="16" t="s">
        <v>21</v>
      </c>
      <c r="BK1985" s="214">
        <f>ROUND(I1985*H1985,2)</f>
        <v>0</v>
      </c>
      <c r="BL1985" s="16" t="s">
        <v>154</v>
      </c>
      <c r="BM1985" s="213" t="s">
        <v>3388</v>
      </c>
    </row>
    <row r="1986" spans="1:65" s="2" customFormat="1" ht="11.25">
      <c r="A1986" s="33"/>
      <c r="B1986" s="34"/>
      <c r="C1986" s="35"/>
      <c r="D1986" s="215" t="s">
        <v>156</v>
      </c>
      <c r="E1986" s="35"/>
      <c r="F1986" s="216" t="s">
        <v>3389</v>
      </c>
      <c r="G1986" s="35"/>
      <c r="H1986" s="35"/>
      <c r="I1986" s="114"/>
      <c r="J1986" s="35"/>
      <c r="K1986" s="35"/>
      <c r="L1986" s="38"/>
      <c r="M1986" s="217"/>
      <c r="N1986" s="218"/>
      <c r="O1986" s="70"/>
      <c r="P1986" s="70"/>
      <c r="Q1986" s="70"/>
      <c r="R1986" s="70"/>
      <c r="S1986" s="70"/>
      <c r="T1986" s="71"/>
      <c r="U1986" s="33"/>
      <c r="V1986" s="33"/>
      <c r="W1986" s="33"/>
      <c r="X1986" s="33"/>
      <c r="Y1986" s="33"/>
      <c r="Z1986" s="33"/>
      <c r="AA1986" s="33"/>
      <c r="AB1986" s="33"/>
      <c r="AC1986" s="33"/>
      <c r="AD1986" s="33"/>
      <c r="AE1986" s="33"/>
      <c r="AT1986" s="16" t="s">
        <v>156</v>
      </c>
      <c r="AU1986" s="16" t="s">
        <v>86</v>
      </c>
    </row>
    <row r="1987" spans="1:65" s="2" customFormat="1" ht="39">
      <c r="A1987" s="33"/>
      <c r="B1987" s="34"/>
      <c r="C1987" s="35"/>
      <c r="D1987" s="215" t="s">
        <v>158</v>
      </c>
      <c r="E1987" s="35"/>
      <c r="F1987" s="219" t="s">
        <v>3390</v>
      </c>
      <c r="G1987" s="35"/>
      <c r="H1987" s="35"/>
      <c r="I1987" s="114"/>
      <c r="J1987" s="35"/>
      <c r="K1987" s="35"/>
      <c r="L1987" s="38"/>
      <c r="M1987" s="217"/>
      <c r="N1987" s="218"/>
      <c r="O1987" s="70"/>
      <c r="P1987" s="70"/>
      <c r="Q1987" s="70"/>
      <c r="R1987" s="70"/>
      <c r="S1987" s="70"/>
      <c r="T1987" s="71"/>
      <c r="U1987" s="33"/>
      <c r="V1987" s="33"/>
      <c r="W1987" s="33"/>
      <c r="X1987" s="33"/>
      <c r="Y1987" s="33"/>
      <c r="Z1987" s="33"/>
      <c r="AA1987" s="33"/>
      <c r="AB1987" s="33"/>
      <c r="AC1987" s="33"/>
      <c r="AD1987" s="33"/>
      <c r="AE1987" s="33"/>
      <c r="AT1987" s="16" t="s">
        <v>158</v>
      </c>
      <c r="AU1987" s="16" t="s">
        <v>86</v>
      </c>
    </row>
    <row r="1988" spans="1:65" s="2" customFormat="1" ht="19.5">
      <c r="A1988" s="33"/>
      <c r="B1988" s="34"/>
      <c r="C1988" s="35"/>
      <c r="D1988" s="215" t="s">
        <v>191</v>
      </c>
      <c r="E1988" s="35"/>
      <c r="F1988" s="219" t="s">
        <v>3391</v>
      </c>
      <c r="G1988" s="35"/>
      <c r="H1988" s="35"/>
      <c r="I1988" s="114"/>
      <c r="J1988" s="35"/>
      <c r="K1988" s="35"/>
      <c r="L1988" s="38"/>
      <c r="M1988" s="217"/>
      <c r="N1988" s="218"/>
      <c r="O1988" s="70"/>
      <c r="P1988" s="70"/>
      <c r="Q1988" s="70"/>
      <c r="R1988" s="70"/>
      <c r="S1988" s="70"/>
      <c r="T1988" s="71"/>
      <c r="U1988" s="33"/>
      <c r="V1988" s="33"/>
      <c r="W1988" s="33"/>
      <c r="X1988" s="33"/>
      <c r="Y1988" s="33"/>
      <c r="Z1988" s="33"/>
      <c r="AA1988" s="33"/>
      <c r="AB1988" s="33"/>
      <c r="AC1988" s="33"/>
      <c r="AD1988" s="33"/>
      <c r="AE1988" s="33"/>
      <c r="AT1988" s="16" t="s">
        <v>191</v>
      </c>
      <c r="AU1988" s="16" t="s">
        <v>86</v>
      </c>
    </row>
    <row r="1989" spans="1:65" s="2" customFormat="1" ht="16.5" customHeight="1">
      <c r="A1989" s="33"/>
      <c r="B1989" s="34"/>
      <c r="C1989" s="202" t="s">
        <v>3392</v>
      </c>
      <c r="D1989" s="202" t="s">
        <v>149</v>
      </c>
      <c r="E1989" s="203" t="s">
        <v>3393</v>
      </c>
      <c r="F1989" s="204" t="s">
        <v>3394</v>
      </c>
      <c r="G1989" s="205" t="s">
        <v>152</v>
      </c>
      <c r="H1989" s="206">
        <v>1</v>
      </c>
      <c r="I1989" s="207"/>
      <c r="J1989" s="208">
        <f>ROUND(I1989*H1989,2)</f>
        <v>0</v>
      </c>
      <c r="K1989" s="204" t="s">
        <v>153</v>
      </c>
      <c r="L1989" s="38"/>
      <c r="M1989" s="209" t="s">
        <v>1</v>
      </c>
      <c r="N1989" s="210" t="s">
        <v>42</v>
      </c>
      <c r="O1989" s="70"/>
      <c r="P1989" s="211">
        <f>O1989*H1989</f>
        <v>0</v>
      </c>
      <c r="Q1989" s="211">
        <v>0</v>
      </c>
      <c r="R1989" s="211">
        <f>Q1989*H1989</f>
        <v>0</v>
      </c>
      <c r="S1989" s="211">
        <v>6.6000000000000003E-2</v>
      </c>
      <c r="T1989" s="212">
        <f>S1989*H1989</f>
        <v>6.6000000000000003E-2</v>
      </c>
      <c r="U1989" s="33"/>
      <c r="V1989" s="33"/>
      <c r="W1989" s="33"/>
      <c r="X1989" s="33"/>
      <c r="Y1989" s="33"/>
      <c r="Z1989" s="33"/>
      <c r="AA1989" s="33"/>
      <c r="AB1989" s="33"/>
      <c r="AC1989" s="33"/>
      <c r="AD1989" s="33"/>
      <c r="AE1989" s="33"/>
      <c r="AR1989" s="213" t="s">
        <v>154</v>
      </c>
      <c r="AT1989" s="213" t="s">
        <v>149</v>
      </c>
      <c r="AU1989" s="213" t="s">
        <v>86</v>
      </c>
      <c r="AY1989" s="16" t="s">
        <v>147</v>
      </c>
      <c r="BE1989" s="214">
        <f>IF(N1989="základní",J1989,0)</f>
        <v>0</v>
      </c>
      <c r="BF1989" s="214">
        <f>IF(N1989="snížená",J1989,0)</f>
        <v>0</v>
      </c>
      <c r="BG1989" s="214">
        <f>IF(N1989="zákl. přenesená",J1989,0)</f>
        <v>0</v>
      </c>
      <c r="BH1989" s="214">
        <f>IF(N1989="sníž. přenesená",J1989,0)</f>
        <v>0</v>
      </c>
      <c r="BI1989" s="214">
        <f>IF(N1989="nulová",J1989,0)</f>
        <v>0</v>
      </c>
      <c r="BJ1989" s="16" t="s">
        <v>21</v>
      </c>
      <c r="BK1989" s="214">
        <f>ROUND(I1989*H1989,2)</f>
        <v>0</v>
      </c>
      <c r="BL1989" s="16" t="s">
        <v>154</v>
      </c>
      <c r="BM1989" s="213" t="s">
        <v>3395</v>
      </c>
    </row>
    <row r="1990" spans="1:65" s="2" customFormat="1" ht="11.25">
      <c r="A1990" s="33"/>
      <c r="B1990" s="34"/>
      <c r="C1990" s="35"/>
      <c r="D1990" s="215" t="s">
        <v>156</v>
      </c>
      <c r="E1990" s="35"/>
      <c r="F1990" s="216" t="s">
        <v>3396</v>
      </c>
      <c r="G1990" s="35"/>
      <c r="H1990" s="35"/>
      <c r="I1990" s="114"/>
      <c r="J1990" s="35"/>
      <c r="K1990" s="35"/>
      <c r="L1990" s="38"/>
      <c r="M1990" s="217"/>
      <c r="N1990" s="218"/>
      <c r="O1990" s="70"/>
      <c r="P1990" s="70"/>
      <c r="Q1990" s="70"/>
      <c r="R1990" s="70"/>
      <c r="S1990" s="70"/>
      <c r="T1990" s="71"/>
      <c r="U1990" s="33"/>
      <c r="V1990" s="33"/>
      <c r="W1990" s="33"/>
      <c r="X1990" s="33"/>
      <c r="Y1990" s="33"/>
      <c r="Z1990" s="33"/>
      <c r="AA1990" s="33"/>
      <c r="AB1990" s="33"/>
      <c r="AC1990" s="33"/>
      <c r="AD1990" s="33"/>
      <c r="AE1990" s="33"/>
      <c r="AT1990" s="16" t="s">
        <v>156</v>
      </c>
      <c r="AU1990" s="16" t="s">
        <v>86</v>
      </c>
    </row>
    <row r="1991" spans="1:65" s="2" customFormat="1" ht="39">
      <c r="A1991" s="33"/>
      <c r="B1991" s="34"/>
      <c r="C1991" s="35"/>
      <c r="D1991" s="215" t="s">
        <v>158</v>
      </c>
      <c r="E1991" s="35"/>
      <c r="F1991" s="219" t="s">
        <v>3390</v>
      </c>
      <c r="G1991" s="35"/>
      <c r="H1991" s="35"/>
      <c r="I1991" s="114"/>
      <c r="J1991" s="35"/>
      <c r="K1991" s="35"/>
      <c r="L1991" s="38"/>
      <c r="M1991" s="217"/>
      <c r="N1991" s="218"/>
      <c r="O1991" s="70"/>
      <c r="P1991" s="70"/>
      <c r="Q1991" s="70"/>
      <c r="R1991" s="70"/>
      <c r="S1991" s="70"/>
      <c r="T1991" s="71"/>
      <c r="U1991" s="33"/>
      <c r="V1991" s="33"/>
      <c r="W1991" s="33"/>
      <c r="X1991" s="33"/>
      <c r="Y1991" s="33"/>
      <c r="Z1991" s="33"/>
      <c r="AA1991" s="33"/>
      <c r="AB1991" s="33"/>
      <c r="AC1991" s="33"/>
      <c r="AD1991" s="33"/>
      <c r="AE1991" s="33"/>
      <c r="AT1991" s="16" t="s">
        <v>158</v>
      </c>
      <c r="AU1991" s="16" t="s">
        <v>86</v>
      </c>
    </row>
    <row r="1992" spans="1:65" s="2" customFormat="1" ht="19.5">
      <c r="A1992" s="33"/>
      <c r="B1992" s="34"/>
      <c r="C1992" s="35"/>
      <c r="D1992" s="215" t="s">
        <v>191</v>
      </c>
      <c r="E1992" s="35"/>
      <c r="F1992" s="219" t="s">
        <v>3391</v>
      </c>
      <c r="G1992" s="35"/>
      <c r="H1992" s="35"/>
      <c r="I1992" s="114"/>
      <c r="J1992" s="35"/>
      <c r="K1992" s="35"/>
      <c r="L1992" s="38"/>
      <c r="M1992" s="217"/>
      <c r="N1992" s="218"/>
      <c r="O1992" s="70"/>
      <c r="P1992" s="70"/>
      <c r="Q1992" s="70"/>
      <c r="R1992" s="70"/>
      <c r="S1992" s="70"/>
      <c r="T1992" s="71"/>
      <c r="U1992" s="33"/>
      <c r="V1992" s="33"/>
      <c r="W1992" s="33"/>
      <c r="X1992" s="33"/>
      <c r="Y1992" s="33"/>
      <c r="Z1992" s="33"/>
      <c r="AA1992" s="33"/>
      <c r="AB1992" s="33"/>
      <c r="AC1992" s="33"/>
      <c r="AD1992" s="33"/>
      <c r="AE1992" s="33"/>
      <c r="AT1992" s="16" t="s">
        <v>191</v>
      </c>
      <c r="AU1992" s="16" t="s">
        <v>86</v>
      </c>
    </row>
    <row r="1993" spans="1:65" s="2" customFormat="1" ht="16.5" customHeight="1">
      <c r="A1993" s="33"/>
      <c r="B1993" s="34"/>
      <c r="C1993" s="202" t="s">
        <v>3397</v>
      </c>
      <c r="D1993" s="202" t="s">
        <v>149</v>
      </c>
      <c r="E1993" s="203" t="s">
        <v>3398</v>
      </c>
      <c r="F1993" s="204" t="s">
        <v>3399</v>
      </c>
      <c r="G1993" s="205" t="s">
        <v>152</v>
      </c>
      <c r="H1993" s="206">
        <v>1</v>
      </c>
      <c r="I1993" s="207"/>
      <c r="J1993" s="208">
        <f>ROUND(I1993*H1993,2)</f>
        <v>0</v>
      </c>
      <c r="K1993" s="204" t="s">
        <v>153</v>
      </c>
      <c r="L1993" s="38"/>
      <c r="M1993" s="209" t="s">
        <v>1</v>
      </c>
      <c r="N1993" s="210" t="s">
        <v>42</v>
      </c>
      <c r="O1993" s="70"/>
      <c r="P1993" s="211">
        <f>O1993*H1993</f>
        <v>0</v>
      </c>
      <c r="Q1993" s="211">
        <v>0</v>
      </c>
      <c r="R1993" s="211">
        <f>Q1993*H1993</f>
        <v>0</v>
      </c>
      <c r="S1993" s="211">
        <v>0.11</v>
      </c>
      <c r="T1993" s="212">
        <f>S1993*H1993</f>
        <v>0.11</v>
      </c>
      <c r="U1993" s="33"/>
      <c r="V1993" s="33"/>
      <c r="W1993" s="33"/>
      <c r="X1993" s="33"/>
      <c r="Y1993" s="33"/>
      <c r="Z1993" s="33"/>
      <c r="AA1993" s="33"/>
      <c r="AB1993" s="33"/>
      <c r="AC1993" s="33"/>
      <c r="AD1993" s="33"/>
      <c r="AE1993" s="33"/>
      <c r="AR1993" s="213" t="s">
        <v>154</v>
      </c>
      <c r="AT1993" s="213" t="s">
        <v>149</v>
      </c>
      <c r="AU1993" s="213" t="s">
        <v>86</v>
      </c>
      <c r="AY1993" s="16" t="s">
        <v>147</v>
      </c>
      <c r="BE1993" s="214">
        <f>IF(N1993="základní",J1993,0)</f>
        <v>0</v>
      </c>
      <c r="BF1993" s="214">
        <f>IF(N1993="snížená",J1993,0)</f>
        <v>0</v>
      </c>
      <c r="BG1993" s="214">
        <f>IF(N1993="zákl. přenesená",J1993,0)</f>
        <v>0</v>
      </c>
      <c r="BH1993" s="214">
        <f>IF(N1993="sníž. přenesená",J1993,0)</f>
        <v>0</v>
      </c>
      <c r="BI1993" s="214">
        <f>IF(N1993="nulová",J1993,0)</f>
        <v>0</v>
      </c>
      <c r="BJ1993" s="16" t="s">
        <v>21</v>
      </c>
      <c r="BK1993" s="214">
        <f>ROUND(I1993*H1993,2)</f>
        <v>0</v>
      </c>
      <c r="BL1993" s="16" t="s">
        <v>154</v>
      </c>
      <c r="BM1993" s="213" t="s">
        <v>3400</v>
      </c>
    </row>
    <row r="1994" spans="1:65" s="2" customFormat="1" ht="11.25">
      <c r="A1994" s="33"/>
      <c r="B1994" s="34"/>
      <c r="C1994" s="35"/>
      <c r="D1994" s="215" t="s">
        <v>156</v>
      </c>
      <c r="E1994" s="35"/>
      <c r="F1994" s="216" t="s">
        <v>3401</v>
      </c>
      <c r="G1994" s="35"/>
      <c r="H1994" s="35"/>
      <c r="I1994" s="114"/>
      <c r="J1994" s="35"/>
      <c r="K1994" s="35"/>
      <c r="L1994" s="38"/>
      <c r="M1994" s="217"/>
      <c r="N1994" s="218"/>
      <c r="O1994" s="70"/>
      <c r="P1994" s="70"/>
      <c r="Q1994" s="70"/>
      <c r="R1994" s="70"/>
      <c r="S1994" s="70"/>
      <c r="T1994" s="71"/>
      <c r="U1994" s="33"/>
      <c r="V1994" s="33"/>
      <c r="W1994" s="33"/>
      <c r="X1994" s="33"/>
      <c r="Y1994" s="33"/>
      <c r="Z1994" s="33"/>
      <c r="AA1994" s="33"/>
      <c r="AB1994" s="33"/>
      <c r="AC1994" s="33"/>
      <c r="AD1994" s="33"/>
      <c r="AE1994" s="33"/>
      <c r="AT1994" s="16" t="s">
        <v>156</v>
      </c>
      <c r="AU1994" s="16" t="s">
        <v>86</v>
      </c>
    </row>
    <row r="1995" spans="1:65" s="2" customFormat="1" ht="39">
      <c r="A1995" s="33"/>
      <c r="B1995" s="34"/>
      <c r="C1995" s="35"/>
      <c r="D1995" s="215" t="s">
        <v>158</v>
      </c>
      <c r="E1995" s="35"/>
      <c r="F1995" s="219" t="s">
        <v>3390</v>
      </c>
      <c r="G1995" s="35"/>
      <c r="H1995" s="35"/>
      <c r="I1995" s="114"/>
      <c r="J1995" s="35"/>
      <c r="K1995" s="35"/>
      <c r="L1995" s="38"/>
      <c r="M1995" s="217"/>
      <c r="N1995" s="218"/>
      <c r="O1995" s="70"/>
      <c r="P1995" s="70"/>
      <c r="Q1995" s="70"/>
      <c r="R1995" s="70"/>
      <c r="S1995" s="70"/>
      <c r="T1995" s="71"/>
      <c r="U1995" s="33"/>
      <c r="V1995" s="33"/>
      <c r="W1995" s="33"/>
      <c r="X1995" s="33"/>
      <c r="Y1995" s="33"/>
      <c r="Z1995" s="33"/>
      <c r="AA1995" s="33"/>
      <c r="AB1995" s="33"/>
      <c r="AC1995" s="33"/>
      <c r="AD1995" s="33"/>
      <c r="AE1995" s="33"/>
      <c r="AT1995" s="16" t="s">
        <v>158</v>
      </c>
      <c r="AU1995" s="16" t="s">
        <v>86</v>
      </c>
    </row>
    <row r="1996" spans="1:65" s="2" customFormat="1" ht="19.5">
      <c r="A1996" s="33"/>
      <c r="B1996" s="34"/>
      <c r="C1996" s="35"/>
      <c r="D1996" s="215" t="s">
        <v>191</v>
      </c>
      <c r="E1996" s="35"/>
      <c r="F1996" s="219" t="s">
        <v>3391</v>
      </c>
      <c r="G1996" s="35"/>
      <c r="H1996" s="35"/>
      <c r="I1996" s="114"/>
      <c r="J1996" s="35"/>
      <c r="K1996" s="35"/>
      <c r="L1996" s="38"/>
      <c r="M1996" s="217"/>
      <c r="N1996" s="218"/>
      <c r="O1996" s="70"/>
      <c r="P1996" s="70"/>
      <c r="Q1996" s="70"/>
      <c r="R1996" s="70"/>
      <c r="S1996" s="70"/>
      <c r="T1996" s="71"/>
      <c r="U1996" s="33"/>
      <c r="V1996" s="33"/>
      <c r="W1996" s="33"/>
      <c r="X1996" s="33"/>
      <c r="Y1996" s="33"/>
      <c r="Z1996" s="33"/>
      <c r="AA1996" s="33"/>
      <c r="AB1996" s="33"/>
      <c r="AC1996" s="33"/>
      <c r="AD1996" s="33"/>
      <c r="AE1996" s="33"/>
      <c r="AT1996" s="16" t="s">
        <v>191</v>
      </c>
      <c r="AU1996" s="16" t="s">
        <v>86</v>
      </c>
    </row>
    <row r="1997" spans="1:65" s="2" customFormat="1" ht="21.75" customHeight="1">
      <c r="A1997" s="33"/>
      <c r="B1997" s="34"/>
      <c r="C1997" s="202" t="s">
        <v>3402</v>
      </c>
      <c r="D1997" s="202" t="s">
        <v>149</v>
      </c>
      <c r="E1997" s="203" t="s">
        <v>3403</v>
      </c>
      <c r="F1997" s="204" t="s">
        <v>3404</v>
      </c>
      <c r="G1997" s="205" t="s">
        <v>152</v>
      </c>
      <c r="H1997" s="206">
        <v>1</v>
      </c>
      <c r="I1997" s="207"/>
      <c r="J1997" s="208">
        <f>ROUND(I1997*H1997,2)</f>
        <v>0</v>
      </c>
      <c r="K1997" s="204" t="s">
        <v>153</v>
      </c>
      <c r="L1997" s="38"/>
      <c r="M1997" s="209" t="s">
        <v>1</v>
      </c>
      <c r="N1997" s="210" t="s">
        <v>42</v>
      </c>
      <c r="O1997" s="70"/>
      <c r="P1997" s="211">
        <f>O1997*H1997</f>
        <v>0</v>
      </c>
      <c r="Q1997" s="211">
        <v>0</v>
      </c>
      <c r="R1997" s="211">
        <f>Q1997*H1997</f>
        <v>0</v>
      </c>
      <c r="S1997" s="211">
        <v>2.1999999999999999E-2</v>
      </c>
      <c r="T1997" s="212">
        <f>S1997*H1997</f>
        <v>2.1999999999999999E-2</v>
      </c>
      <c r="U1997" s="33"/>
      <c r="V1997" s="33"/>
      <c r="W1997" s="33"/>
      <c r="X1997" s="33"/>
      <c r="Y1997" s="33"/>
      <c r="Z1997" s="33"/>
      <c r="AA1997" s="33"/>
      <c r="AB1997" s="33"/>
      <c r="AC1997" s="33"/>
      <c r="AD1997" s="33"/>
      <c r="AE1997" s="33"/>
      <c r="AR1997" s="213" t="s">
        <v>154</v>
      </c>
      <c r="AT1997" s="213" t="s">
        <v>149</v>
      </c>
      <c r="AU1997" s="213" t="s">
        <v>86</v>
      </c>
      <c r="AY1997" s="16" t="s">
        <v>147</v>
      </c>
      <c r="BE1997" s="214">
        <f>IF(N1997="základní",J1997,0)</f>
        <v>0</v>
      </c>
      <c r="BF1997" s="214">
        <f>IF(N1997="snížená",J1997,0)</f>
        <v>0</v>
      </c>
      <c r="BG1997" s="214">
        <f>IF(N1997="zákl. přenesená",J1997,0)</f>
        <v>0</v>
      </c>
      <c r="BH1997" s="214">
        <f>IF(N1997="sníž. přenesená",J1997,0)</f>
        <v>0</v>
      </c>
      <c r="BI1997" s="214">
        <f>IF(N1997="nulová",J1997,0)</f>
        <v>0</v>
      </c>
      <c r="BJ1997" s="16" t="s">
        <v>21</v>
      </c>
      <c r="BK1997" s="214">
        <f>ROUND(I1997*H1997,2)</f>
        <v>0</v>
      </c>
      <c r="BL1997" s="16" t="s">
        <v>154</v>
      </c>
      <c r="BM1997" s="213" t="s">
        <v>3405</v>
      </c>
    </row>
    <row r="1998" spans="1:65" s="2" customFormat="1" ht="19.5">
      <c r="A1998" s="33"/>
      <c r="B1998" s="34"/>
      <c r="C1998" s="35"/>
      <c r="D1998" s="215" t="s">
        <v>156</v>
      </c>
      <c r="E1998" s="35"/>
      <c r="F1998" s="216" t="s">
        <v>3406</v>
      </c>
      <c r="G1998" s="35"/>
      <c r="H1998" s="35"/>
      <c r="I1998" s="114"/>
      <c r="J1998" s="35"/>
      <c r="K1998" s="35"/>
      <c r="L1998" s="38"/>
      <c r="M1998" s="217"/>
      <c r="N1998" s="218"/>
      <c r="O1998" s="70"/>
      <c r="P1998" s="70"/>
      <c r="Q1998" s="70"/>
      <c r="R1998" s="70"/>
      <c r="S1998" s="70"/>
      <c r="T1998" s="71"/>
      <c r="U1998" s="33"/>
      <c r="V1998" s="33"/>
      <c r="W1998" s="33"/>
      <c r="X1998" s="33"/>
      <c r="Y1998" s="33"/>
      <c r="Z1998" s="33"/>
      <c r="AA1998" s="33"/>
      <c r="AB1998" s="33"/>
      <c r="AC1998" s="33"/>
      <c r="AD1998" s="33"/>
      <c r="AE1998" s="33"/>
      <c r="AT1998" s="16" t="s">
        <v>156</v>
      </c>
      <c r="AU1998" s="16" t="s">
        <v>86</v>
      </c>
    </row>
    <row r="1999" spans="1:65" s="2" customFormat="1" ht="39">
      <c r="A1999" s="33"/>
      <c r="B1999" s="34"/>
      <c r="C1999" s="35"/>
      <c r="D1999" s="215" t="s">
        <v>158</v>
      </c>
      <c r="E1999" s="35"/>
      <c r="F1999" s="219" t="s">
        <v>3390</v>
      </c>
      <c r="G1999" s="35"/>
      <c r="H1999" s="35"/>
      <c r="I1999" s="114"/>
      <c r="J1999" s="35"/>
      <c r="K1999" s="35"/>
      <c r="L1999" s="38"/>
      <c r="M1999" s="217"/>
      <c r="N1999" s="218"/>
      <c r="O1999" s="70"/>
      <c r="P1999" s="70"/>
      <c r="Q1999" s="70"/>
      <c r="R1999" s="70"/>
      <c r="S1999" s="70"/>
      <c r="T1999" s="71"/>
      <c r="U1999" s="33"/>
      <c r="V1999" s="33"/>
      <c r="W1999" s="33"/>
      <c r="X1999" s="33"/>
      <c r="Y1999" s="33"/>
      <c r="Z1999" s="33"/>
      <c r="AA1999" s="33"/>
      <c r="AB1999" s="33"/>
      <c r="AC1999" s="33"/>
      <c r="AD1999" s="33"/>
      <c r="AE1999" s="33"/>
      <c r="AT1999" s="16" t="s">
        <v>158</v>
      </c>
      <c r="AU1999" s="16" t="s">
        <v>86</v>
      </c>
    </row>
    <row r="2000" spans="1:65" s="2" customFormat="1" ht="19.5">
      <c r="A2000" s="33"/>
      <c r="B2000" s="34"/>
      <c r="C2000" s="35"/>
      <c r="D2000" s="215" t="s">
        <v>191</v>
      </c>
      <c r="E2000" s="35"/>
      <c r="F2000" s="219" t="s">
        <v>3391</v>
      </c>
      <c r="G2000" s="35"/>
      <c r="H2000" s="35"/>
      <c r="I2000" s="114"/>
      <c r="J2000" s="35"/>
      <c r="K2000" s="35"/>
      <c r="L2000" s="38"/>
      <c r="M2000" s="217"/>
      <c r="N2000" s="218"/>
      <c r="O2000" s="70"/>
      <c r="P2000" s="70"/>
      <c r="Q2000" s="70"/>
      <c r="R2000" s="70"/>
      <c r="S2000" s="70"/>
      <c r="T2000" s="71"/>
      <c r="U2000" s="33"/>
      <c r="V2000" s="33"/>
      <c r="W2000" s="33"/>
      <c r="X2000" s="33"/>
      <c r="Y2000" s="33"/>
      <c r="Z2000" s="33"/>
      <c r="AA2000" s="33"/>
      <c r="AB2000" s="33"/>
      <c r="AC2000" s="33"/>
      <c r="AD2000" s="33"/>
      <c r="AE2000" s="33"/>
      <c r="AT2000" s="16" t="s">
        <v>191</v>
      </c>
      <c r="AU2000" s="16" t="s">
        <v>86</v>
      </c>
    </row>
    <row r="2001" spans="1:65" s="2" customFormat="1" ht="21.75" customHeight="1">
      <c r="A2001" s="33"/>
      <c r="B2001" s="34"/>
      <c r="C2001" s="202" t="s">
        <v>3407</v>
      </c>
      <c r="D2001" s="202" t="s">
        <v>149</v>
      </c>
      <c r="E2001" s="203" t="s">
        <v>3408</v>
      </c>
      <c r="F2001" s="204" t="s">
        <v>3409</v>
      </c>
      <c r="G2001" s="205" t="s">
        <v>152</v>
      </c>
      <c r="H2001" s="206">
        <v>1</v>
      </c>
      <c r="I2001" s="207"/>
      <c r="J2001" s="208">
        <f>ROUND(I2001*H2001,2)</f>
        <v>0</v>
      </c>
      <c r="K2001" s="204" t="s">
        <v>153</v>
      </c>
      <c r="L2001" s="38"/>
      <c r="M2001" s="209" t="s">
        <v>1</v>
      </c>
      <c r="N2001" s="210" t="s">
        <v>42</v>
      </c>
      <c r="O2001" s="70"/>
      <c r="P2001" s="211">
        <f>O2001*H2001</f>
        <v>0</v>
      </c>
      <c r="Q2001" s="211">
        <v>0</v>
      </c>
      <c r="R2001" s="211">
        <f>Q2001*H2001</f>
        <v>0</v>
      </c>
      <c r="S2001" s="211">
        <v>6.6000000000000003E-2</v>
      </c>
      <c r="T2001" s="212">
        <f>S2001*H2001</f>
        <v>6.6000000000000003E-2</v>
      </c>
      <c r="U2001" s="33"/>
      <c r="V2001" s="33"/>
      <c r="W2001" s="33"/>
      <c r="X2001" s="33"/>
      <c r="Y2001" s="33"/>
      <c r="Z2001" s="33"/>
      <c r="AA2001" s="33"/>
      <c r="AB2001" s="33"/>
      <c r="AC2001" s="33"/>
      <c r="AD2001" s="33"/>
      <c r="AE2001" s="33"/>
      <c r="AR2001" s="213" t="s">
        <v>154</v>
      </c>
      <c r="AT2001" s="213" t="s">
        <v>149</v>
      </c>
      <c r="AU2001" s="213" t="s">
        <v>86</v>
      </c>
      <c r="AY2001" s="16" t="s">
        <v>147</v>
      </c>
      <c r="BE2001" s="214">
        <f>IF(N2001="základní",J2001,0)</f>
        <v>0</v>
      </c>
      <c r="BF2001" s="214">
        <f>IF(N2001="snížená",J2001,0)</f>
        <v>0</v>
      </c>
      <c r="BG2001" s="214">
        <f>IF(N2001="zákl. přenesená",J2001,0)</f>
        <v>0</v>
      </c>
      <c r="BH2001" s="214">
        <f>IF(N2001="sníž. přenesená",J2001,0)</f>
        <v>0</v>
      </c>
      <c r="BI2001" s="214">
        <f>IF(N2001="nulová",J2001,0)</f>
        <v>0</v>
      </c>
      <c r="BJ2001" s="16" t="s">
        <v>21</v>
      </c>
      <c r="BK2001" s="214">
        <f>ROUND(I2001*H2001,2)</f>
        <v>0</v>
      </c>
      <c r="BL2001" s="16" t="s">
        <v>154</v>
      </c>
      <c r="BM2001" s="213" t="s">
        <v>3410</v>
      </c>
    </row>
    <row r="2002" spans="1:65" s="2" customFormat="1" ht="19.5">
      <c r="A2002" s="33"/>
      <c r="B2002" s="34"/>
      <c r="C2002" s="35"/>
      <c r="D2002" s="215" t="s">
        <v>156</v>
      </c>
      <c r="E2002" s="35"/>
      <c r="F2002" s="216" t="s">
        <v>3411</v>
      </c>
      <c r="G2002" s="35"/>
      <c r="H2002" s="35"/>
      <c r="I2002" s="114"/>
      <c r="J2002" s="35"/>
      <c r="K2002" s="35"/>
      <c r="L2002" s="38"/>
      <c r="M2002" s="217"/>
      <c r="N2002" s="218"/>
      <c r="O2002" s="70"/>
      <c r="P2002" s="70"/>
      <c r="Q2002" s="70"/>
      <c r="R2002" s="70"/>
      <c r="S2002" s="70"/>
      <c r="T2002" s="71"/>
      <c r="U2002" s="33"/>
      <c r="V2002" s="33"/>
      <c r="W2002" s="33"/>
      <c r="X2002" s="33"/>
      <c r="Y2002" s="33"/>
      <c r="Z2002" s="33"/>
      <c r="AA2002" s="33"/>
      <c r="AB2002" s="33"/>
      <c r="AC2002" s="33"/>
      <c r="AD2002" s="33"/>
      <c r="AE2002" s="33"/>
      <c r="AT2002" s="16" t="s">
        <v>156</v>
      </c>
      <c r="AU2002" s="16" t="s">
        <v>86</v>
      </c>
    </row>
    <row r="2003" spans="1:65" s="2" customFormat="1" ht="39">
      <c r="A2003" s="33"/>
      <c r="B2003" s="34"/>
      <c r="C2003" s="35"/>
      <c r="D2003" s="215" t="s">
        <v>158</v>
      </c>
      <c r="E2003" s="35"/>
      <c r="F2003" s="219" t="s">
        <v>3390</v>
      </c>
      <c r="G2003" s="35"/>
      <c r="H2003" s="35"/>
      <c r="I2003" s="114"/>
      <c r="J2003" s="35"/>
      <c r="K2003" s="35"/>
      <c r="L2003" s="38"/>
      <c r="M2003" s="217"/>
      <c r="N2003" s="218"/>
      <c r="O2003" s="70"/>
      <c r="P2003" s="70"/>
      <c r="Q2003" s="70"/>
      <c r="R2003" s="70"/>
      <c r="S2003" s="70"/>
      <c r="T2003" s="71"/>
      <c r="U2003" s="33"/>
      <c r="V2003" s="33"/>
      <c r="W2003" s="33"/>
      <c r="X2003" s="33"/>
      <c r="Y2003" s="33"/>
      <c r="Z2003" s="33"/>
      <c r="AA2003" s="33"/>
      <c r="AB2003" s="33"/>
      <c r="AC2003" s="33"/>
      <c r="AD2003" s="33"/>
      <c r="AE2003" s="33"/>
      <c r="AT2003" s="16" t="s">
        <v>158</v>
      </c>
      <c r="AU2003" s="16" t="s">
        <v>86</v>
      </c>
    </row>
    <row r="2004" spans="1:65" s="2" customFormat="1" ht="19.5">
      <c r="A2004" s="33"/>
      <c r="B2004" s="34"/>
      <c r="C2004" s="35"/>
      <c r="D2004" s="215" t="s">
        <v>191</v>
      </c>
      <c r="E2004" s="35"/>
      <c r="F2004" s="219" t="s">
        <v>3391</v>
      </c>
      <c r="G2004" s="35"/>
      <c r="H2004" s="35"/>
      <c r="I2004" s="114"/>
      <c r="J2004" s="35"/>
      <c r="K2004" s="35"/>
      <c r="L2004" s="38"/>
      <c r="M2004" s="217"/>
      <c r="N2004" s="218"/>
      <c r="O2004" s="70"/>
      <c r="P2004" s="70"/>
      <c r="Q2004" s="70"/>
      <c r="R2004" s="70"/>
      <c r="S2004" s="70"/>
      <c r="T2004" s="71"/>
      <c r="U2004" s="33"/>
      <c r="V2004" s="33"/>
      <c r="W2004" s="33"/>
      <c r="X2004" s="33"/>
      <c r="Y2004" s="33"/>
      <c r="Z2004" s="33"/>
      <c r="AA2004" s="33"/>
      <c r="AB2004" s="33"/>
      <c r="AC2004" s="33"/>
      <c r="AD2004" s="33"/>
      <c r="AE2004" s="33"/>
      <c r="AT2004" s="16" t="s">
        <v>191</v>
      </c>
      <c r="AU2004" s="16" t="s">
        <v>86</v>
      </c>
    </row>
    <row r="2005" spans="1:65" s="2" customFormat="1" ht="21.75" customHeight="1">
      <c r="A2005" s="33"/>
      <c r="B2005" s="34"/>
      <c r="C2005" s="202" t="s">
        <v>3412</v>
      </c>
      <c r="D2005" s="202" t="s">
        <v>149</v>
      </c>
      <c r="E2005" s="203" t="s">
        <v>3413</v>
      </c>
      <c r="F2005" s="204" t="s">
        <v>3414</v>
      </c>
      <c r="G2005" s="205" t="s">
        <v>152</v>
      </c>
      <c r="H2005" s="206">
        <v>1</v>
      </c>
      <c r="I2005" s="207"/>
      <c r="J2005" s="208">
        <f>ROUND(I2005*H2005,2)</f>
        <v>0</v>
      </c>
      <c r="K2005" s="204" t="s">
        <v>153</v>
      </c>
      <c r="L2005" s="38"/>
      <c r="M2005" s="209" t="s">
        <v>1</v>
      </c>
      <c r="N2005" s="210" t="s">
        <v>42</v>
      </c>
      <c r="O2005" s="70"/>
      <c r="P2005" s="211">
        <f>O2005*H2005</f>
        <v>0</v>
      </c>
      <c r="Q2005" s="211">
        <v>0</v>
      </c>
      <c r="R2005" s="211">
        <f>Q2005*H2005</f>
        <v>0</v>
      </c>
      <c r="S2005" s="211">
        <v>0.11</v>
      </c>
      <c r="T2005" s="212">
        <f>S2005*H2005</f>
        <v>0.11</v>
      </c>
      <c r="U2005" s="33"/>
      <c r="V2005" s="33"/>
      <c r="W2005" s="33"/>
      <c r="X2005" s="33"/>
      <c r="Y2005" s="33"/>
      <c r="Z2005" s="33"/>
      <c r="AA2005" s="33"/>
      <c r="AB2005" s="33"/>
      <c r="AC2005" s="33"/>
      <c r="AD2005" s="33"/>
      <c r="AE2005" s="33"/>
      <c r="AR2005" s="213" t="s">
        <v>154</v>
      </c>
      <c r="AT2005" s="213" t="s">
        <v>149</v>
      </c>
      <c r="AU2005" s="213" t="s">
        <v>86</v>
      </c>
      <c r="AY2005" s="16" t="s">
        <v>147</v>
      </c>
      <c r="BE2005" s="214">
        <f>IF(N2005="základní",J2005,0)</f>
        <v>0</v>
      </c>
      <c r="BF2005" s="214">
        <f>IF(N2005="snížená",J2005,0)</f>
        <v>0</v>
      </c>
      <c r="BG2005" s="214">
        <f>IF(N2005="zákl. přenesená",J2005,0)</f>
        <v>0</v>
      </c>
      <c r="BH2005" s="214">
        <f>IF(N2005="sníž. přenesená",J2005,0)</f>
        <v>0</v>
      </c>
      <c r="BI2005" s="214">
        <f>IF(N2005="nulová",J2005,0)</f>
        <v>0</v>
      </c>
      <c r="BJ2005" s="16" t="s">
        <v>21</v>
      </c>
      <c r="BK2005" s="214">
        <f>ROUND(I2005*H2005,2)</f>
        <v>0</v>
      </c>
      <c r="BL2005" s="16" t="s">
        <v>154</v>
      </c>
      <c r="BM2005" s="213" t="s">
        <v>3415</v>
      </c>
    </row>
    <row r="2006" spans="1:65" s="2" customFormat="1" ht="19.5">
      <c r="A2006" s="33"/>
      <c r="B2006" s="34"/>
      <c r="C2006" s="35"/>
      <c r="D2006" s="215" t="s">
        <v>156</v>
      </c>
      <c r="E2006" s="35"/>
      <c r="F2006" s="216" t="s">
        <v>3416</v>
      </c>
      <c r="G2006" s="35"/>
      <c r="H2006" s="35"/>
      <c r="I2006" s="114"/>
      <c r="J2006" s="35"/>
      <c r="K2006" s="35"/>
      <c r="L2006" s="38"/>
      <c r="M2006" s="217"/>
      <c r="N2006" s="218"/>
      <c r="O2006" s="70"/>
      <c r="P2006" s="70"/>
      <c r="Q2006" s="70"/>
      <c r="R2006" s="70"/>
      <c r="S2006" s="70"/>
      <c r="T2006" s="71"/>
      <c r="U2006" s="33"/>
      <c r="V2006" s="33"/>
      <c r="W2006" s="33"/>
      <c r="X2006" s="33"/>
      <c r="Y2006" s="33"/>
      <c r="Z2006" s="33"/>
      <c r="AA2006" s="33"/>
      <c r="AB2006" s="33"/>
      <c r="AC2006" s="33"/>
      <c r="AD2006" s="33"/>
      <c r="AE2006" s="33"/>
      <c r="AT2006" s="16" t="s">
        <v>156</v>
      </c>
      <c r="AU2006" s="16" t="s">
        <v>86</v>
      </c>
    </row>
    <row r="2007" spans="1:65" s="2" customFormat="1" ht="39">
      <c r="A2007" s="33"/>
      <c r="B2007" s="34"/>
      <c r="C2007" s="35"/>
      <c r="D2007" s="215" t="s">
        <v>158</v>
      </c>
      <c r="E2007" s="35"/>
      <c r="F2007" s="219" t="s">
        <v>3390</v>
      </c>
      <c r="G2007" s="35"/>
      <c r="H2007" s="35"/>
      <c r="I2007" s="114"/>
      <c r="J2007" s="35"/>
      <c r="K2007" s="35"/>
      <c r="L2007" s="38"/>
      <c r="M2007" s="217"/>
      <c r="N2007" s="218"/>
      <c r="O2007" s="70"/>
      <c r="P2007" s="70"/>
      <c r="Q2007" s="70"/>
      <c r="R2007" s="70"/>
      <c r="S2007" s="70"/>
      <c r="T2007" s="71"/>
      <c r="U2007" s="33"/>
      <c r="V2007" s="33"/>
      <c r="W2007" s="33"/>
      <c r="X2007" s="33"/>
      <c r="Y2007" s="33"/>
      <c r="Z2007" s="33"/>
      <c r="AA2007" s="33"/>
      <c r="AB2007" s="33"/>
      <c r="AC2007" s="33"/>
      <c r="AD2007" s="33"/>
      <c r="AE2007" s="33"/>
      <c r="AT2007" s="16" t="s">
        <v>158</v>
      </c>
      <c r="AU2007" s="16" t="s">
        <v>86</v>
      </c>
    </row>
    <row r="2008" spans="1:65" s="2" customFormat="1" ht="29.25">
      <c r="A2008" s="33"/>
      <c r="B2008" s="34"/>
      <c r="C2008" s="35"/>
      <c r="D2008" s="215" t="s">
        <v>191</v>
      </c>
      <c r="E2008" s="35"/>
      <c r="F2008" s="219" t="s">
        <v>3417</v>
      </c>
      <c r="G2008" s="35"/>
      <c r="H2008" s="35"/>
      <c r="I2008" s="114"/>
      <c r="J2008" s="35"/>
      <c r="K2008" s="35"/>
      <c r="L2008" s="38"/>
      <c r="M2008" s="217"/>
      <c r="N2008" s="218"/>
      <c r="O2008" s="70"/>
      <c r="P2008" s="70"/>
      <c r="Q2008" s="70"/>
      <c r="R2008" s="70"/>
      <c r="S2008" s="70"/>
      <c r="T2008" s="71"/>
      <c r="U2008" s="33"/>
      <c r="V2008" s="33"/>
      <c r="W2008" s="33"/>
      <c r="X2008" s="33"/>
      <c r="Y2008" s="33"/>
      <c r="Z2008" s="33"/>
      <c r="AA2008" s="33"/>
      <c r="AB2008" s="33"/>
      <c r="AC2008" s="33"/>
      <c r="AD2008" s="33"/>
      <c r="AE2008" s="33"/>
      <c r="AT2008" s="16" t="s">
        <v>191</v>
      </c>
      <c r="AU2008" s="16" t="s">
        <v>86</v>
      </c>
    </row>
    <row r="2009" spans="1:65" s="2" customFormat="1" ht="21.75" customHeight="1">
      <c r="A2009" s="33"/>
      <c r="B2009" s="34"/>
      <c r="C2009" s="202" t="s">
        <v>3418</v>
      </c>
      <c r="D2009" s="202" t="s">
        <v>149</v>
      </c>
      <c r="E2009" s="203" t="s">
        <v>3419</v>
      </c>
      <c r="F2009" s="204" t="s">
        <v>3420</v>
      </c>
      <c r="G2009" s="205" t="s">
        <v>152</v>
      </c>
      <c r="H2009" s="206">
        <v>1</v>
      </c>
      <c r="I2009" s="207"/>
      <c r="J2009" s="208">
        <f>ROUND(I2009*H2009,2)</f>
        <v>0</v>
      </c>
      <c r="K2009" s="204" t="s">
        <v>153</v>
      </c>
      <c r="L2009" s="38"/>
      <c r="M2009" s="209" t="s">
        <v>1</v>
      </c>
      <c r="N2009" s="210" t="s">
        <v>42</v>
      </c>
      <c r="O2009" s="70"/>
      <c r="P2009" s="211">
        <f>O2009*H2009</f>
        <v>0</v>
      </c>
      <c r="Q2009" s="211">
        <v>0</v>
      </c>
      <c r="R2009" s="211">
        <f>Q2009*H2009</f>
        <v>0</v>
      </c>
      <c r="S2009" s="211">
        <v>2.1999999999999999E-2</v>
      </c>
      <c r="T2009" s="212">
        <f>S2009*H2009</f>
        <v>2.1999999999999999E-2</v>
      </c>
      <c r="U2009" s="33"/>
      <c r="V2009" s="33"/>
      <c r="W2009" s="33"/>
      <c r="X2009" s="33"/>
      <c r="Y2009" s="33"/>
      <c r="Z2009" s="33"/>
      <c r="AA2009" s="33"/>
      <c r="AB2009" s="33"/>
      <c r="AC2009" s="33"/>
      <c r="AD2009" s="33"/>
      <c r="AE2009" s="33"/>
      <c r="AR2009" s="213" t="s">
        <v>154</v>
      </c>
      <c r="AT2009" s="213" t="s">
        <v>149</v>
      </c>
      <c r="AU2009" s="213" t="s">
        <v>86</v>
      </c>
      <c r="AY2009" s="16" t="s">
        <v>147</v>
      </c>
      <c r="BE2009" s="214">
        <f>IF(N2009="základní",J2009,0)</f>
        <v>0</v>
      </c>
      <c r="BF2009" s="214">
        <f>IF(N2009="snížená",J2009,0)</f>
        <v>0</v>
      </c>
      <c r="BG2009" s="214">
        <f>IF(N2009="zákl. přenesená",J2009,0)</f>
        <v>0</v>
      </c>
      <c r="BH2009" s="214">
        <f>IF(N2009="sníž. přenesená",J2009,0)</f>
        <v>0</v>
      </c>
      <c r="BI2009" s="214">
        <f>IF(N2009="nulová",J2009,0)</f>
        <v>0</v>
      </c>
      <c r="BJ2009" s="16" t="s">
        <v>21</v>
      </c>
      <c r="BK2009" s="214">
        <f>ROUND(I2009*H2009,2)</f>
        <v>0</v>
      </c>
      <c r="BL2009" s="16" t="s">
        <v>154</v>
      </c>
      <c r="BM2009" s="213" t="s">
        <v>3421</v>
      </c>
    </row>
    <row r="2010" spans="1:65" s="2" customFormat="1" ht="19.5">
      <c r="A2010" s="33"/>
      <c r="B2010" s="34"/>
      <c r="C2010" s="35"/>
      <c r="D2010" s="215" t="s">
        <v>156</v>
      </c>
      <c r="E2010" s="35"/>
      <c r="F2010" s="216" t="s">
        <v>3422</v>
      </c>
      <c r="G2010" s="35"/>
      <c r="H2010" s="35"/>
      <c r="I2010" s="114"/>
      <c r="J2010" s="35"/>
      <c r="K2010" s="35"/>
      <c r="L2010" s="38"/>
      <c r="M2010" s="217"/>
      <c r="N2010" s="218"/>
      <c r="O2010" s="70"/>
      <c r="P2010" s="70"/>
      <c r="Q2010" s="70"/>
      <c r="R2010" s="70"/>
      <c r="S2010" s="70"/>
      <c r="T2010" s="71"/>
      <c r="U2010" s="33"/>
      <c r="V2010" s="33"/>
      <c r="W2010" s="33"/>
      <c r="X2010" s="33"/>
      <c r="Y2010" s="33"/>
      <c r="Z2010" s="33"/>
      <c r="AA2010" s="33"/>
      <c r="AB2010" s="33"/>
      <c r="AC2010" s="33"/>
      <c r="AD2010" s="33"/>
      <c r="AE2010" s="33"/>
      <c r="AT2010" s="16" t="s">
        <v>156</v>
      </c>
      <c r="AU2010" s="16" t="s">
        <v>86</v>
      </c>
    </row>
    <row r="2011" spans="1:65" s="2" customFormat="1" ht="39">
      <c r="A2011" s="33"/>
      <c r="B2011" s="34"/>
      <c r="C2011" s="35"/>
      <c r="D2011" s="215" t="s">
        <v>158</v>
      </c>
      <c r="E2011" s="35"/>
      <c r="F2011" s="219" t="s">
        <v>3390</v>
      </c>
      <c r="G2011" s="35"/>
      <c r="H2011" s="35"/>
      <c r="I2011" s="114"/>
      <c r="J2011" s="35"/>
      <c r="K2011" s="35"/>
      <c r="L2011" s="38"/>
      <c r="M2011" s="217"/>
      <c r="N2011" s="218"/>
      <c r="O2011" s="70"/>
      <c r="P2011" s="70"/>
      <c r="Q2011" s="70"/>
      <c r="R2011" s="70"/>
      <c r="S2011" s="70"/>
      <c r="T2011" s="71"/>
      <c r="U2011" s="33"/>
      <c r="V2011" s="33"/>
      <c r="W2011" s="33"/>
      <c r="X2011" s="33"/>
      <c r="Y2011" s="33"/>
      <c r="Z2011" s="33"/>
      <c r="AA2011" s="33"/>
      <c r="AB2011" s="33"/>
      <c r="AC2011" s="33"/>
      <c r="AD2011" s="33"/>
      <c r="AE2011" s="33"/>
      <c r="AT2011" s="16" t="s">
        <v>158</v>
      </c>
      <c r="AU2011" s="16" t="s">
        <v>86</v>
      </c>
    </row>
    <row r="2012" spans="1:65" s="2" customFormat="1" ht="21.75" customHeight="1">
      <c r="A2012" s="33"/>
      <c r="B2012" s="34"/>
      <c r="C2012" s="202" t="s">
        <v>3423</v>
      </c>
      <c r="D2012" s="202" t="s">
        <v>149</v>
      </c>
      <c r="E2012" s="203" t="s">
        <v>3424</v>
      </c>
      <c r="F2012" s="204" t="s">
        <v>3425</v>
      </c>
      <c r="G2012" s="205" t="s">
        <v>152</v>
      </c>
      <c r="H2012" s="206">
        <v>1</v>
      </c>
      <c r="I2012" s="207"/>
      <c r="J2012" s="208">
        <f>ROUND(I2012*H2012,2)</f>
        <v>0</v>
      </c>
      <c r="K2012" s="204" t="s">
        <v>153</v>
      </c>
      <c r="L2012" s="38"/>
      <c r="M2012" s="209" t="s">
        <v>1</v>
      </c>
      <c r="N2012" s="210" t="s">
        <v>42</v>
      </c>
      <c r="O2012" s="70"/>
      <c r="P2012" s="211">
        <f>O2012*H2012</f>
        <v>0</v>
      </c>
      <c r="Q2012" s="211">
        <v>0</v>
      </c>
      <c r="R2012" s="211">
        <f>Q2012*H2012</f>
        <v>0</v>
      </c>
      <c r="S2012" s="211">
        <v>6.6000000000000003E-2</v>
      </c>
      <c r="T2012" s="212">
        <f>S2012*H2012</f>
        <v>6.6000000000000003E-2</v>
      </c>
      <c r="U2012" s="33"/>
      <c r="V2012" s="33"/>
      <c r="W2012" s="33"/>
      <c r="X2012" s="33"/>
      <c r="Y2012" s="33"/>
      <c r="Z2012" s="33"/>
      <c r="AA2012" s="33"/>
      <c r="AB2012" s="33"/>
      <c r="AC2012" s="33"/>
      <c r="AD2012" s="33"/>
      <c r="AE2012" s="33"/>
      <c r="AR2012" s="213" t="s">
        <v>154</v>
      </c>
      <c r="AT2012" s="213" t="s">
        <v>149</v>
      </c>
      <c r="AU2012" s="213" t="s">
        <v>86</v>
      </c>
      <c r="AY2012" s="16" t="s">
        <v>147</v>
      </c>
      <c r="BE2012" s="214">
        <f>IF(N2012="základní",J2012,0)</f>
        <v>0</v>
      </c>
      <c r="BF2012" s="214">
        <f>IF(N2012="snížená",J2012,0)</f>
        <v>0</v>
      </c>
      <c r="BG2012" s="214">
        <f>IF(N2012="zákl. přenesená",J2012,0)</f>
        <v>0</v>
      </c>
      <c r="BH2012" s="214">
        <f>IF(N2012="sníž. přenesená",J2012,0)</f>
        <v>0</v>
      </c>
      <c r="BI2012" s="214">
        <f>IF(N2012="nulová",J2012,0)</f>
        <v>0</v>
      </c>
      <c r="BJ2012" s="16" t="s">
        <v>21</v>
      </c>
      <c r="BK2012" s="214">
        <f>ROUND(I2012*H2012,2)</f>
        <v>0</v>
      </c>
      <c r="BL2012" s="16" t="s">
        <v>154</v>
      </c>
      <c r="BM2012" s="213" t="s">
        <v>3426</v>
      </c>
    </row>
    <row r="2013" spans="1:65" s="2" customFormat="1" ht="19.5">
      <c r="A2013" s="33"/>
      <c r="B2013" s="34"/>
      <c r="C2013" s="35"/>
      <c r="D2013" s="215" t="s">
        <v>156</v>
      </c>
      <c r="E2013" s="35"/>
      <c r="F2013" s="216" t="s">
        <v>3427</v>
      </c>
      <c r="G2013" s="35"/>
      <c r="H2013" s="35"/>
      <c r="I2013" s="114"/>
      <c r="J2013" s="35"/>
      <c r="K2013" s="35"/>
      <c r="L2013" s="38"/>
      <c r="M2013" s="217"/>
      <c r="N2013" s="218"/>
      <c r="O2013" s="70"/>
      <c r="P2013" s="70"/>
      <c r="Q2013" s="70"/>
      <c r="R2013" s="70"/>
      <c r="S2013" s="70"/>
      <c r="T2013" s="71"/>
      <c r="U2013" s="33"/>
      <c r="V2013" s="33"/>
      <c r="W2013" s="33"/>
      <c r="X2013" s="33"/>
      <c r="Y2013" s="33"/>
      <c r="Z2013" s="33"/>
      <c r="AA2013" s="33"/>
      <c r="AB2013" s="33"/>
      <c r="AC2013" s="33"/>
      <c r="AD2013" s="33"/>
      <c r="AE2013" s="33"/>
      <c r="AT2013" s="16" t="s">
        <v>156</v>
      </c>
      <c r="AU2013" s="16" t="s">
        <v>86</v>
      </c>
    </row>
    <row r="2014" spans="1:65" s="2" customFormat="1" ht="39">
      <c r="A2014" s="33"/>
      <c r="B2014" s="34"/>
      <c r="C2014" s="35"/>
      <c r="D2014" s="215" t="s">
        <v>158</v>
      </c>
      <c r="E2014" s="35"/>
      <c r="F2014" s="219" t="s">
        <v>3390</v>
      </c>
      <c r="G2014" s="35"/>
      <c r="H2014" s="35"/>
      <c r="I2014" s="114"/>
      <c r="J2014" s="35"/>
      <c r="K2014" s="35"/>
      <c r="L2014" s="38"/>
      <c r="M2014" s="217"/>
      <c r="N2014" s="218"/>
      <c r="O2014" s="70"/>
      <c r="P2014" s="70"/>
      <c r="Q2014" s="70"/>
      <c r="R2014" s="70"/>
      <c r="S2014" s="70"/>
      <c r="T2014" s="71"/>
      <c r="U2014" s="33"/>
      <c r="V2014" s="33"/>
      <c r="W2014" s="33"/>
      <c r="X2014" s="33"/>
      <c r="Y2014" s="33"/>
      <c r="Z2014" s="33"/>
      <c r="AA2014" s="33"/>
      <c r="AB2014" s="33"/>
      <c r="AC2014" s="33"/>
      <c r="AD2014" s="33"/>
      <c r="AE2014" s="33"/>
      <c r="AT2014" s="16" t="s">
        <v>158</v>
      </c>
      <c r="AU2014" s="16" t="s">
        <v>86</v>
      </c>
    </row>
    <row r="2015" spans="1:65" s="2" customFormat="1" ht="21.75" customHeight="1">
      <c r="A2015" s="33"/>
      <c r="B2015" s="34"/>
      <c r="C2015" s="202" t="s">
        <v>3428</v>
      </c>
      <c r="D2015" s="202" t="s">
        <v>149</v>
      </c>
      <c r="E2015" s="203" t="s">
        <v>3429</v>
      </c>
      <c r="F2015" s="204" t="s">
        <v>3430</v>
      </c>
      <c r="G2015" s="205" t="s">
        <v>152</v>
      </c>
      <c r="H2015" s="206">
        <v>1</v>
      </c>
      <c r="I2015" s="207"/>
      <c r="J2015" s="208">
        <f>ROUND(I2015*H2015,2)</f>
        <v>0</v>
      </c>
      <c r="K2015" s="204" t="s">
        <v>153</v>
      </c>
      <c r="L2015" s="38"/>
      <c r="M2015" s="209" t="s">
        <v>1</v>
      </c>
      <c r="N2015" s="210" t="s">
        <v>42</v>
      </c>
      <c r="O2015" s="70"/>
      <c r="P2015" s="211">
        <f>O2015*H2015</f>
        <v>0</v>
      </c>
      <c r="Q2015" s="211">
        <v>0</v>
      </c>
      <c r="R2015" s="211">
        <f>Q2015*H2015</f>
        <v>0</v>
      </c>
      <c r="S2015" s="211">
        <v>0.11</v>
      </c>
      <c r="T2015" s="212">
        <f>S2015*H2015</f>
        <v>0.11</v>
      </c>
      <c r="U2015" s="33"/>
      <c r="V2015" s="33"/>
      <c r="W2015" s="33"/>
      <c r="X2015" s="33"/>
      <c r="Y2015" s="33"/>
      <c r="Z2015" s="33"/>
      <c r="AA2015" s="33"/>
      <c r="AB2015" s="33"/>
      <c r="AC2015" s="33"/>
      <c r="AD2015" s="33"/>
      <c r="AE2015" s="33"/>
      <c r="AR2015" s="213" t="s">
        <v>154</v>
      </c>
      <c r="AT2015" s="213" t="s">
        <v>149</v>
      </c>
      <c r="AU2015" s="213" t="s">
        <v>86</v>
      </c>
      <c r="AY2015" s="16" t="s">
        <v>147</v>
      </c>
      <c r="BE2015" s="214">
        <f>IF(N2015="základní",J2015,0)</f>
        <v>0</v>
      </c>
      <c r="BF2015" s="214">
        <f>IF(N2015="snížená",J2015,0)</f>
        <v>0</v>
      </c>
      <c r="BG2015" s="214">
        <f>IF(N2015="zákl. přenesená",J2015,0)</f>
        <v>0</v>
      </c>
      <c r="BH2015" s="214">
        <f>IF(N2015="sníž. přenesená",J2015,0)</f>
        <v>0</v>
      </c>
      <c r="BI2015" s="214">
        <f>IF(N2015="nulová",J2015,0)</f>
        <v>0</v>
      </c>
      <c r="BJ2015" s="16" t="s">
        <v>21</v>
      </c>
      <c r="BK2015" s="214">
        <f>ROUND(I2015*H2015,2)</f>
        <v>0</v>
      </c>
      <c r="BL2015" s="16" t="s">
        <v>154</v>
      </c>
      <c r="BM2015" s="213" t="s">
        <v>3431</v>
      </c>
    </row>
    <row r="2016" spans="1:65" s="2" customFormat="1" ht="19.5">
      <c r="A2016" s="33"/>
      <c r="B2016" s="34"/>
      <c r="C2016" s="35"/>
      <c r="D2016" s="215" t="s">
        <v>156</v>
      </c>
      <c r="E2016" s="35"/>
      <c r="F2016" s="216" t="s">
        <v>3432</v>
      </c>
      <c r="G2016" s="35"/>
      <c r="H2016" s="35"/>
      <c r="I2016" s="114"/>
      <c r="J2016" s="35"/>
      <c r="K2016" s="35"/>
      <c r="L2016" s="38"/>
      <c r="M2016" s="217"/>
      <c r="N2016" s="218"/>
      <c r="O2016" s="70"/>
      <c r="P2016" s="70"/>
      <c r="Q2016" s="70"/>
      <c r="R2016" s="70"/>
      <c r="S2016" s="70"/>
      <c r="T2016" s="71"/>
      <c r="U2016" s="33"/>
      <c r="V2016" s="33"/>
      <c r="W2016" s="33"/>
      <c r="X2016" s="33"/>
      <c r="Y2016" s="33"/>
      <c r="Z2016" s="33"/>
      <c r="AA2016" s="33"/>
      <c r="AB2016" s="33"/>
      <c r="AC2016" s="33"/>
      <c r="AD2016" s="33"/>
      <c r="AE2016" s="33"/>
      <c r="AT2016" s="16" t="s">
        <v>156</v>
      </c>
      <c r="AU2016" s="16" t="s">
        <v>86</v>
      </c>
    </row>
    <row r="2017" spans="1:65" s="2" customFormat="1" ht="39">
      <c r="A2017" s="33"/>
      <c r="B2017" s="34"/>
      <c r="C2017" s="35"/>
      <c r="D2017" s="215" t="s">
        <v>158</v>
      </c>
      <c r="E2017" s="35"/>
      <c r="F2017" s="219" t="s">
        <v>3390</v>
      </c>
      <c r="G2017" s="35"/>
      <c r="H2017" s="35"/>
      <c r="I2017" s="114"/>
      <c r="J2017" s="35"/>
      <c r="K2017" s="35"/>
      <c r="L2017" s="38"/>
      <c r="M2017" s="217"/>
      <c r="N2017" s="218"/>
      <c r="O2017" s="70"/>
      <c r="P2017" s="70"/>
      <c r="Q2017" s="70"/>
      <c r="R2017" s="70"/>
      <c r="S2017" s="70"/>
      <c r="T2017" s="71"/>
      <c r="U2017" s="33"/>
      <c r="V2017" s="33"/>
      <c r="W2017" s="33"/>
      <c r="X2017" s="33"/>
      <c r="Y2017" s="33"/>
      <c r="Z2017" s="33"/>
      <c r="AA2017" s="33"/>
      <c r="AB2017" s="33"/>
      <c r="AC2017" s="33"/>
      <c r="AD2017" s="33"/>
      <c r="AE2017" s="33"/>
      <c r="AT2017" s="16" t="s">
        <v>158</v>
      </c>
      <c r="AU2017" s="16" t="s">
        <v>86</v>
      </c>
    </row>
    <row r="2018" spans="1:65" s="2" customFormat="1" ht="21.75" customHeight="1">
      <c r="A2018" s="33"/>
      <c r="B2018" s="34"/>
      <c r="C2018" s="202" t="s">
        <v>3433</v>
      </c>
      <c r="D2018" s="202" t="s">
        <v>149</v>
      </c>
      <c r="E2018" s="203" t="s">
        <v>3434</v>
      </c>
      <c r="F2018" s="204" t="s">
        <v>3435</v>
      </c>
      <c r="G2018" s="205" t="s">
        <v>152</v>
      </c>
      <c r="H2018" s="206">
        <v>1</v>
      </c>
      <c r="I2018" s="207"/>
      <c r="J2018" s="208">
        <f>ROUND(I2018*H2018,2)</f>
        <v>0</v>
      </c>
      <c r="K2018" s="204" t="s">
        <v>153</v>
      </c>
      <c r="L2018" s="38"/>
      <c r="M2018" s="209" t="s">
        <v>1</v>
      </c>
      <c r="N2018" s="210" t="s">
        <v>42</v>
      </c>
      <c r="O2018" s="70"/>
      <c r="P2018" s="211">
        <f>O2018*H2018</f>
        <v>0</v>
      </c>
      <c r="Q2018" s="211">
        <v>0</v>
      </c>
      <c r="R2018" s="211">
        <f>Q2018*H2018</f>
        <v>0</v>
      </c>
      <c r="S2018" s="211">
        <v>0</v>
      </c>
      <c r="T2018" s="212">
        <f>S2018*H2018</f>
        <v>0</v>
      </c>
      <c r="U2018" s="33"/>
      <c r="V2018" s="33"/>
      <c r="W2018" s="33"/>
      <c r="X2018" s="33"/>
      <c r="Y2018" s="33"/>
      <c r="Z2018" s="33"/>
      <c r="AA2018" s="33"/>
      <c r="AB2018" s="33"/>
      <c r="AC2018" s="33"/>
      <c r="AD2018" s="33"/>
      <c r="AE2018" s="33"/>
      <c r="AR2018" s="213" t="s">
        <v>154</v>
      </c>
      <c r="AT2018" s="213" t="s">
        <v>149</v>
      </c>
      <c r="AU2018" s="213" t="s">
        <v>86</v>
      </c>
      <c r="AY2018" s="16" t="s">
        <v>147</v>
      </c>
      <c r="BE2018" s="214">
        <f>IF(N2018="základní",J2018,0)</f>
        <v>0</v>
      </c>
      <c r="BF2018" s="214">
        <f>IF(N2018="snížená",J2018,0)</f>
        <v>0</v>
      </c>
      <c r="BG2018" s="214">
        <f>IF(N2018="zákl. přenesená",J2018,0)</f>
        <v>0</v>
      </c>
      <c r="BH2018" s="214">
        <f>IF(N2018="sníž. přenesená",J2018,0)</f>
        <v>0</v>
      </c>
      <c r="BI2018" s="214">
        <f>IF(N2018="nulová",J2018,0)</f>
        <v>0</v>
      </c>
      <c r="BJ2018" s="16" t="s">
        <v>21</v>
      </c>
      <c r="BK2018" s="214">
        <f>ROUND(I2018*H2018,2)</f>
        <v>0</v>
      </c>
      <c r="BL2018" s="16" t="s">
        <v>154</v>
      </c>
      <c r="BM2018" s="213" t="s">
        <v>3436</v>
      </c>
    </row>
    <row r="2019" spans="1:65" s="2" customFormat="1" ht="19.5">
      <c r="A2019" s="33"/>
      <c r="B2019" s="34"/>
      <c r="C2019" s="35"/>
      <c r="D2019" s="215" t="s">
        <v>156</v>
      </c>
      <c r="E2019" s="35"/>
      <c r="F2019" s="216" t="s">
        <v>3437</v>
      </c>
      <c r="G2019" s="35"/>
      <c r="H2019" s="35"/>
      <c r="I2019" s="114"/>
      <c r="J2019" s="35"/>
      <c r="K2019" s="35"/>
      <c r="L2019" s="38"/>
      <c r="M2019" s="217"/>
      <c r="N2019" s="218"/>
      <c r="O2019" s="70"/>
      <c r="P2019" s="70"/>
      <c r="Q2019" s="70"/>
      <c r="R2019" s="70"/>
      <c r="S2019" s="70"/>
      <c r="T2019" s="71"/>
      <c r="U2019" s="33"/>
      <c r="V2019" s="33"/>
      <c r="W2019" s="33"/>
      <c r="X2019" s="33"/>
      <c r="Y2019" s="33"/>
      <c r="Z2019" s="33"/>
      <c r="AA2019" s="33"/>
      <c r="AB2019" s="33"/>
      <c r="AC2019" s="33"/>
      <c r="AD2019" s="33"/>
      <c r="AE2019" s="33"/>
      <c r="AT2019" s="16" t="s">
        <v>156</v>
      </c>
      <c r="AU2019" s="16" t="s">
        <v>86</v>
      </c>
    </row>
    <row r="2020" spans="1:65" s="2" customFormat="1" ht="39">
      <c r="A2020" s="33"/>
      <c r="B2020" s="34"/>
      <c r="C2020" s="35"/>
      <c r="D2020" s="215" t="s">
        <v>158</v>
      </c>
      <c r="E2020" s="35"/>
      <c r="F2020" s="219" t="s">
        <v>3390</v>
      </c>
      <c r="G2020" s="35"/>
      <c r="H2020" s="35"/>
      <c r="I2020" s="114"/>
      <c r="J2020" s="35"/>
      <c r="K2020" s="35"/>
      <c r="L2020" s="38"/>
      <c r="M2020" s="217"/>
      <c r="N2020" s="218"/>
      <c r="O2020" s="70"/>
      <c r="P2020" s="70"/>
      <c r="Q2020" s="70"/>
      <c r="R2020" s="70"/>
      <c r="S2020" s="70"/>
      <c r="T2020" s="71"/>
      <c r="U2020" s="33"/>
      <c r="V2020" s="33"/>
      <c r="W2020" s="33"/>
      <c r="X2020" s="33"/>
      <c r="Y2020" s="33"/>
      <c r="Z2020" s="33"/>
      <c r="AA2020" s="33"/>
      <c r="AB2020" s="33"/>
      <c r="AC2020" s="33"/>
      <c r="AD2020" s="33"/>
      <c r="AE2020" s="33"/>
      <c r="AT2020" s="16" t="s">
        <v>158</v>
      </c>
      <c r="AU2020" s="16" t="s">
        <v>86</v>
      </c>
    </row>
    <row r="2021" spans="1:65" s="2" customFormat="1" ht="19.5">
      <c r="A2021" s="33"/>
      <c r="B2021" s="34"/>
      <c r="C2021" s="35"/>
      <c r="D2021" s="215" t="s">
        <v>191</v>
      </c>
      <c r="E2021" s="35"/>
      <c r="F2021" s="219" t="s">
        <v>3438</v>
      </c>
      <c r="G2021" s="35"/>
      <c r="H2021" s="35"/>
      <c r="I2021" s="114"/>
      <c r="J2021" s="35"/>
      <c r="K2021" s="35"/>
      <c r="L2021" s="38"/>
      <c r="M2021" s="217"/>
      <c r="N2021" s="218"/>
      <c r="O2021" s="70"/>
      <c r="P2021" s="70"/>
      <c r="Q2021" s="70"/>
      <c r="R2021" s="70"/>
      <c r="S2021" s="70"/>
      <c r="T2021" s="71"/>
      <c r="U2021" s="33"/>
      <c r="V2021" s="33"/>
      <c r="W2021" s="33"/>
      <c r="X2021" s="33"/>
      <c r="Y2021" s="33"/>
      <c r="Z2021" s="33"/>
      <c r="AA2021" s="33"/>
      <c r="AB2021" s="33"/>
      <c r="AC2021" s="33"/>
      <c r="AD2021" s="33"/>
      <c r="AE2021" s="33"/>
      <c r="AT2021" s="16" t="s">
        <v>191</v>
      </c>
      <c r="AU2021" s="16" t="s">
        <v>86</v>
      </c>
    </row>
    <row r="2022" spans="1:65" s="2" customFormat="1" ht="21.75" customHeight="1">
      <c r="A2022" s="33"/>
      <c r="B2022" s="34"/>
      <c r="C2022" s="202" t="s">
        <v>3439</v>
      </c>
      <c r="D2022" s="202" t="s">
        <v>149</v>
      </c>
      <c r="E2022" s="203" t="s">
        <v>3440</v>
      </c>
      <c r="F2022" s="204" t="s">
        <v>3441</v>
      </c>
      <c r="G2022" s="205" t="s">
        <v>152</v>
      </c>
      <c r="H2022" s="206">
        <v>1</v>
      </c>
      <c r="I2022" s="207"/>
      <c r="J2022" s="208">
        <f>ROUND(I2022*H2022,2)</f>
        <v>0</v>
      </c>
      <c r="K2022" s="204" t="s">
        <v>153</v>
      </c>
      <c r="L2022" s="38"/>
      <c r="M2022" s="209" t="s">
        <v>1</v>
      </c>
      <c r="N2022" s="210" t="s">
        <v>42</v>
      </c>
      <c r="O2022" s="70"/>
      <c r="P2022" s="211">
        <f>O2022*H2022</f>
        <v>0</v>
      </c>
      <c r="Q2022" s="211">
        <v>0</v>
      </c>
      <c r="R2022" s="211">
        <f>Q2022*H2022</f>
        <v>0</v>
      </c>
      <c r="S2022" s="211">
        <v>0</v>
      </c>
      <c r="T2022" s="212">
        <f>S2022*H2022</f>
        <v>0</v>
      </c>
      <c r="U2022" s="33"/>
      <c r="V2022" s="33"/>
      <c r="W2022" s="33"/>
      <c r="X2022" s="33"/>
      <c r="Y2022" s="33"/>
      <c r="Z2022" s="33"/>
      <c r="AA2022" s="33"/>
      <c r="AB2022" s="33"/>
      <c r="AC2022" s="33"/>
      <c r="AD2022" s="33"/>
      <c r="AE2022" s="33"/>
      <c r="AR2022" s="213" t="s">
        <v>154</v>
      </c>
      <c r="AT2022" s="213" t="s">
        <v>149</v>
      </c>
      <c r="AU2022" s="213" t="s">
        <v>86</v>
      </c>
      <c r="AY2022" s="16" t="s">
        <v>147</v>
      </c>
      <c r="BE2022" s="214">
        <f>IF(N2022="základní",J2022,0)</f>
        <v>0</v>
      </c>
      <c r="BF2022" s="214">
        <f>IF(N2022="snížená",J2022,0)</f>
        <v>0</v>
      </c>
      <c r="BG2022" s="214">
        <f>IF(N2022="zákl. přenesená",J2022,0)</f>
        <v>0</v>
      </c>
      <c r="BH2022" s="214">
        <f>IF(N2022="sníž. přenesená",J2022,0)</f>
        <v>0</v>
      </c>
      <c r="BI2022" s="214">
        <f>IF(N2022="nulová",J2022,0)</f>
        <v>0</v>
      </c>
      <c r="BJ2022" s="16" t="s">
        <v>21</v>
      </c>
      <c r="BK2022" s="214">
        <f>ROUND(I2022*H2022,2)</f>
        <v>0</v>
      </c>
      <c r="BL2022" s="16" t="s">
        <v>154</v>
      </c>
      <c r="BM2022" s="213" t="s">
        <v>3442</v>
      </c>
    </row>
    <row r="2023" spans="1:65" s="2" customFormat="1" ht="19.5">
      <c r="A2023" s="33"/>
      <c r="B2023" s="34"/>
      <c r="C2023" s="35"/>
      <c r="D2023" s="215" t="s">
        <v>156</v>
      </c>
      <c r="E2023" s="35"/>
      <c r="F2023" s="216" t="s">
        <v>3443</v>
      </c>
      <c r="G2023" s="35"/>
      <c r="H2023" s="35"/>
      <c r="I2023" s="114"/>
      <c r="J2023" s="35"/>
      <c r="K2023" s="35"/>
      <c r="L2023" s="38"/>
      <c r="M2023" s="217"/>
      <c r="N2023" s="218"/>
      <c r="O2023" s="70"/>
      <c r="P2023" s="70"/>
      <c r="Q2023" s="70"/>
      <c r="R2023" s="70"/>
      <c r="S2023" s="70"/>
      <c r="T2023" s="71"/>
      <c r="U2023" s="33"/>
      <c r="V2023" s="33"/>
      <c r="W2023" s="33"/>
      <c r="X2023" s="33"/>
      <c r="Y2023" s="33"/>
      <c r="Z2023" s="33"/>
      <c r="AA2023" s="33"/>
      <c r="AB2023" s="33"/>
      <c r="AC2023" s="33"/>
      <c r="AD2023" s="33"/>
      <c r="AE2023" s="33"/>
      <c r="AT2023" s="16" t="s">
        <v>156</v>
      </c>
      <c r="AU2023" s="16" t="s">
        <v>86</v>
      </c>
    </row>
    <row r="2024" spans="1:65" s="2" customFormat="1" ht="39">
      <c r="A2024" s="33"/>
      <c r="B2024" s="34"/>
      <c r="C2024" s="35"/>
      <c r="D2024" s="215" t="s">
        <v>158</v>
      </c>
      <c r="E2024" s="35"/>
      <c r="F2024" s="219" t="s">
        <v>3390</v>
      </c>
      <c r="G2024" s="35"/>
      <c r="H2024" s="35"/>
      <c r="I2024" s="114"/>
      <c r="J2024" s="35"/>
      <c r="K2024" s="35"/>
      <c r="L2024" s="38"/>
      <c r="M2024" s="217"/>
      <c r="N2024" s="218"/>
      <c r="O2024" s="70"/>
      <c r="P2024" s="70"/>
      <c r="Q2024" s="70"/>
      <c r="R2024" s="70"/>
      <c r="S2024" s="70"/>
      <c r="T2024" s="71"/>
      <c r="U2024" s="33"/>
      <c r="V2024" s="33"/>
      <c r="W2024" s="33"/>
      <c r="X2024" s="33"/>
      <c r="Y2024" s="33"/>
      <c r="Z2024" s="33"/>
      <c r="AA2024" s="33"/>
      <c r="AB2024" s="33"/>
      <c r="AC2024" s="33"/>
      <c r="AD2024" s="33"/>
      <c r="AE2024" s="33"/>
      <c r="AT2024" s="16" t="s">
        <v>158</v>
      </c>
      <c r="AU2024" s="16" t="s">
        <v>86</v>
      </c>
    </row>
    <row r="2025" spans="1:65" s="2" customFormat="1" ht="21.75" customHeight="1">
      <c r="A2025" s="33"/>
      <c r="B2025" s="34"/>
      <c r="C2025" s="202" t="s">
        <v>3444</v>
      </c>
      <c r="D2025" s="202" t="s">
        <v>149</v>
      </c>
      <c r="E2025" s="203" t="s">
        <v>3445</v>
      </c>
      <c r="F2025" s="204" t="s">
        <v>3446</v>
      </c>
      <c r="G2025" s="205" t="s">
        <v>152</v>
      </c>
      <c r="H2025" s="206">
        <v>1</v>
      </c>
      <c r="I2025" s="207"/>
      <c r="J2025" s="208">
        <f>ROUND(I2025*H2025,2)</f>
        <v>0</v>
      </c>
      <c r="K2025" s="204" t="s">
        <v>153</v>
      </c>
      <c r="L2025" s="38"/>
      <c r="M2025" s="209" t="s">
        <v>1</v>
      </c>
      <c r="N2025" s="210" t="s">
        <v>42</v>
      </c>
      <c r="O2025" s="70"/>
      <c r="P2025" s="211">
        <f>O2025*H2025</f>
        <v>0</v>
      </c>
      <c r="Q2025" s="211">
        <v>0</v>
      </c>
      <c r="R2025" s="211">
        <f>Q2025*H2025</f>
        <v>0</v>
      </c>
      <c r="S2025" s="211">
        <v>0</v>
      </c>
      <c r="T2025" s="212">
        <f>S2025*H2025</f>
        <v>0</v>
      </c>
      <c r="U2025" s="33"/>
      <c r="V2025" s="33"/>
      <c r="W2025" s="33"/>
      <c r="X2025" s="33"/>
      <c r="Y2025" s="33"/>
      <c r="Z2025" s="33"/>
      <c r="AA2025" s="33"/>
      <c r="AB2025" s="33"/>
      <c r="AC2025" s="33"/>
      <c r="AD2025" s="33"/>
      <c r="AE2025" s="33"/>
      <c r="AR2025" s="213" t="s">
        <v>154</v>
      </c>
      <c r="AT2025" s="213" t="s">
        <v>149</v>
      </c>
      <c r="AU2025" s="213" t="s">
        <v>86</v>
      </c>
      <c r="AY2025" s="16" t="s">
        <v>147</v>
      </c>
      <c r="BE2025" s="214">
        <f>IF(N2025="základní",J2025,0)</f>
        <v>0</v>
      </c>
      <c r="BF2025" s="214">
        <f>IF(N2025="snížená",J2025,0)</f>
        <v>0</v>
      </c>
      <c r="BG2025" s="214">
        <f>IF(N2025="zákl. přenesená",J2025,0)</f>
        <v>0</v>
      </c>
      <c r="BH2025" s="214">
        <f>IF(N2025="sníž. přenesená",J2025,0)</f>
        <v>0</v>
      </c>
      <c r="BI2025" s="214">
        <f>IF(N2025="nulová",J2025,0)</f>
        <v>0</v>
      </c>
      <c r="BJ2025" s="16" t="s">
        <v>21</v>
      </c>
      <c r="BK2025" s="214">
        <f>ROUND(I2025*H2025,2)</f>
        <v>0</v>
      </c>
      <c r="BL2025" s="16" t="s">
        <v>154</v>
      </c>
      <c r="BM2025" s="213" t="s">
        <v>3447</v>
      </c>
    </row>
    <row r="2026" spans="1:65" s="2" customFormat="1" ht="11.25">
      <c r="A2026" s="33"/>
      <c r="B2026" s="34"/>
      <c r="C2026" s="35"/>
      <c r="D2026" s="215" t="s">
        <v>156</v>
      </c>
      <c r="E2026" s="35"/>
      <c r="F2026" s="216" t="s">
        <v>3446</v>
      </c>
      <c r="G2026" s="35"/>
      <c r="H2026" s="35"/>
      <c r="I2026" s="114"/>
      <c r="J2026" s="35"/>
      <c r="K2026" s="35"/>
      <c r="L2026" s="38"/>
      <c r="M2026" s="217"/>
      <c r="N2026" s="218"/>
      <c r="O2026" s="70"/>
      <c r="P2026" s="70"/>
      <c r="Q2026" s="70"/>
      <c r="R2026" s="70"/>
      <c r="S2026" s="70"/>
      <c r="T2026" s="71"/>
      <c r="U2026" s="33"/>
      <c r="V2026" s="33"/>
      <c r="W2026" s="33"/>
      <c r="X2026" s="33"/>
      <c r="Y2026" s="33"/>
      <c r="Z2026" s="33"/>
      <c r="AA2026" s="33"/>
      <c r="AB2026" s="33"/>
      <c r="AC2026" s="33"/>
      <c r="AD2026" s="33"/>
      <c r="AE2026" s="33"/>
      <c r="AT2026" s="16" t="s">
        <v>156</v>
      </c>
      <c r="AU2026" s="16" t="s">
        <v>86</v>
      </c>
    </row>
    <row r="2027" spans="1:65" s="2" customFormat="1" ht="68.25">
      <c r="A2027" s="33"/>
      <c r="B2027" s="34"/>
      <c r="C2027" s="35"/>
      <c r="D2027" s="215" t="s">
        <v>158</v>
      </c>
      <c r="E2027" s="35"/>
      <c r="F2027" s="219" t="s">
        <v>3448</v>
      </c>
      <c r="G2027" s="35"/>
      <c r="H2027" s="35"/>
      <c r="I2027" s="114"/>
      <c r="J2027" s="35"/>
      <c r="K2027" s="35"/>
      <c r="L2027" s="38"/>
      <c r="M2027" s="217"/>
      <c r="N2027" s="218"/>
      <c r="O2027" s="70"/>
      <c r="P2027" s="70"/>
      <c r="Q2027" s="70"/>
      <c r="R2027" s="70"/>
      <c r="S2027" s="70"/>
      <c r="T2027" s="71"/>
      <c r="U2027" s="33"/>
      <c r="V2027" s="33"/>
      <c r="W2027" s="33"/>
      <c r="X2027" s="33"/>
      <c r="Y2027" s="33"/>
      <c r="Z2027" s="33"/>
      <c r="AA2027" s="33"/>
      <c r="AB2027" s="33"/>
      <c r="AC2027" s="33"/>
      <c r="AD2027" s="33"/>
      <c r="AE2027" s="33"/>
      <c r="AT2027" s="16" t="s">
        <v>158</v>
      </c>
      <c r="AU2027" s="16" t="s">
        <v>86</v>
      </c>
    </row>
    <row r="2028" spans="1:65" s="2" customFormat="1" ht="21.75" customHeight="1">
      <c r="A2028" s="33"/>
      <c r="B2028" s="34"/>
      <c r="C2028" s="202" t="s">
        <v>3449</v>
      </c>
      <c r="D2028" s="202" t="s">
        <v>149</v>
      </c>
      <c r="E2028" s="203" t="s">
        <v>3450</v>
      </c>
      <c r="F2028" s="204" t="s">
        <v>3451</v>
      </c>
      <c r="G2028" s="205" t="s">
        <v>152</v>
      </c>
      <c r="H2028" s="206">
        <v>1</v>
      </c>
      <c r="I2028" s="207"/>
      <c r="J2028" s="208">
        <f>ROUND(I2028*H2028,2)</f>
        <v>0</v>
      </c>
      <c r="K2028" s="204" t="s">
        <v>153</v>
      </c>
      <c r="L2028" s="38"/>
      <c r="M2028" s="209" t="s">
        <v>1</v>
      </c>
      <c r="N2028" s="210" t="s">
        <v>42</v>
      </c>
      <c r="O2028" s="70"/>
      <c r="P2028" s="211">
        <f>O2028*H2028</f>
        <v>0</v>
      </c>
      <c r="Q2028" s="211">
        <v>4.8000000000000001E-2</v>
      </c>
      <c r="R2028" s="211">
        <f>Q2028*H2028</f>
        <v>4.8000000000000001E-2</v>
      </c>
      <c r="S2028" s="211">
        <v>4.8000000000000001E-2</v>
      </c>
      <c r="T2028" s="212">
        <f>S2028*H2028</f>
        <v>4.8000000000000001E-2</v>
      </c>
      <c r="U2028" s="33"/>
      <c r="V2028" s="33"/>
      <c r="W2028" s="33"/>
      <c r="X2028" s="33"/>
      <c r="Y2028" s="33"/>
      <c r="Z2028" s="33"/>
      <c r="AA2028" s="33"/>
      <c r="AB2028" s="33"/>
      <c r="AC2028" s="33"/>
      <c r="AD2028" s="33"/>
      <c r="AE2028" s="33"/>
      <c r="AR2028" s="213" t="s">
        <v>154</v>
      </c>
      <c r="AT2028" s="213" t="s">
        <v>149</v>
      </c>
      <c r="AU2028" s="213" t="s">
        <v>86</v>
      </c>
      <c r="AY2028" s="16" t="s">
        <v>147</v>
      </c>
      <c r="BE2028" s="214">
        <f>IF(N2028="základní",J2028,0)</f>
        <v>0</v>
      </c>
      <c r="BF2028" s="214">
        <f>IF(N2028="snížená",J2028,0)</f>
        <v>0</v>
      </c>
      <c r="BG2028" s="214">
        <f>IF(N2028="zákl. přenesená",J2028,0)</f>
        <v>0</v>
      </c>
      <c r="BH2028" s="214">
        <f>IF(N2028="sníž. přenesená",J2028,0)</f>
        <v>0</v>
      </c>
      <c r="BI2028" s="214">
        <f>IF(N2028="nulová",J2028,0)</f>
        <v>0</v>
      </c>
      <c r="BJ2028" s="16" t="s">
        <v>21</v>
      </c>
      <c r="BK2028" s="214">
        <f>ROUND(I2028*H2028,2)</f>
        <v>0</v>
      </c>
      <c r="BL2028" s="16" t="s">
        <v>154</v>
      </c>
      <c r="BM2028" s="213" t="s">
        <v>3452</v>
      </c>
    </row>
    <row r="2029" spans="1:65" s="2" customFormat="1" ht="11.25">
      <c r="A2029" s="33"/>
      <c r="B2029" s="34"/>
      <c r="C2029" s="35"/>
      <c r="D2029" s="215" t="s">
        <v>156</v>
      </c>
      <c r="E2029" s="35"/>
      <c r="F2029" s="216" t="s">
        <v>3453</v>
      </c>
      <c r="G2029" s="35"/>
      <c r="H2029" s="35"/>
      <c r="I2029" s="114"/>
      <c r="J2029" s="35"/>
      <c r="K2029" s="35"/>
      <c r="L2029" s="38"/>
      <c r="M2029" s="217"/>
      <c r="N2029" s="218"/>
      <c r="O2029" s="70"/>
      <c r="P2029" s="70"/>
      <c r="Q2029" s="70"/>
      <c r="R2029" s="70"/>
      <c r="S2029" s="70"/>
      <c r="T2029" s="71"/>
      <c r="U2029" s="33"/>
      <c r="V2029" s="33"/>
      <c r="W2029" s="33"/>
      <c r="X2029" s="33"/>
      <c r="Y2029" s="33"/>
      <c r="Z2029" s="33"/>
      <c r="AA2029" s="33"/>
      <c r="AB2029" s="33"/>
      <c r="AC2029" s="33"/>
      <c r="AD2029" s="33"/>
      <c r="AE2029" s="33"/>
      <c r="AT2029" s="16" t="s">
        <v>156</v>
      </c>
      <c r="AU2029" s="16" t="s">
        <v>86</v>
      </c>
    </row>
    <row r="2030" spans="1:65" s="2" customFormat="1" ht="68.25">
      <c r="A2030" s="33"/>
      <c r="B2030" s="34"/>
      <c r="C2030" s="35"/>
      <c r="D2030" s="215" t="s">
        <v>158</v>
      </c>
      <c r="E2030" s="35"/>
      <c r="F2030" s="219" t="s">
        <v>3448</v>
      </c>
      <c r="G2030" s="35"/>
      <c r="H2030" s="35"/>
      <c r="I2030" s="114"/>
      <c r="J2030" s="35"/>
      <c r="K2030" s="35"/>
      <c r="L2030" s="38"/>
      <c r="M2030" s="217"/>
      <c r="N2030" s="218"/>
      <c r="O2030" s="70"/>
      <c r="P2030" s="70"/>
      <c r="Q2030" s="70"/>
      <c r="R2030" s="70"/>
      <c r="S2030" s="70"/>
      <c r="T2030" s="71"/>
      <c r="U2030" s="33"/>
      <c r="V2030" s="33"/>
      <c r="W2030" s="33"/>
      <c r="X2030" s="33"/>
      <c r="Y2030" s="33"/>
      <c r="Z2030" s="33"/>
      <c r="AA2030" s="33"/>
      <c r="AB2030" s="33"/>
      <c r="AC2030" s="33"/>
      <c r="AD2030" s="33"/>
      <c r="AE2030" s="33"/>
      <c r="AT2030" s="16" t="s">
        <v>158</v>
      </c>
      <c r="AU2030" s="16" t="s">
        <v>86</v>
      </c>
    </row>
    <row r="2031" spans="1:65" s="2" customFormat="1" ht="16.5" customHeight="1">
      <c r="A2031" s="33"/>
      <c r="B2031" s="34"/>
      <c r="C2031" s="202" t="s">
        <v>3454</v>
      </c>
      <c r="D2031" s="202" t="s">
        <v>149</v>
      </c>
      <c r="E2031" s="203" t="s">
        <v>3455</v>
      </c>
      <c r="F2031" s="204" t="s">
        <v>3456</v>
      </c>
      <c r="G2031" s="205" t="s">
        <v>152</v>
      </c>
      <c r="H2031" s="206">
        <v>1</v>
      </c>
      <c r="I2031" s="207"/>
      <c r="J2031" s="208">
        <f>ROUND(I2031*H2031,2)</f>
        <v>0</v>
      </c>
      <c r="K2031" s="204" t="s">
        <v>153</v>
      </c>
      <c r="L2031" s="38"/>
      <c r="M2031" s="209" t="s">
        <v>1</v>
      </c>
      <c r="N2031" s="210" t="s">
        <v>42</v>
      </c>
      <c r="O2031" s="70"/>
      <c r="P2031" s="211">
        <f>O2031*H2031</f>
        <v>0</v>
      </c>
      <c r="Q2031" s="211">
        <v>0</v>
      </c>
      <c r="R2031" s="211">
        <f>Q2031*H2031</f>
        <v>0</v>
      </c>
      <c r="S2031" s="211">
        <v>0</v>
      </c>
      <c r="T2031" s="212">
        <f>S2031*H2031</f>
        <v>0</v>
      </c>
      <c r="U2031" s="33"/>
      <c r="V2031" s="33"/>
      <c r="W2031" s="33"/>
      <c r="X2031" s="33"/>
      <c r="Y2031" s="33"/>
      <c r="Z2031" s="33"/>
      <c r="AA2031" s="33"/>
      <c r="AB2031" s="33"/>
      <c r="AC2031" s="33"/>
      <c r="AD2031" s="33"/>
      <c r="AE2031" s="33"/>
      <c r="AR2031" s="213" t="s">
        <v>154</v>
      </c>
      <c r="AT2031" s="213" t="s">
        <v>149</v>
      </c>
      <c r="AU2031" s="213" t="s">
        <v>86</v>
      </c>
      <c r="AY2031" s="16" t="s">
        <v>147</v>
      </c>
      <c r="BE2031" s="214">
        <f>IF(N2031="základní",J2031,0)</f>
        <v>0</v>
      </c>
      <c r="BF2031" s="214">
        <f>IF(N2031="snížená",J2031,0)</f>
        <v>0</v>
      </c>
      <c r="BG2031" s="214">
        <f>IF(N2031="zákl. přenesená",J2031,0)</f>
        <v>0</v>
      </c>
      <c r="BH2031" s="214">
        <f>IF(N2031="sníž. přenesená",J2031,0)</f>
        <v>0</v>
      </c>
      <c r="BI2031" s="214">
        <f>IF(N2031="nulová",J2031,0)</f>
        <v>0</v>
      </c>
      <c r="BJ2031" s="16" t="s">
        <v>21</v>
      </c>
      <c r="BK2031" s="214">
        <f>ROUND(I2031*H2031,2)</f>
        <v>0</v>
      </c>
      <c r="BL2031" s="16" t="s">
        <v>154</v>
      </c>
      <c r="BM2031" s="213" t="s">
        <v>3457</v>
      </c>
    </row>
    <row r="2032" spans="1:65" s="2" customFormat="1" ht="11.25">
      <c r="A2032" s="33"/>
      <c r="B2032" s="34"/>
      <c r="C2032" s="35"/>
      <c r="D2032" s="215" t="s">
        <v>156</v>
      </c>
      <c r="E2032" s="35"/>
      <c r="F2032" s="216" t="s">
        <v>3456</v>
      </c>
      <c r="G2032" s="35"/>
      <c r="H2032" s="35"/>
      <c r="I2032" s="114"/>
      <c r="J2032" s="35"/>
      <c r="K2032" s="35"/>
      <c r="L2032" s="38"/>
      <c r="M2032" s="217"/>
      <c r="N2032" s="218"/>
      <c r="O2032" s="70"/>
      <c r="P2032" s="70"/>
      <c r="Q2032" s="70"/>
      <c r="R2032" s="70"/>
      <c r="S2032" s="70"/>
      <c r="T2032" s="71"/>
      <c r="U2032" s="33"/>
      <c r="V2032" s="33"/>
      <c r="W2032" s="33"/>
      <c r="X2032" s="33"/>
      <c r="Y2032" s="33"/>
      <c r="Z2032" s="33"/>
      <c r="AA2032" s="33"/>
      <c r="AB2032" s="33"/>
      <c r="AC2032" s="33"/>
      <c r="AD2032" s="33"/>
      <c r="AE2032" s="33"/>
      <c r="AT2032" s="16" t="s">
        <v>156</v>
      </c>
      <c r="AU2032" s="16" t="s">
        <v>86</v>
      </c>
    </row>
    <row r="2033" spans="1:65" s="2" customFormat="1" ht="68.25">
      <c r="A2033" s="33"/>
      <c r="B2033" s="34"/>
      <c r="C2033" s="35"/>
      <c r="D2033" s="215" t="s">
        <v>158</v>
      </c>
      <c r="E2033" s="35"/>
      <c r="F2033" s="219" t="s">
        <v>3448</v>
      </c>
      <c r="G2033" s="35"/>
      <c r="H2033" s="35"/>
      <c r="I2033" s="114"/>
      <c r="J2033" s="35"/>
      <c r="K2033" s="35"/>
      <c r="L2033" s="38"/>
      <c r="M2033" s="217"/>
      <c r="N2033" s="218"/>
      <c r="O2033" s="70"/>
      <c r="P2033" s="70"/>
      <c r="Q2033" s="70"/>
      <c r="R2033" s="70"/>
      <c r="S2033" s="70"/>
      <c r="T2033" s="71"/>
      <c r="U2033" s="33"/>
      <c r="V2033" s="33"/>
      <c r="W2033" s="33"/>
      <c r="X2033" s="33"/>
      <c r="Y2033" s="33"/>
      <c r="Z2033" s="33"/>
      <c r="AA2033" s="33"/>
      <c r="AB2033" s="33"/>
      <c r="AC2033" s="33"/>
      <c r="AD2033" s="33"/>
      <c r="AE2033" s="33"/>
      <c r="AT2033" s="16" t="s">
        <v>158</v>
      </c>
      <c r="AU2033" s="16" t="s">
        <v>86</v>
      </c>
    </row>
    <row r="2034" spans="1:65" s="2" customFormat="1" ht="21.75" customHeight="1">
      <c r="A2034" s="33"/>
      <c r="B2034" s="34"/>
      <c r="C2034" s="202" t="s">
        <v>3458</v>
      </c>
      <c r="D2034" s="202" t="s">
        <v>149</v>
      </c>
      <c r="E2034" s="203" t="s">
        <v>3459</v>
      </c>
      <c r="F2034" s="204" t="s">
        <v>3460</v>
      </c>
      <c r="G2034" s="205" t="s">
        <v>152</v>
      </c>
      <c r="H2034" s="206">
        <v>1</v>
      </c>
      <c r="I2034" s="207"/>
      <c r="J2034" s="208">
        <f>ROUND(I2034*H2034,2)</f>
        <v>0</v>
      </c>
      <c r="K2034" s="204" t="s">
        <v>153</v>
      </c>
      <c r="L2034" s="38"/>
      <c r="M2034" s="209" t="s">
        <v>1</v>
      </c>
      <c r="N2034" s="210" t="s">
        <v>42</v>
      </c>
      <c r="O2034" s="70"/>
      <c r="P2034" s="211">
        <f>O2034*H2034</f>
        <v>0</v>
      </c>
      <c r="Q2034" s="211">
        <v>4.8000000000000001E-2</v>
      </c>
      <c r="R2034" s="211">
        <f>Q2034*H2034</f>
        <v>4.8000000000000001E-2</v>
      </c>
      <c r="S2034" s="211">
        <v>4.8000000000000001E-2</v>
      </c>
      <c r="T2034" s="212">
        <f>S2034*H2034</f>
        <v>4.8000000000000001E-2</v>
      </c>
      <c r="U2034" s="33"/>
      <c r="V2034" s="33"/>
      <c r="W2034" s="33"/>
      <c r="X2034" s="33"/>
      <c r="Y2034" s="33"/>
      <c r="Z2034" s="33"/>
      <c r="AA2034" s="33"/>
      <c r="AB2034" s="33"/>
      <c r="AC2034" s="33"/>
      <c r="AD2034" s="33"/>
      <c r="AE2034" s="33"/>
      <c r="AR2034" s="213" t="s">
        <v>154</v>
      </c>
      <c r="AT2034" s="213" t="s">
        <v>149</v>
      </c>
      <c r="AU2034" s="213" t="s">
        <v>86</v>
      </c>
      <c r="AY2034" s="16" t="s">
        <v>147</v>
      </c>
      <c r="BE2034" s="214">
        <f>IF(N2034="základní",J2034,0)</f>
        <v>0</v>
      </c>
      <c r="BF2034" s="214">
        <f>IF(N2034="snížená",J2034,0)</f>
        <v>0</v>
      </c>
      <c r="BG2034" s="214">
        <f>IF(N2034="zákl. přenesená",J2034,0)</f>
        <v>0</v>
      </c>
      <c r="BH2034" s="214">
        <f>IF(N2034="sníž. přenesená",J2034,0)</f>
        <v>0</v>
      </c>
      <c r="BI2034" s="214">
        <f>IF(N2034="nulová",J2034,0)</f>
        <v>0</v>
      </c>
      <c r="BJ2034" s="16" t="s">
        <v>21</v>
      </c>
      <c r="BK2034" s="214">
        <f>ROUND(I2034*H2034,2)</f>
        <v>0</v>
      </c>
      <c r="BL2034" s="16" t="s">
        <v>154</v>
      </c>
      <c r="BM2034" s="213" t="s">
        <v>3461</v>
      </c>
    </row>
    <row r="2035" spans="1:65" s="2" customFormat="1" ht="11.25">
      <c r="A2035" s="33"/>
      <c r="B2035" s="34"/>
      <c r="C2035" s="35"/>
      <c r="D2035" s="215" t="s">
        <v>156</v>
      </c>
      <c r="E2035" s="35"/>
      <c r="F2035" s="216" t="s">
        <v>3462</v>
      </c>
      <c r="G2035" s="35"/>
      <c r="H2035" s="35"/>
      <c r="I2035" s="114"/>
      <c r="J2035" s="35"/>
      <c r="K2035" s="35"/>
      <c r="L2035" s="38"/>
      <c r="M2035" s="217"/>
      <c r="N2035" s="218"/>
      <c r="O2035" s="70"/>
      <c r="P2035" s="70"/>
      <c r="Q2035" s="70"/>
      <c r="R2035" s="70"/>
      <c r="S2035" s="70"/>
      <c r="T2035" s="71"/>
      <c r="U2035" s="33"/>
      <c r="V2035" s="33"/>
      <c r="W2035" s="33"/>
      <c r="X2035" s="33"/>
      <c r="Y2035" s="33"/>
      <c r="Z2035" s="33"/>
      <c r="AA2035" s="33"/>
      <c r="AB2035" s="33"/>
      <c r="AC2035" s="33"/>
      <c r="AD2035" s="33"/>
      <c r="AE2035" s="33"/>
      <c r="AT2035" s="16" t="s">
        <v>156</v>
      </c>
      <c r="AU2035" s="16" t="s">
        <v>86</v>
      </c>
    </row>
    <row r="2036" spans="1:65" s="2" customFormat="1" ht="68.25">
      <c r="A2036" s="33"/>
      <c r="B2036" s="34"/>
      <c r="C2036" s="35"/>
      <c r="D2036" s="215" t="s">
        <v>158</v>
      </c>
      <c r="E2036" s="35"/>
      <c r="F2036" s="219" t="s">
        <v>3448</v>
      </c>
      <c r="G2036" s="35"/>
      <c r="H2036" s="35"/>
      <c r="I2036" s="114"/>
      <c r="J2036" s="35"/>
      <c r="K2036" s="35"/>
      <c r="L2036" s="38"/>
      <c r="M2036" s="217"/>
      <c r="N2036" s="218"/>
      <c r="O2036" s="70"/>
      <c r="P2036" s="70"/>
      <c r="Q2036" s="70"/>
      <c r="R2036" s="70"/>
      <c r="S2036" s="70"/>
      <c r="T2036" s="71"/>
      <c r="U2036" s="33"/>
      <c r="V2036" s="33"/>
      <c r="W2036" s="33"/>
      <c r="X2036" s="33"/>
      <c r="Y2036" s="33"/>
      <c r="Z2036" s="33"/>
      <c r="AA2036" s="33"/>
      <c r="AB2036" s="33"/>
      <c r="AC2036" s="33"/>
      <c r="AD2036" s="33"/>
      <c r="AE2036" s="33"/>
      <c r="AT2036" s="16" t="s">
        <v>158</v>
      </c>
      <c r="AU2036" s="16" t="s">
        <v>86</v>
      </c>
    </row>
    <row r="2037" spans="1:65" s="2" customFormat="1" ht="21.75" customHeight="1">
      <c r="A2037" s="33"/>
      <c r="B2037" s="34"/>
      <c r="C2037" s="202" t="s">
        <v>3463</v>
      </c>
      <c r="D2037" s="202" t="s">
        <v>149</v>
      </c>
      <c r="E2037" s="203" t="s">
        <v>3464</v>
      </c>
      <c r="F2037" s="204" t="s">
        <v>3465</v>
      </c>
      <c r="G2037" s="205" t="s">
        <v>152</v>
      </c>
      <c r="H2037" s="206">
        <v>1</v>
      </c>
      <c r="I2037" s="207"/>
      <c r="J2037" s="208">
        <f>ROUND(I2037*H2037,2)</f>
        <v>0</v>
      </c>
      <c r="K2037" s="204" t="s">
        <v>153</v>
      </c>
      <c r="L2037" s="38"/>
      <c r="M2037" s="209" t="s">
        <v>1</v>
      </c>
      <c r="N2037" s="210" t="s">
        <v>42</v>
      </c>
      <c r="O2037" s="70"/>
      <c r="P2037" s="211">
        <f>O2037*H2037</f>
        <v>0</v>
      </c>
      <c r="Q2037" s="211">
        <v>0</v>
      </c>
      <c r="R2037" s="211">
        <f>Q2037*H2037</f>
        <v>0</v>
      </c>
      <c r="S2037" s="211">
        <v>0</v>
      </c>
      <c r="T2037" s="212">
        <f>S2037*H2037</f>
        <v>0</v>
      </c>
      <c r="U2037" s="33"/>
      <c r="V2037" s="33"/>
      <c r="W2037" s="33"/>
      <c r="X2037" s="33"/>
      <c r="Y2037" s="33"/>
      <c r="Z2037" s="33"/>
      <c r="AA2037" s="33"/>
      <c r="AB2037" s="33"/>
      <c r="AC2037" s="33"/>
      <c r="AD2037" s="33"/>
      <c r="AE2037" s="33"/>
      <c r="AR2037" s="213" t="s">
        <v>154</v>
      </c>
      <c r="AT2037" s="213" t="s">
        <v>149</v>
      </c>
      <c r="AU2037" s="213" t="s">
        <v>86</v>
      </c>
      <c r="AY2037" s="16" t="s">
        <v>147</v>
      </c>
      <c r="BE2037" s="214">
        <f>IF(N2037="základní",J2037,0)</f>
        <v>0</v>
      </c>
      <c r="BF2037" s="214">
        <f>IF(N2037="snížená",J2037,0)</f>
        <v>0</v>
      </c>
      <c r="BG2037" s="214">
        <f>IF(N2037="zákl. přenesená",J2037,0)</f>
        <v>0</v>
      </c>
      <c r="BH2037" s="214">
        <f>IF(N2037="sníž. přenesená",J2037,0)</f>
        <v>0</v>
      </c>
      <c r="BI2037" s="214">
        <f>IF(N2037="nulová",J2037,0)</f>
        <v>0</v>
      </c>
      <c r="BJ2037" s="16" t="s">
        <v>21</v>
      </c>
      <c r="BK2037" s="214">
        <f>ROUND(I2037*H2037,2)</f>
        <v>0</v>
      </c>
      <c r="BL2037" s="16" t="s">
        <v>154</v>
      </c>
      <c r="BM2037" s="213" t="s">
        <v>3466</v>
      </c>
    </row>
    <row r="2038" spans="1:65" s="2" customFormat="1" ht="19.5">
      <c r="A2038" s="33"/>
      <c r="B2038" s="34"/>
      <c r="C2038" s="35"/>
      <c r="D2038" s="215" t="s">
        <v>156</v>
      </c>
      <c r="E2038" s="35"/>
      <c r="F2038" s="216" t="s">
        <v>3467</v>
      </c>
      <c r="G2038" s="35"/>
      <c r="H2038" s="35"/>
      <c r="I2038" s="114"/>
      <c r="J2038" s="35"/>
      <c r="K2038" s="35"/>
      <c r="L2038" s="38"/>
      <c r="M2038" s="217"/>
      <c r="N2038" s="218"/>
      <c r="O2038" s="70"/>
      <c r="P2038" s="70"/>
      <c r="Q2038" s="70"/>
      <c r="R2038" s="70"/>
      <c r="S2038" s="70"/>
      <c r="T2038" s="71"/>
      <c r="U2038" s="33"/>
      <c r="V2038" s="33"/>
      <c r="W2038" s="33"/>
      <c r="X2038" s="33"/>
      <c r="Y2038" s="33"/>
      <c r="Z2038" s="33"/>
      <c r="AA2038" s="33"/>
      <c r="AB2038" s="33"/>
      <c r="AC2038" s="33"/>
      <c r="AD2038" s="33"/>
      <c r="AE2038" s="33"/>
      <c r="AT2038" s="16" t="s">
        <v>156</v>
      </c>
      <c r="AU2038" s="16" t="s">
        <v>86</v>
      </c>
    </row>
    <row r="2039" spans="1:65" s="2" customFormat="1" ht="68.25">
      <c r="A2039" s="33"/>
      <c r="B2039" s="34"/>
      <c r="C2039" s="35"/>
      <c r="D2039" s="215" t="s">
        <v>158</v>
      </c>
      <c r="E2039" s="35"/>
      <c r="F2039" s="219" t="s">
        <v>3448</v>
      </c>
      <c r="G2039" s="35"/>
      <c r="H2039" s="35"/>
      <c r="I2039" s="114"/>
      <c r="J2039" s="35"/>
      <c r="K2039" s="35"/>
      <c r="L2039" s="38"/>
      <c r="M2039" s="217"/>
      <c r="N2039" s="218"/>
      <c r="O2039" s="70"/>
      <c r="P2039" s="70"/>
      <c r="Q2039" s="70"/>
      <c r="R2039" s="70"/>
      <c r="S2039" s="70"/>
      <c r="T2039" s="71"/>
      <c r="U2039" s="33"/>
      <c r="V2039" s="33"/>
      <c r="W2039" s="33"/>
      <c r="X2039" s="33"/>
      <c r="Y2039" s="33"/>
      <c r="Z2039" s="33"/>
      <c r="AA2039" s="33"/>
      <c r="AB2039" s="33"/>
      <c r="AC2039" s="33"/>
      <c r="AD2039" s="33"/>
      <c r="AE2039" s="33"/>
      <c r="AT2039" s="16" t="s">
        <v>158</v>
      </c>
      <c r="AU2039" s="16" t="s">
        <v>86</v>
      </c>
    </row>
    <row r="2040" spans="1:65" s="2" customFormat="1" ht="29.25">
      <c r="A2040" s="33"/>
      <c r="B2040" s="34"/>
      <c r="C2040" s="35"/>
      <c r="D2040" s="215" t="s">
        <v>191</v>
      </c>
      <c r="E2040" s="35"/>
      <c r="F2040" s="219" t="s">
        <v>3468</v>
      </c>
      <c r="G2040" s="35"/>
      <c r="H2040" s="35"/>
      <c r="I2040" s="114"/>
      <c r="J2040" s="35"/>
      <c r="K2040" s="35"/>
      <c r="L2040" s="38"/>
      <c r="M2040" s="217"/>
      <c r="N2040" s="218"/>
      <c r="O2040" s="70"/>
      <c r="P2040" s="70"/>
      <c r="Q2040" s="70"/>
      <c r="R2040" s="70"/>
      <c r="S2040" s="70"/>
      <c r="T2040" s="71"/>
      <c r="U2040" s="33"/>
      <c r="V2040" s="33"/>
      <c r="W2040" s="33"/>
      <c r="X2040" s="33"/>
      <c r="Y2040" s="33"/>
      <c r="Z2040" s="33"/>
      <c r="AA2040" s="33"/>
      <c r="AB2040" s="33"/>
      <c r="AC2040" s="33"/>
      <c r="AD2040" s="33"/>
      <c r="AE2040" s="33"/>
      <c r="AT2040" s="16" t="s">
        <v>191</v>
      </c>
      <c r="AU2040" s="16" t="s">
        <v>86</v>
      </c>
    </row>
    <row r="2041" spans="1:65" s="2" customFormat="1" ht="21.75" customHeight="1">
      <c r="A2041" s="33"/>
      <c r="B2041" s="34"/>
      <c r="C2041" s="202" t="s">
        <v>3469</v>
      </c>
      <c r="D2041" s="202" t="s">
        <v>149</v>
      </c>
      <c r="E2041" s="203" t="s">
        <v>3470</v>
      </c>
      <c r="F2041" s="204" t="s">
        <v>3471</v>
      </c>
      <c r="G2041" s="205" t="s">
        <v>152</v>
      </c>
      <c r="H2041" s="206">
        <v>1</v>
      </c>
      <c r="I2041" s="207"/>
      <c r="J2041" s="208">
        <f>ROUND(I2041*H2041,2)</f>
        <v>0</v>
      </c>
      <c r="K2041" s="204" t="s">
        <v>153</v>
      </c>
      <c r="L2041" s="38"/>
      <c r="M2041" s="209" t="s">
        <v>1</v>
      </c>
      <c r="N2041" s="210" t="s">
        <v>42</v>
      </c>
      <c r="O2041" s="70"/>
      <c r="P2041" s="211">
        <f>O2041*H2041</f>
        <v>0</v>
      </c>
      <c r="Q2041" s="211">
        <v>0</v>
      </c>
      <c r="R2041" s="211">
        <f>Q2041*H2041</f>
        <v>0</v>
      </c>
      <c r="S2041" s="211">
        <v>0</v>
      </c>
      <c r="T2041" s="212">
        <f>S2041*H2041</f>
        <v>0</v>
      </c>
      <c r="U2041" s="33"/>
      <c r="V2041" s="33"/>
      <c r="W2041" s="33"/>
      <c r="X2041" s="33"/>
      <c r="Y2041" s="33"/>
      <c r="Z2041" s="33"/>
      <c r="AA2041" s="33"/>
      <c r="AB2041" s="33"/>
      <c r="AC2041" s="33"/>
      <c r="AD2041" s="33"/>
      <c r="AE2041" s="33"/>
      <c r="AR2041" s="213" t="s">
        <v>154</v>
      </c>
      <c r="AT2041" s="213" t="s">
        <v>149</v>
      </c>
      <c r="AU2041" s="213" t="s">
        <v>86</v>
      </c>
      <c r="AY2041" s="16" t="s">
        <v>147</v>
      </c>
      <c r="BE2041" s="214">
        <f>IF(N2041="základní",J2041,0)</f>
        <v>0</v>
      </c>
      <c r="BF2041" s="214">
        <f>IF(N2041="snížená",J2041,0)</f>
        <v>0</v>
      </c>
      <c r="BG2041" s="214">
        <f>IF(N2041="zákl. přenesená",J2041,0)</f>
        <v>0</v>
      </c>
      <c r="BH2041" s="214">
        <f>IF(N2041="sníž. přenesená",J2041,0)</f>
        <v>0</v>
      </c>
      <c r="BI2041" s="214">
        <f>IF(N2041="nulová",J2041,0)</f>
        <v>0</v>
      </c>
      <c r="BJ2041" s="16" t="s">
        <v>21</v>
      </c>
      <c r="BK2041" s="214">
        <f>ROUND(I2041*H2041,2)</f>
        <v>0</v>
      </c>
      <c r="BL2041" s="16" t="s">
        <v>154</v>
      </c>
      <c r="BM2041" s="213" t="s">
        <v>3472</v>
      </c>
    </row>
    <row r="2042" spans="1:65" s="2" customFormat="1" ht="11.25">
      <c r="A2042" s="33"/>
      <c r="B2042" s="34"/>
      <c r="C2042" s="35"/>
      <c r="D2042" s="215" t="s">
        <v>156</v>
      </c>
      <c r="E2042" s="35"/>
      <c r="F2042" s="216" t="s">
        <v>3473</v>
      </c>
      <c r="G2042" s="35"/>
      <c r="H2042" s="35"/>
      <c r="I2042" s="114"/>
      <c r="J2042" s="35"/>
      <c r="K2042" s="35"/>
      <c r="L2042" s="38"/>
      <c r="M2042" s="217"/>
      <c r="N2042" s="218"/>
      <c r="O2042" s="70"/>
      <c r="P2042" s="70"/>
      <c r="Q2042" s="70"/>
      <c r="R2042" s="70"/>
      <c r="S2042" s="70"/>
      <c r="T2042" s="71"/>
      <c r="U2042" s="33"/>
      <c r="V2042" s="33"/>
      <c r="W2042" s="33"/>
      <c r="X2042" s="33"/>
      <c r="Y2042" s="33"/>
      <c r="Z2042" s="33"/>
      <c r="AA2042" s="33"/>
      <c r="AB2042" s="33"/>
      <c r="AC2042" s="33"/>
      <c r="AD2042" s="33"/>
      <c r="AE2042" s="33"/>
      <c r="AT2042" s="16" t="s">
        <v>156</v>
      </c>
      <c r="AU2042" s="16" t="s">
        <v>86</v>
      </c>
    </row>
    <row r="2043" spans="1:65" s="2" customFormat="1" ht="68.25">
      <c r="A2043" s="33"/>
      <c r="B2043" s="34"/>
      <c r="C2043" s="35"/>
      <c r="D2043" s="215" t="s">
        <v>158</v>
      </c>
      <c r="E2043" s="35"/>
      <c r="F2043" s="219" t="s">
        <v>3448</v>
      </c>
      <c r="G2043" s="35"/>
      <c r="H2043" s="35"/>
      <c r="I2043" s="114"/>
      <c r="J2043" s="35"/>
      <c r="K2043" s="35"/>
      <c r="L2043" s="38"/>
      <c r="M2043" s="217"/>
      <c r="N2043" s="218"/>
      <c r="O2043" s="70"/>
      <c r="P2043" s="70"/>
      <c r="Q2043" s="70"/>
      <c r="R2043" s="70"/>
      <c r="S2043" s="70"/>
      <c r="T2043" s="71"/>
      <c r="U2043" s="33"/>
      <c r="V2043" s="33"/>
      <c r="W2043" s="33"/>
      <c r="X2043" s="33"/>
      <c r="Y2043" s="33"/>
      <c r="Z2043" s="33"/>
      <c r="AA2043" s="33"/>
      <c r="AB2043" s="33"/>
      <c r="AC2043" s="33"/>
      <c r="AD2043" s="33"/>
      <c r="AE2043" s="33"/>
      <c r="AT2043" s="16" t="s">
        <v>158</v>
      </c>
      <c r="AU2043" s="16" t="s">
        <v>86</v>
      </c>
    </row>
    <row r="2044" spans="1:65" s="2" customFormat="1" ht="21.75" customHeight="1">
      <c r="A2044" s="33"/>
      <c r="B2044" s="34"/>
      <c r="C2044" s="202" t="s">
        <v>3474</v>
      </c>
      <c r="D2044" s="202" t="s">
        <v>149</v>
      </c>
      <c r="E2044" s="203" t="s">
        <v>3475</v>
      </c>
      <c r="F2044" s="204" t="s">
        <v>3476</v>
      </c>
      <c r="G2044" s="205" t="s">
        <v>152</v>
      </c>
      <c r="H2044" s="206">
        <v>1</v>
      </c>
      <c r="I2044" s="207"/>
      <c r="J2044" s="208">
        <f>ROUND(I2044*H2044,2)</f>
        <v>0</v>
      </c>
      <c r="K2044" s="204" t="s">
        <v>153</v>
      </c>
      <c r="L2044" s="38"/>
      <c r="M2044" s="209" t="s">
        <v>1</v>
      </c>
      <c r="N2044" s="210" t="s">
        <v>42</v>
      </c>
      <c r="O2044" s="70"/>
      <c r="P2044" s="211">
        <f>O2044*H2044</f>
        <v>0</v>
      </c>
      <c r="Q2044" s="211">
        <v>0</v>
      </c>
      <c r="R2044" s="211">
        <f>Q2044*H2044</f>
        <v>0</v>
      </c>
      <c r="S2044" s="211">
        <v>0</v>
      </c>
      <c r="T2044" s="212">
        <f>S2044*H2044</f>
        <v>0</v>
      </c>
      <c r="U2044" s="33"/>
      <c r="V2044" s="33"/>
      <c r="W2044" s="33"/>
      <c r="X2044" s="33"/>
      <c r="Y2044" s="33"/>
      <c r="Z2044" s="33"/>
      <c r="AA2044" s="33"/>
      <c r="AB2044" s="33"/>
      <c r="AC2044" s="33"/>
      <c r="AD2044" s="33"/>
      <c r="AE2044" s="33"/>
      <c r="AR2044" s="213" t="s">
        <v>154</v>
      </c>
      <c r="AT2044" s="213" t="s">
        <v>149</v>
      </c>
      <c r="AU2044" s="213" t="s">
        <v>86</v>
      </c>
      <c r="AY2044" s="16" t="s">
        <v>147</v>
      </c>
      <c r="BE2044" s="214">
        <f>IF(N2044="základní",J2044,0)</f>
        <v>0</v>
      </c>
      <c r="BF2044" s="214">
        <f>IF(N2044="snížená",J2044,0)</f>
        <v>0</v>
      </c>
      <c r="BG2044" s="214">
        <f>IF(N2044="zákl. přenesená",J2044,0)</f>
        <v>0</v>
      </c>
      <c r="BH2044" s="214">
        <f>IF(N2044="sníž. přenesená",J2044,0)</f>
        <v>0</v>
      </c>
      <c r="BI2044" s="214">
        <f>IF(N2044="nulová",J2044,0)</f>
        <v>0</v>
      </c>
      <c r="BJ2044" s="16" t="s">
        <v>21</v>
      </c>
      <c r="BK2044" s="214">
        <f>ROUND(I2044*H2044,2)</f>
        <v>0</v>
      </c>
      <c r="BL2044" s="16" t="s">
        <v>154</v>
      </c>
      <c r="BM2044" s="213" t="s">
        <v>3477</v>
      </c>
    </row>
    <row r="2045" spans="1:65" s="2" customFormat="1" ht="11.25">
      <c r="A2045" s="33"/>
      <c r="B2045" s="34"/>
      <c r="C2045" s="35"/>
      <c r="D2045" s="215" t="s">
        <v>156</v>
      </c>
      <c r="E2045" s="35"/>
      <c r="F2045" s="216" t="s">
        <v>3478</v>
      </c>
      <c r="G2045" s="35"/>
      <c r="H2045" s="35"/>
      <c r="I2045" s="114"/>
      <c r="J2045" s="35"/>
      <c r="K2045" s="35"/>
      <c r="L2045" s="38"/>
      <c r="M2045" s="217"/>
      <c r="N2045" s="218"/>
      <c r="O2045" s="70"/>
      <c r="P2045" s="70"/>
      <c r="Q2045" s="70"/>
      <c r="R2045" s="70"/>
      <c r="S2045" s="70"/>
      <c r="T2045" s="71"/>
      <c r="U2045" s="33"/>
      <c r="V2045" s="33"/>
      <c r="W2045" s="33"/>
      <c r="X2045" s="33"/>
      <c r="Y2045" s="33"/>
      <c r="Z2045" s="33"/>
      <c r="AA2045" s="33"/>
      <c r="AB2045" s="33"/>
      <c r="AC2045" s="33"/>
      <c r="AD2045" s="33"/>
      <c r="AE2045" s="33"/>
      <c r="AT2045" s="16" t="s">
        <v>156</v>
      </c>
      <c r="AU2045" s="16" t="s">
        <v>86</v>
      </c>
    </row>
    <row r="2046" spans="1:65" s="2" customFormat="1" ht="68.25">
      <c r="A2046" s="33"/>
      <c r="B2046" s="34"/>
      <c r="C2046" s="35"/>
      <c r="D2046" s="215" t="s">
        <v>158</v>
      </c>
      <c r="E2046" s="35"/>
      <c r="F2046" s="219" t="s">
        <v>3448</v>
      </c>
      <c r="G2046" s="35"/>
      <c r="H2046" s="35"/>
      <c r="I2046" s="114"/>
      <c r="J2046" s="35"/>
      <c r="K2046" s="35"/>
      <c r="L2046" s="38"/>
      <c r="M2046" s="217"/>
      <c r="N2046" s="218"/>
      <c r="O2046" s="70"/>
      <c r="P2046" s="70"/>
      <c r="Q2046" s="70"/>
      <c r="R2046" s="70"/>
      <c r="S2046" s="70"/>
      <c r="T2046" s="71"/>
      <c r="U2046" s="33"/>
      <c r="V2046" s="33"/>
      <c r="W2046" s="33"/>
      <c r="X2046" s="33"/>
      <c r="Y2046" s="33"/>
      <c r="Z2046" s="33"/>
      <c r="AA2046" s="33"/>
      <c r="AB2046" s="33"/>
      <c r="AC2046" s="33"/>
      <c r="AD2046" s="33"/>
      <c r="AE2046" s="33"/>
      <c r="AT2046" s="16" t="s">
        <v>158</v>
      </c>
      <c r="AU2046" s="16" t="s">
        <v>86</v>
      </c>
    </row>
    <row r="2047" spans="1:65" s="2" customFormat="1" ht="21.75" customHeight="1">
      <c r="A2047" s="33"/>
      <c r="B2047" s="34"/>
      <c r="C2047" s="202" t="s">
        <v>3479</v>
      </c>
      <c r="D2047" s="202" t="s">
        <v>149</v>
      </c>
      <c r="E2047" s="203" t="s">
        <v>3480</v>
      </c>
      <c r="F2047" s="204" t="s">
        <v>3481</v>
      </c>
      <c r="G2047" s="205" t="s">
        <v>152</v>
      </c>
      <c r="H2047" s="206">
        <v>1</v>
      </c>
      <c r="I2047" s="207"/>
      <c r="J2047" s="208">
        <f>ROUND(I2047*H2047,2)</f>
        <v>0</v>
      </c>
      <c r="K2047" s="204" t="s">
        <v>153</v>
      </c>
      <c r="L2047" s="38"/>
      <c r="M2047" s="209" t="s">
        <v>1</v>
      </c>
      <c r="N2047" s="210" t="s">
        <v>42</v>
      </c>
      <c r="O2047" s="70"/>
      <c r="P2047" s="211">
        <f>O2047*H2047</f>
        <v>0</v>
      </c>
      <c r="Q2047" s="211">
        <v>0</v>
      </c>
      <c r="R2047" s="211">
        <f>Q2047*H2047</f>
        <v>0</v>
      </c>
      <c r="S2047" s="211">
        <v>3.95E-2</v>
      </c>
      <c r="T2047" s="212">
        <f>S2047*H2047</f>
        <v>3.95E-2</v>
      </c>
      <c r="U2047" s="33"/>
      <c r="V2047" s="33"/>
      <c r="W2047" s="33"/>
      <c r="X2047" s="33"/>
      <c r="Y2047" s="33"/>
      <c r="Z2047" s="33"/>
      <c r="AA2047" s="33"/>
      <c r="AB2047" s="33"/>
      <c r="AC2047" s="33"/>
      <c r="AD2047" s="33"/>
      <c r="AE2047" s="33"/>
      <c r="AR2047" s="213" t="s">
        <v>154</v>
      </c>
      <c r="AT2047" s="213" t="s">
        <v>149</v>
      </c>
      <c r="AU2047" s="213" t="s">
        <v>86</v>
      </c>
      <c r="AY2047" s="16" t="s">
        <v>147</v>
      </c>
      <c r="BE2047" s="214">
        <f>IF(N2047="základní",J2047,0)</f>
        <v>0</v>
      </c>
      <c r="BF2047" s="214">
        <f>IF(N2047="snížená",J2047,0)</f>
        <v>0</v>
      </c>
      <c r="BG2047" s="214">
        <f>IF(N2047="zákl. přenesená",J2047,0)</f>
        <v>0</v>
      </c>
      <c r="BH2047" s="214">
        <f>IF(N2047="sníž. přenesená",J2047,0)</f>
        <v>0</v>
      </c>
      <c r="BI2047" s="214">
        <f>IF(N2047="nulová",J2047,0)</f>
        <v>0</v>
      </c>
      <c r="BJ2047" s="16" t="s">
        <v>21</v>
      </c>
      <c r="BK2047" s="214">
        <f>ROUND(I2047*H2047,2)</f>
        <v>0</v>
      </c>
      <c r="BL2047" s="16" t="s">
        <v>154</v>
      </c>
      <c r="BM2047" s="213" t="s">
        <v>3482</v>
      </c>
    </row>
    <row r="2048" spans="1:65" s="2" customFormat="1" ht="19.5">
      <c r="A2048" s="33"/>
      <c r="B2048" s="34"/>
      <c r="C2048" s="35"/>
      <c r="D2048" s="215" t="s">
        <v>156</v>
      </c>
      <c r="E2048" s="35"/>
      <c r="F2048" s="216" t="s">
        <v>3483</v>
      </c>
      <c r="G2048" s="35"/>
      <c r="H2048" s="35"/>
      <c r="I2048" s="114"/>
      <c r="J2048" s="35"/>
      <c r="K2048" s="35"/>
      <c r="L2048" s="38"/>
      <c r="M2048" s="217"/>
      <c r="N2048" s="218"/>
      <c r="O2048" s="70"/>
      <c r="P2048" s="70"/>
      <c r="Q2048" s="70"/>
      <c r="R2048" s="70"/>
      <c r="S2048" s="70"/>
      <c r="T2048" s="71"/>
      <c r="U2048" s="33"/>
      <c r="V2048" s="33"/>
      <c r="W2048" s="33"/>
      <c r="X2048" s="33"/>
      <c r="Y2048" s="33"/>
      <c r="Z2048" s="33"/>
      <c r="AA2048" s="33"/>
      <c r="AB2048" s="33"/>
      <c r="AC2048" s="33"/>
      <c r="AD2048" s="33"/>
      <c r="AE2048" s="33"/>
      <c r="AT2048" s="16" t="s">
        <v>156</v>
      </c>
      <c r="AU2048" s="16" t="s">
        <v>86</v>
      </c>
    </row>
    <row r="2049" spans="1:65" s="2" customFormat="1" ht="78">
      <c r="A2049" s="33"/>
      <c r="B2049" s="34"/>
      <c r="C2049" s="35"/>
      <c r="D2049" s="215" t="s">
        <v>158</v>
      </c>
      <c r="E2049" s="35"/>
      <c r="F2049" s="219" t="s">
        <v>3484</v>
      </c>
      <c r="G2049" s="35"/>
      <c r="H2049" s="35"/>
      <c r="I2049" s="114"/>
      <c r="J2049" s="35"/>
      <c r="K2049" s="35"/>
      <c r="L2049" s="38"/>
      <c r="M2049" s="217"/>
      <c r="N2049" s="218"/>
      <c r="O2049" s="70"/>
      <c r="P2049" s="70"/>
      <c r="Q2049" s="70"/>
      <c r="R2049" s="70"/>
      <c r="S2049" s="70"/>
      <c r="T2049" s="71"/>
      <c r="U2049" s="33"/>
      <c r="V2049" s="33"/>
      <c r="W2049" s="33"/>
      <c r="X2049" s="33"/>
      <c r="Y2049" s="33"/>
      <c r="Z2049" s="33"/>
      <c r="AA2049" s="33"/>
      <c r="AB2049" s="33"/>
      <c r="AC2049" s="33"/>
      <c r="AD2049" s="33"/>
      <c r="AE2049" s="33"/>
      <c r="AT2049" s="16" t="s">
        <v>158</v>
      </c>
      <c r="AU2049" s="16" t="s">
        <v>86</v>
      </c>
    </row>
    <row r="2050" spans="1:65" s="2" customFormat="1" ht="21.75" customHeight="1">
      <c r="A2050" s="33"/>
      <c r="B2050" s="34"/>
      <c r="C2050" s="202" t="s">
        <v>3485</v>
      </c>
      <c r="D2050" s="202" t="s">
        <v>149</v>
      </c>
      <c r="E2050" s="203" t="s">
        <v>3486</v>
      </c>
      <c r="F2050" s="204" t="s">
        <v>3487</v>
      </c>
      <c r="G2050" s="205" t="s">
        <v>152</v>
      </c>
      <c r="H2050" s="206">
        <v>1</v>
      </c>
      <c r="I2050" s="207"/>
      <c r="J2050" s="208">
        <f>ROUND(I2050*H2050,2)</f>
        <v>0</v>
      </c>
      <c r="K2050" s="204" t="s">
        <v>153</v>
      </c>
      <c r="L2050" s="38"/>
      <c r="M2050" s="209" t="s">
        <v>1</v>
      </c>
      <c r="N2050" s="210" t="s">
        <v>42</v>
      </c>
      <c r="O2050" s="70"/>
      <c r="P2050" s="211">
        <f>O2050*H2050</f>
        <v>0</v>
      </c>
      <c r="Q2050" s="211">
        <v>0</v>
      </c>
      <c r="R2050" s="211">
        <f>Q2050*H2050</f>
        <v>0</v>
      </c>
      <c r="S2050" s="211">
        <v>7.7899999999999997E-2</v>
      </c>
      <c r="T2050" s="212">
        <f>S2050*H2050</f>
        <v>7.7899999999999997E-2</v>
      </c>
      <c r="U2050" s="33"/>
      <c r="V2050" s="33"/>
      <c r="W2050" s="33"/>
      <c r="X2050" s="33"/>
      <c r="Y2050" s="33"/>
      <c r="Z2050" s="33"/>
      <c r="AA2050" s="33"/>
      <c r="AB2050" s="33"/>
      <c r="AC2050" s="33"/>
      <c r="AD2050" s="33"/>
      <c r="AE2050" s="33"/>
      <c r="AR2050" s="213" t="s">
        <v>154</v>
      </c>
      <c r="AT2050" s="213" t="s">
        <v>149</v>
      </c>
      <c r="AU2050" s="213" t="s">
        <v>86</v>
      </c>
      <c r="AY2050" s="16" t="s">
        <v>147</v>
      </c>
      <c r="BE2050" s="214">
        <f>IF(N2050="základní",J2050,0)</f>
        <v>0</v>
      </c>
      <c r="BF2050" s="214">
        <f>IF(N2050="snížená",J2050,0)</f>
        <v>0</v>
      </c>
      <c r="BG2050" s="214">
        <f>IF(N2050="zákl. přenesená",J2050,0)</f>
        <v>0</v>
      </c>
      <c r="BH2050" s="214">
        <f>IF(N2050="sníž. přenesená",J2050,0)</f>
        <v>0</v>
      </c>
      <c r="BI2050" s="214">
        <f>IF(N2050="nulová",J2050,0)</f>
        <v>0</v>
      </c>
      <c r="BJ2050" s="16" t="s">
        <v>21</v>
      </c>
      <c r="BK2050" s="214">
        <f>ROUND(I2050*H2050,2)</f>
        <v>0</v>
      </c>
      <c r="BL2050" s="16" t="s">
        <v>154</v>
      </c>
      <c r="BM2050" s="213" t="s">
        <v>3488</v>
      </c>
    </row>
    <row r="2051" spans="1:65" s="2" customFormat="1" ht="29.25">
      <c r="A2051" s="33"/>
      <c r="B2051" s="34"/>
      <c r="C2051" s="35"/>
      <c r="D2051" s="215" t="s">
        <v>156</v>
      </c>
      <c r="E2051" s="35"/>
      <c r="F2051" s="216" t="s">
        <v>3489</v>
      </c>
      <c r="G2051" s="35"/>
      <c r="H2051" s="35"/>
      <c r="I2051" s="114"/>
      <c r="J2051" s="35"/>
      <c r="K2051" s="35"/>
      <c r="L2051" s="38"/>
      <c r="M2051" s="217"/>
      <c r="N2051" s="218"/>
      <c r="O2051" s="70"/>
      <c r="P2051" s="70"/>
      <c r="Q2051" s="70"/>
      <c r="R2051" s="70"/>
      <c r="S2051" s="70"/>
      <c r="T2051" s="71"/>
      <c r="U2051" s="33"/>
      <c r="V2051" s="33"/>
      <c r="W2051" s="33"/>
      <c r="X2051" s="33"/>
      <c r="Y2051" s="33"/>
      <c r="Z2051" s="33"/>
      <c r="AA2051" s="33"/>
      <c r="AB2051" s="33"/>
      <c r="AC2051" s="33"/>
      <c r="AD2051" s="33"/>
      <c r="AE2051" s="33"/>
      <c r="AT2051" s="16" t="s">
        <v>156</v>
      </c>
      <c r="AU2051" s="16" t="s">
        <v>86</v>
      </c>
    </row>
    <row r="2052" spans="1:65" s="2" customFormat="1" ht="78">
      <c r="A2052" s="33"/>
      <c r="B2052" s="34"/>
      <c r="C2052" s="35"/>
      <c r="D2052" s="215" t="s">
        <v>158</v>
      </c>
      <c r="E2052" s="35"/>
      <c r="F2052" s="219" t="s">
        <v>3484</v>
      </c>
      <c r="G2052" s="35"/>
      <c r="H2052" s="35"/>
      <c r="I2052" s="114"/>
      <c r="J2052" s="35"/>
      <c r="K2052" s="35"/>
      <c r="L2052" s="38"/>
      <c r="M2052" s="217"/>
      <c r="N2052" s="218"/>
      <c r="O2052" s="70"/>
      <c r="P2052" s="70"/>
      <c r="Q2052" s="70"/>
      <c r="R2052" s="70"/>
      <c r="S2052" s="70"/>
      <c r="T2052" s="71"/>
      <c r="U2052" s="33"/>
      <c r="V2052" s="33"/>
      <c r="W2052" s="33"/>
      <c r="X2052" s="33"/>
      <c r="Y2052" s="33"/>
      <c r="Z2052" s="33"/>
      <c r="AA2052" s="33"/>
      <c r="AB2052" s="33"/>
      <c r="AC2052" s="33"/>
      <c r="AD2052" s="33"/>
      <c r="AE2052" s="33"/>
      <c r="AT2052" s="16" t="s">
        <v>158</v>
      </c>
      <c r="AU2052" s="16" t="s">
        <v>86</v>
      </c>
    </row>
    <row r="2053" spans="1:65" s="2" customFormat="1" ht="21.75" customHeight="1">
      <c r="A2053" s="33"/>
      <c r="B2053" s="34"/>
      <c r="C2053" s="202" t="s">
        <v>3490</v>
      </c>
      <c r="D2053" s="202" t="s">
        <v>149</v>
      </c>
      <c r="E2053" s="203" t="s">
        <v>3491</v>
      </c>
      <c r="F2053" s="204" t="s">
        <v>3492</v>
      </c>
      <c r="G2053" s="205" t="s">
        <v>152</v>
      </c>
      <c r="H2053" s="206">
        <v>1</v>
      </c>
      <c r="I2053" s="207"/>
      <c r="J2053" s="208">
        <f>ROUND(I2053*H2053,2)</f>
        <v>0</v>
      </c>
      <c r="K2053" s="204" t="s">
        <v>153</v>
      </c>
      <c r="L2053" s="38"/>
      <c r="M2053" s="209" t="s">
        <v>1</v>
      </c>
      <c r="N2053" s="210" t="s">
        <v>42</v>
      </c>
      <c r="O2053" s="70"/>
      <c r="P2053" s="211">
        <f>O2053*H2053</f>
        <v>0</v>
      </c>
      <c r="Q2053" s="211">
        <v>0</v>
      </c>
      <c r="R2053" s="211">
        <f>Q2053*H2053</f>
        <v>0</v>
      </c>
      <c r="S2053" s="211">
        <v>0.1225</v>
      </c>
      <c r="T2053" s="212">
        <f>S2053*H2053</f>
        <v>0.1225</v>
      </c>
      <c r="U2053" s="33"/>
      <c r="V2053" s="33"/>
      <c r="W2053" s="33"/>
      <c r="X2053" s="33"/>
      <c r="Y2053" s="33"/>
      <c r="Z2053" s="33"/>
      <c r="AA2053" s="33"/>
      <c r="AB2053" s="33"/>
      <c r="AC2053" s="33"/>
      <c r="AD2053" s="33"/>
      <c r="AE2053" s="33"/>
      <c r="AR2053" s="213" t="s">
        <v>154</v>
      </c>
      <c r="AT2053" s="213" t="s">
        <v>149</v>
      </c>
      <c r="AU2053" s="213" t="s">
        <v>86</v>
      </c>
      <c r="AY2053" s="16" t="s">
        <v>147</v>
      </c>
      <c r="BE2053" s="214">
        <f>IF(N2053="základní",J2053,0)</f>
        <v>0</v>
      </c>
      <c r="BF2053" s="214">
        <f>IF(N2053="snížená",J2053,0)</f>
        <v>0</v>
      </c>
      <c r="BG2053" s="214">
        <f>IF(N2053="zákl. přenesená",J2053,0)</f>
        <v>0</v>
      </c>
      <c r="BH2053" s="214">
        <f>IF(N2053="sníž. přenesená",J2053,0)</f>
        <v>0</v>
      </c>
      <c r="BI2053" s="214">
        <f>IF(N2053="nulová",J2053,0)</f>
        <v>0</v>
      </c>
      <c r="BJ2053" s="16" t="s">
        <v>21</v>
      </c>
      <c r="BK2053" s="214">
        <f>ROUND(I2053*H2053,2)</f>
        <v>0</v>
      </c>
      <c r="BL2053" s="16" t="s">
        <v>154</v>
      </c>
      <c r="BM2053" s="213" t="s">
        <v>3493</v>
      </c>
    </row>
    <row r="2054" spans="1:65" s="2" customFormat="1" ht="29.25">
      <c r="A2054" s="33"/>
      <c r="B2054" s="34"/>
      <c r="C2054" s="35"/>
      <c r="D2054" s="215" t="s">
        <v>156</v>
      </c>
      <c r="E2054" s="35"/>
      <c r="F2054" s="216" t="s">
        <v>3494</v>
      </c>
      <c r="G2054" s="35"/>
      <c r="H2054" s="35"/>
      <c r="I2054" s="114"/>
      <c r="J2054" s="35"/>
      <c r="K2054" s="35"/>
      <c r="L2054" s="38"/>
      <c r="M2054" s="217"/>
      <c r="N2054" s="218"/>
      <c r="O2054" s="70"/>
      <c r="P2054" s="70"/>
      <c r="Q2054" s="70"/>
      <c r="R2054" s="70"/>
      <c r="S2054" s="70"/>
      <c r="T2054" s="71"/>
      <c r="U2054" s="33"/>
      <c r="V2054" s="33"/>
      <c r="W2054" s="33"/>
      <c r="X2054" s="33"/>
      <c r="Y2054" s="33"/>
      <c r="Z2054" s="33"/>
      <c r="AA2054" s="33"/>
      <c r="AB2054" s="33"/>
      <c r="AC2054" s="33"/>
      <c r="AD2054" s="33"/>
      <c r="AE2054" s="33"/>
      <c r="AT2054" s="16" t="s">
        <v>156</v>
      </c>
      <c r="AU2054" s="16" t="s">
        <v>86</v>
      </c>
    </row>
    <row r="2055" spans="1:65" s="2" customFormat="1" ht="78">
      <c r="A2055" s="33"/>
      <c r="B2055" s="34"/>
      <c r="C2055" s="35"/>
      <c r="D2055" s="215" t="s">
        <v>158</v>
      </c>
      <c r="E2055" s="35"/>
      <c r="F2055" s="219" t="s">
        <v>3484</v>
      </c>
      <c r="G2055" s="35"/>
      <c r="H2055" s="35"/>
      <c r="I2055" s="114"/>
      <c r="J2055" s="35"/>
      <c r="K2055" s="35"/>
      <c r="L2055" s="38"/>
      <c r="M2055" s="217"/>
      <c r="N2055" s="218"/>
      <c r="O2055" s="70"/>
      <c r="P2055" s="70"/>
      <c r="Q2055" s="70"/>
      <c r="R2055" s="70"/>
      <c r="S2055" s="70"/>
      <c r="T2055" s="71"/>
      <c r="U2055" s="33"/>
      <c r="V2055" s="33"/>
      <c r="W2055" s="33"/>
      <c r="X2055" s="33"/>
      <c r="Y2055" s="33"/>
      <c r="Z2055" s="33"/>
      <c r="AA2055" s="33"/>
      <c r="AB2055" s="33"/>
      <c r="AC2055" s="33"/>
      <c r="AD2055" s="33"/>
      <c r="AE2055" s="33"/>
      <c r="AT2055" s="16" t="s">
        <v>158</v>
      </c>
      <c r="AU2055" s="16" t="s">
        <v>86</v>
      </c>
    </row>
    <row r="2056" spans="1:65" s="2" customFormat="1" ht="21.75" customHeight="1">
      <c r="A2056" s="33"/>
      <c r="B2056" s="34"/>
      <c r="C2056" s="202" t="s">
        <v>3495</v>
      </c>
      <c r="D2056" s="202" t="s">
        <v>149</v>
      </c>
      <c r="E2056" s="203" t="s">
        <v>3496</v>
      </c>
      <c r="F2056" s="204" t="s">
        <v>3497</v>
      </c>
      <c r="G2056" s="205" t="s">
        <v>152</v>
      </c>
      <c r="H2056" s="206">
        <v>1</v>
      </c>
      <c r="I2056" s="207"/>
      <c r="J2056" s="208">
        <f>ROUND(I2056*H2056,2)</f>
        <v>0</v>
      </c>
      <c r="K2056" s="204" t="s">
        <v>153</v>
      </c>
      <c r="L2056" s="38"/>
      <c r="M2056" s="209" t="s">
        <v>1</v>
      </c>
      <c r="N2056" s="210" t="s">
        <v>42</v>
      </c>
      <c r="O2056" s="70"/>
      <c r="P2056" s="211">
        <f>O2056*H2056</f>
        <v>0</v>
      </c>
      <c r="Q2056" s="211">
        <v>0</v>
      </c>
      <c r="R2056" s="211">
        <f>Q2056*H2056</f>
        <v>0</v>
      </c>
      <c r="S2056" s="211">
        <v>0</v>
      </c>
      <c r="T2056" s="212">
        <f>S2056*H2056</f>
        <v>0</v>
      </c>
      <c r="U2056" s="33"/>
      <c r="V2056" s="33"/>
      <c r="W2056" s="33"/>
      <c r="X2056" s="33"/>
      <c r="Y2056" s="33"/>
      <c r="Z2056" s="33"/>
      <c r="AA2056" s="33"/>
      <c r="AB2056" s="33"/>
      <c r="AC2056" s="33"/>
      <c r="AD2056" s="33"/>
      <c r="AE2056" s="33"/>
      <c r="AR2056" s="213" t="s">
        <v>154</v>
      </c>
      <c r="AT2056" s="213" t="s">
        <v>149</v>
      </c>
      <c r="AU2056" s="213" t="s">
        <v>86</v>
      </c>
      <c r="AY2056" s="16" t="s">
        <v>147</v>
      </c>
      <c r="BE2056" s="214">
        <f>IF(N2056="základní",J2056,0)</f>
        <v>0</v>
      </c>
      <c r="BF2056" s="214">
        <f>IF(N2056="snížená",J2056,0)</f>
        <v>0</v>
      </c>
      <c r="BG2056" s="214">
        <f>IF(N2056="zákl. přenesená",J2056,0)</f>
        <v>0</v>
      </c>
      <c r="BH2056" s="214">
        <f>IF(N2056="sníž. přenesená",J2056,0)</f>
        <v>0</v>
      </c>
      <c r="BI2056" s="214">
        <f>IF(N2056="nulová",J2056,0)</f>
        <v>0</v>
      </c>
      <c r="BJ2056" s="16" t="s">
        <v>21</v>
      </c>
      <c r="BK2056" s="214">
        <f>ROUND(I2056*H2056,2)</f>
        <v>0</v>
      </c>
      <c r="BL2056" s="16" t="s">
        <v>154</v>
      </c>
      <c r="BM2056" s="213" t="s">
        <v>3498</v>
      </c>
    </row>
    <row r="2057" spans="1:65" s="2" customFormat="1" ht="19.5">
      <c r="A2057" s="33"/>
      <c r="B2057" s="34"/>
      <c r="C2057" s="35"/>
      <c r="D2057" s="215" t="s">
        <v>156</v>
      </c>
      <c r="E2057" s="35"/>
      <c r="F2057" s="216" t="s">
        <v>3499</v>
      </c>
      <c r="G2057" s="35"/>
      <c r="H2057" s="35"/>
      <c r="I2057" s="114"/>
      <c r="J2057" s="35"/>
      <c r="K2057" s="35"/>
      <c r="L2057" s="38"/>
      <c r="M2057" s="217"/>
      <c r="N2057" s="218"/>
      <c r="O2057" s="70"/>
      <c r="P2057" s="70"/>
      <c r="Q2057" s="70"/>
      <c r="R2057" s="70"/>
      <c r="S2057" s="70"/>
      <c r="T2057" s="71"/>
      <c r="U2057" s="33"/>
      <c r="V2057" s="33"/>
      <c r="W2057" s="33"/>
      <c r="X2057" s="33"/>
      <c r="Y2057" s="33"/>
      <c r="Z2057" s="33"/>
      <c r="AA2057" s="33"/>
      <c r="AB2057" s="33"/>
      <c r="AC2057" s="33"/>
      <c r="AD2057" s="33"/>
      <c r="AE2057" s="33"/>
      <c r="AT2057" s="16" t="s">
        <v>156</v>
      </c>
      <c r="AU2057" s="16" t="s">
        <v>86</v>
      </c>
    </row>
    <row r="2058" spans="1:65" s="2" customFormat="1" ht="78">
      <c r="A2058" s="33"/>
      <c r="B2058" s="34"/>
      <c r="C2058" s="35"/>
      <c r="D2058" s="215" t="s">
        <v>158</v>
      </c>
      <c r="E2058" s="35"/>
      <c r="F2058" s="219" t="s">
        <v>3484</v>
      </c>
      <c r="G2058" s="35"/>
      <c r="H2058" s="35"/>
      <c r="I2058" s="114"/>
      <c r="J2058" s="35"/>
      <c r="K2058" s="35"/>
      <c r="L2058" s="38"/>
      <c r="M2058" s="217"/>
      <c r="N2058" s="218"/>
      <c r="O2058" s="70"/>
      <c r="P2058" s="70"/>
      <c r="Q2058" s="70"/>
      <c r="R2058" s="70"/>
      <c r="S2058" s="70"/>
      <c r="T2058" s="71"/>
      <c r="U2058" s="33"/>
      <c r="V2058" s="33"/>
      <c r="W2058" s="33"/>
      <c r="X2058" s="33"/>
      <c r="Y2058" s="33"/>
      <c r="Z2058" s="33"/>
      <c r="AA2058" s="33"/>
      <c r="AB2058" s="33"/>
      <c r="AC2058" s="33"/>
      <c r="AD2058" s="33"/>
      <c r="AE2058" s="33"/>
      <c r="AT2058" s="16" t="s">
        <v>158</v>
      </c>
      <c r="AU2058" s="16" t="s">
        <v>86</v>
      </c>
    </row>
    <row r="2059" spans="1:65" s="2" customFormat="1" ht="29.25">
      <c r="A2059" s="33"/>
      <c r="B2059" s="34"/>
      <c r="C2059" s="35"/>
      <c r="D2059" s="215" t="s">
        <v>191</v>
      </c>
      <c r="E2059" s="35"/>
      <c r="F2059" s="219" t="s">
        <v>3500</v>
      </c>
      <c r="G2059" s="35"/>
      <c r="H2059" s="35"/>
      <c r="I2059" s="114"/>
      <c r="J2059" s="35"/>
      <c r="K2059" s="35"/>
      <c r="L2059" s="38"/>
      <c r="M2059" s="217"/>
      <c r="N2059" s="218"/>
      <c r="O2059" s="70"/>
      <c r="P2059" s="70"/>
      <c r="Q2059" s="70"/>
      <c r="R2059" s="70"/>
      <c r="S2059" s="70"/>
      <c r="T2059" s="71"/>
      <c r="U2059" s="33"/>
      <c r="V2059" s="33"/>
      <c r="W2059" s="33"/>
      <c r="X2059" s="33"/>
      <c r="Y2059" s="33"/>
      <c r="Z2059" s="33"/>
      <c r="AA2059" s="33"/>
      <c r="AB2059" s="33"/>
      <c r="AC2059" s="33"/>
      <c r="AD2059" s="33"/>
      <c r="AE2059" s="33"/>
      <c r="AT2059" s="16" t="s">
        <v>191</v>
      </c>
      <c r="AU2059" s="16" t="s">
        <v>86</v>
      </c>
    </row>
    <row r="2060" spans="1:65" s="2" customFormat="1" ht="21.75" customHeight="1">
      <c r="A2060" s="33"/>
      <c r="B2060" s="34"/>
      <c r="C2060" s="202" t="s">
        <v>3501</v>
      </c>
      <c r="D2060" s="202" t="s">
        <v>149</v>
      </c>
      <c r="E2060" s="203" t="s">
        <v>3502</v>
      </c>
      <c r="F2060" s="204" t="s">
        <v>3503</v>
      </c>
      <c r="G2060" s="205" t="s">
        <v>152</v>
      </c>
      <c r="H2060" s="206">
        <v>1</v>
      </c>
      <c r="I2060" s="207"/>
      <c r="J2060" s="208">
        <f>ROUND(I2060*H2060,2)</f>
        <v>0</v>
      </c>
      <c r="K2060" s="204" t="s">
        <v>153</v>
      </c>
      <c r="L2060" s="38"/>
      <c r="M2060" s="209" t="s">
        <v>1</v>
      </c>
      <c r="N2060" s="210" t="s">
        <v>42</v>
      </c>
      <c r="O2060" s="70"/>
      <c r="P2060" s="211">
        <f>O2060*H2060</f>
        <v>0</v>
      </c>
      <c r="Q2060" s="211">
        <v>0</v>
      </c>
      <c r="R2060" s="211">
        <f>Q2060*H2060</f>
        <v>0</v>
      </c>
      <c r="S2060" s="211">
        <v>0</v>
      </c>
      <c r="T2060" s="212">
        <f>S2060*H2060</f>
        <v>0</v>
      </c>
      <c r="U2060" s="33"/>
      <c r="V2060" s="33"/>
      <c r="W2060" s="33"/>
      <c r="X2060" s="33"/>
      <c r="Y2060" s="33"/>
      <c r="Z2060" s="33"/>
      <c r="AA2060" s="33"/>
      <c r="AB2060" s="33"/>
      <c r="AC2060" s="33"/>
      <c r="AD2060" s="33"/>
      <c r="AE2060" s="33"/>
      <c r="AR2060" s="213" t="s">
        <v>154</v>
      </c>
      <c r="AT2060" s="213" t="s">
        <v>149</v>
      </c>
      <c r="AU2060" s="213" t="s">
        <v>86</v>
      </c>
      <c r="AY2060" s="16" t="s">
        <v>147</v>
      </c>
      <c r="BE2060" s="214">
        <f>IF(N2060="základní",J2060,0)</f>
        <v>0</v>
      </c>
      <c r="BF2060" s="214">
        <f>IF(N2060="snížená",J2060,0)</f>
        <v>0</v>
      </c>
      <c r="BG2060" s="214">
        <f>IF(N2060="zákl. přenesená",J2060,0)</f>
        <v>0</v>
      </c>
      <c r="BH2060" s="214">
        <f>IF(N2060="sníž. přenesená",J2060,0)</f>
        <v>0</v>
      </c>
      <c r="BI2060" s="214">
        <f>IF(N2060="nulová",J2060,0)</f>
        <v>0</v>
      </c>
      <c r="BJ2060" s="16" t="s">
        <v>21</v>
      </c>
      <c r="BK2060" s="214">
        <f>ROUND(I2060*H2060,2)</f>
        <v>0</v>
      </c>
      <c r="BL2060" s="16" t="s">
        <v>154</v>
      </c>
      <c r="BM2060" s="213" t="s">
        <v>3504</v>
      </c>
    </row>
    <row r="2061" spans="1:65" s="2" customFormat="1" ht="19.5">
      <c r="A2061" s="33"/>
      <c r="B2061" s="34"/>
      <c r="C2061" s="35"/>
      <c r="D2061" s="215" t="s">
        <v>156</v>
      </c>
      <c r="E2061" s="35"/>
      <c r="F2061" s="216" t="s">
        <v>3505</v>
      </c>
      <c r="G2061" s="35"/>
      <c r="H2061" s="35"/>
      <c r="I2061" s="114"/>
      <c r="J2061" s="35"/>
      <c r="K2061" s="35"/>
      <c r="L2061" s="38"/>
      <c r="M2061" s="217"/>
      <c r="N2061" s="218"/>
      <c r="O2061" s="70"/>
      <c r="P2061" s="70"/>
      <c r="Q2061" s="70"/>
      <c r="R2061" s="70"/>
      <c r="S2061" s="70"/>
      <c r="T2061" s="71"/>
      <c r="U2061" s="33"/>
      <c r="V2061" s="33"/>
      <c r="W2061" s="33"/>
      <c r="X2061" s="33"/>
      <c r="Y2061" s="33"/>
      <c r="Z2061" s="33"/>
      <c r="AA2061" s="33"/>
      <c r="AB2061" s="33"/>
      <c r="AC2061" s="33"/>
      <c r="AD2061" s="33"/>
      <c r="AE2061" s="33"/>
      <c r="AT2061" s="16" t="s">
        <v>156</v>
      </c>
      <c r="AU2061" s="16" t="s">
        <v>86</v>
      </c>
    </row>
    <row r="2062" spans="1:65" s="2" customFormat="1" ht="78">
      <c r="A2062" s="33"/>
      <c r="B2062" s="34"/>
      <c r="C2062" s="35"/>
      <c r="D2062" s="215" t="s">
        <v>158</v>
      </c>
      <c r="E2062" s="35"/>
      <c r="F2062" s="219" t="s">
        <v>3484</v>
      </c>
      <c r="G2062" s="35"/>
      <c r="H2062" s="35"/>
      <c r="I2062" s="114"/>
      <c r="J2062" s="35"/>
      <c r="K2062" s="35"/>
      <c r="L2062" s="38"/>
      <c r="M2062" s="217"/>
      <c r="N2062" s="218"/>
      <c r="O2062" s="70"/>
      <c r="P2062" s="70"/>
      <c r="Q2062" s="70"/>
      <c r="R2062" s="70"/>
      <c r="S2062" s="70"/>
      <c r="T2062" s="71"/>
      <c r="U2062" s="33"/>
      <c r="V2062" s="33"/>
      <c r="W2062" s="33"/>
      <c r="X2062" s="33"/>
      <c r="Y2062" s="33"/>
      <c r="Z2062" s="33"/>
      <c r="AA2062" s="33"/>
      <c r="AB2062" s="33"/>
      <c r="AC2062" s="33"/>
      <c r="AD2062" s="33"/>
      <c r="AE2062" s="33"/>
      <c r="AT2062" s="16" t="s">
        <v>158</v>
      </c>
      <c r="AU2062" s="16" t="s">
        <v>86</v>
      </c>
    </row>
    <row r="2063" spans="1:65" s="2" customFormat="1" ht="21.75" customHeight="1">
      <c r="A2063" s="33"/>
      <c r="B2063" s="34"/>
      <c r="C2063" s="202" t="s">
        <v>3506</v>
      </c>
      <c r="D2063" s="202" t="s">
        <v>149</v>
      </c>
      <c r="E2063" s="203" t="s">
        <v>3507</v>
      </c>
      <c r="F2063" s="204" t="s">
        <v>3508</v>
      </c>
      <c r="G2063" s="205" t="s">
        <v>152</v>
      </c>
      <c r="H2063" s="206">
        <v>1</v>
      </c>
      <c r="I2063" s="207"/>
      <c r="J2063" s="208">
        <f>ROUND(I2063*H2063,2)</f>
        <v>0</v>
      </c>
      <c r="K2063" s="204" t="s">
        <v>153</v>
      </c>
      <c r="L2063" s="38"/>
      <c r="M2063" s="209" t="s">
        <v>1</v>
      </c>
      <c r="N2063" s="210" t="s">
        <v>42</v>
      </c>
      <c r="O2063" s="70"/>
      <c r="P2063" s="211">
        <f>O2063*H2063</f>
        <v>0</v>
      </c>
      <c r="Q2063" s="211">
        <v>8.5500000000000003E-3</v>
      </c>
      <c r="R2063" s="211">
        <f>Q2063*H2063</f>
        <v>8.5500000000000003E-3</v>
      </c>
      <c r="S2063" s="211">
        <v>0</v>
      </c>
      <c r="T2063" s="212">
        <f>S2063*H2063</f>
        <v>0</v>
      </c>
      <c r="U2063" s="33"/>
      <c r="V2063" s="33"/>
      <c r="W2063" s="33"/>
      <c r="X2063" s="33"/>
      <c r="Y2063" s="33"/>
      <c r="Z2063" s="33"/>
      <c r="AA2063" s="33"/>
      <c r="AB2063" s="33"/>
      <c r="AC2063" s="33"/>
      <c r="AD2063" s="33"/>
      <c r="AE2063" s="33"/>
      <c r="AR2063" s="213" t="s">
        <v>154</v>
      </c>
      <c r="AT2063" s="213" t="s">
        <v>149</v>
      </c>
      <c r="AU2063" s="213" t="s">
        <v>86</v>
      </c>
      <c r="AY2063" s="16" t="s">
        <v>147</v>
      </c>
      <c r="BE2063" s="214">
        <f>IF(N2063="základní",J2063,0)</f>
        <v>0</v>
      </c>
      <c r="BF2063" s="214">
        <f>IF(N2063="snížená",J2063,0)</f>
        <v>0</v>
      </c>
      <c r="BG2063" s="214">
        <f>IF(N2063="zákl. přenesená",J2063,0)</f>
        <v>0</v>
      </c>
      <c r="BH2063" s="214">
        <f>IF(N2063="sníž. přenesená",J2063,0)</f>
        <v>0</v>
      </c>
      <c r="BI2063" s="214">
        <f>IF(N2063="nulová",J2063,0)</f>
        <v>0</v>
      </c>
      <c r="BJ2063" s="16" t="s">
        <v>21</v>
      </c>
      <c r="BK2063" s="214">
        <f>ROUND(I2063*H2063,2)</f>
        <v>0</v>
      </c>
      <c r="BL2063" s="16" t="s">
        <v>154</v>
      </c>
      <c r="BM2063" s="213" t="s">
        <v>3509</v>
      </c>
    </row>
    <row r="2064" spans="1:65" s="2" customFormat="1" ht="19.5">
      <c r="A2064" s="33"/>
      <c r="B2064" s="34"/>
      <c r="C2064" s="35"/>
      <c r="D2064" s="215" t="s">
        <v>156</v>
      </c>
      <c r="E2064" s="35"/>
      <c r="F2064" s="216" t="s">
        <v>3510</v>
      </c>
      <c r="G2064" s="35"/>
      <c r="H2064" s="35"/>
      <c r="I2064" s="114"/>
      <c r="J2064" s="35"/>
      <c r="K2064" s="35"/>
      <c r="L2064" s="38"/>
      <c r="M2064" s="217"/>
      <c r="N2064" s="218"/>
      <c r="O2064" s="70"/>
      <c r="P2064" s="70"/>
      <c r="Q2064" s="70"/>
      <c r="R2064" s="70"/>
      <c r="S2064" s="70"/>
      <c r="T2064" s="71"/>
      <c r="U2064" s="33"/>
      <c r="V2064" s="33"/>
      <c r="W2064" s="33"/>
      <c r="X2064" s="33"/>
      <c r="Y2064" s="33"/>
      <c r="Z2064" s="33"/>
      <c r="AA2064" s="33"/>
      <c r="AB2064" s="33"/>
      <c r="AC2064" s="33"/>
      <c r="AD2064" s="33"/>
      <c r="AE2064" s="33"/>
      <c r="AT2064" s="16" t="s">
        <v>156</v>
      </c>
      <c r="AU2064" s="16" t="s">
        <v>86</v>
      </c>
    </row>
    <row r="2065" spans="1:65" s="2" customFormat="1" ht="78">
      <c r="A2065" s="33"/>
      <c r="B2065" s="34"/>
      <c r="C2065" s="35"/>
      <c r="D2065" s="215" t="s">
        <v>158</v>
      </c>
      <c r="E2065" s="35"/>
      <c r="F2065" s="219" t="s">
        <v>3511</v>
      </c>
      <c r="G2065" s="35"/>
      <c r="H2065" s="35"/>
      <c r="I2065" s="114"/>
      <c r="J2065" s="35"/>
      <c r="K2065" s="35"/>
      <c r="L2065" s="38"/>
      <c r="M2065" s="217"/>
      <c r="N2065" s="218"/>
      <c r="O2065" s="70"/>
      <c r="P2065" s="70"/>
      <c r="Q2065" s="70"/>
      <c r="R2065" s="70"/>
      <c r="S2065" s="70"/>
      <c r="T2065" s="71"/>
      <c r="U2065" s="33"/>
      <c r="V2065" s="33"/>
      <c r="W2065" s="33"/>
      <c r="X2065" s="33"/>
      <c r="Y2065" s="33"/>
      <c r="Z2065" s="33"/>
      <c r="AA2065" s="33"/>
      <c r="AB2065" s="33"/>
      <c r="AC2065" s="33"/>
      <c r="AD2065" s="33"/>
      <c r="AE2065" s="33"/>
      <c r="AT2065" s="16" t="s">
        <v>158</v>
      </c>
      <c r="AU2065" s="16" t="s">
        <v>86</v>
      </c>
    </row>
    <row r="2066" spans="1:65" s="2" customFormat="1" ht="21.75" customHeight="1">
      <c r="A2066" s="33"/>
      <c r="B2066" s="34"/>
      <c r="C2066" s="202" t="s">
        <v>3512</v>
      </c>
      <c r="D2066" s="202" t="s">
        <v>149</v>
      </c>
      <c r="E2066" s="203" t="s">
        <v>3513</v>
      </c>
      <c r="F2066" s="204" t="s">
        <v>3514</v>
      </c>
      <c r="G2066" s="205" t="s">
        <v>152</v>
      </c>
      <c r="H2066" s="206">
        <v>1</v>
      </c>
      <c r="I2066" s="207"/>
      <c r="J2066" s="208">
        <f>ROUND(I2066*H2066,2)</f>
        <v>0</v>
      </c>
      <c r="K2066" s="204" t="s">
        <v>153</v>
      </c>
      <c r="L2066" s="38"/>
      <c r="M2066" s="209" t="s">
        <v>1</v>
      </c>
      <c r="N2066" s="210" t="s">
        <v>42</v>
      </c>
      <c r="O2066" s="70"/>
      <c r="P2066" s="211">
        <f>O2066*H2066</f>
        <v>0</v>
      </c>
      <c r="Q2066" s="211">
        <v>1.5389999999999999E-2</v>
      </c>
      <c r="R2066" s="211">
        <f>Q2066*H2066</f>
        <v>1.5389999999999999E-2</v>
      </c>
      <c r="S2066" s="211">
        <v>0</v>
      </c>
      <c r="T2066" s="212">
        <f>S2066*H2066</f>
        <v>0</v>
      </c>
      <c r="U2066" s="33"/>
      <c r="V2066" s="33"/>
      <c r="W2066" s="33"/>
      <c r="X2066" s="33"/>
      <c r="Y2066" s="33"/>
      <c r="Z2066" s="33"/>
      <c r="AA2066" s="33"/>
      <c r="AB2066" s="33"/>
      <c r="AC2066" s="33"/>
      <c r="AD2066" s="33"/>
      <c r="AE2066" s="33"/>
      <c r="AR2066" s="213" t="s">
        <v>154</v>
      </c>
      <c r="AT2066" s="213" t="s">
        <v>149</v>
      </c>
      <c r="AU2066" s="213" t="s">
        <v>86</v>
      </c>
      <c r="AY2066" s="16" t="s">
        <v>147</v>
      </c>
      <c r="BE2066" s="214">
        <f>IF(N2066="základní",J2066,0)</f>
        <v>0</v>
      </c>
      <c r="BF2066" s="214">
        <f>IF(N2066="snížená",J2066,0)</f>
        <v>0</v>
      </c>
      <c r="BG2066" s="214">
        <f>IF(N2066="zákl. přenesená",J2066,0)</f>
        <v>0</v>
      </c>
      <c r="BH2066" s="214">
        <f>IF(N2066="sníž. přenesená",J2066,0)</f>
        <v>0</v>
      </c>
      <c r="BI2066" s="214">
        <f>IF(N2066="nulová",J2066,0)</f>
        <v>0</v>
      </c>
      <c r="BJ2066" s="16" t="s">
        <v>21</v>
      </c>
      <c r="BK2066" s="214">
        <f>ROUND(I2066*H2066,2)</f>
        <v>0</v>
      </c>
      <c r="BL2066" s="16" t="s">
        <v>154</v>
      </c>
      <c r="BM2066" s="213" t="s">
        <v>3515</v>
      </c>
    </row>
    <row r="2067" spans="1:65" s="2" customFormat="1" ht="19.5">
      <c r="A2067" s="33"/>
      <c r="B2067" s="34"/>
      <c r="C2067" s="35"/>
      <c r="D2067" s="215" t="s">
        <v>156</v>
      </c>
      <c r="E2067" s="35"/>
      <c r="F2067" s="216" t="s">
        <v>3516</v>
      </c>
      <c r="G2067" s="35"/>
      <c r="H2067" s="35"/>
      <c r="I2067" s="114"/>
      <c r="J2067" s="35"/>
      <c r="K2067" s="35"/>
      <c r="L2067" s="38"/>
      <c r="M2067" s="217"/>
      <c r="N2067" s="218"/>
      <c r="O2067" s="70"/>
      <c r="P2067" s="70"/>
      <c r="Q2067" s="70"/>
      <c r="R2067" s="70"/>
      <c r="S2067" s="70"/>
      <c r="T2067" s="71"/>
      <c r="U2067" s="33"/>
      <c r="V2067" s="33"/>
      <c r="W2067" s="33"/>
      <c r="X2067" s="33"/>
      <c r="Y2067" s="33"/>
      <c r="Z2067" s="33"/>
      <c r="AA2067" s="33"/>
      <c r="AB2067" s="33"/>
      <c r="AC2067" s="33"/>
      <c r="AD2067" s="33"/>
      <c r="AE2067" s="33"/>
      <c r="AT2067" s="16" t="s">
        <v>156</v>
      </c>
      <c r="AU2067" s="16" t="s">
        <v>86</v>
      </c>
    </row>
    <row r="2068" spans="1:65" s="2" customFormat="1" ht="78">
      <c r="A2068" s="33"/>
      <c r="B2068" s="34"/>
      <c r="C2068" s="35"/>
      <c r="D2068" s="215" t="s">
        <v>158</v>
      </c>
      <c r="E2068" s="35"/>
      <c r="F2068" s="219" t="s">
        <v>3511</v>
      </c>
      <c r="G2068" s="35"/>
      <c r="H2068" s="35"/>
      <c r="I2068" s="114"/>
      <c r="J2068" s="35"/>
      <c r="K2068" s="35"/>
      <c r="L2068" s="38"/>
      <c r="M2068" s="217"/>
      <c r="N2068" s="218"/>
      <c r="O2068" s="70"/>
      <c r="P2068" s="70"/>
      <c r="Q2068" s="70"/>
      <c r="R2068" s="70"/>
      <c r="S2068" s="70"/>
      <c r="T2068" s="71"/>
      <c r="U2068" s="33"/>
      <c r="V2068" s="33"/>
      <c r="W2068" s="33"/>
      <c r="X2068" s="33"/>
      <c r="Y2068" s="33"/>
      <c r="Z2068" s="33"/>
      <c r="AA2068" s="33"/>
      <c r="AB2068" s="33"/>
      <c r="AC2068" s="33"/>
      <c r="AD2068" s="33"/>
      <c r="AE2068" s="33"/>
      <c r="AT2068" s="16" t="s">
        <v>158</v>
      </c>
      <c r="AU2068" s="16" t="s">
        <v>86</v>
      </c>
    </row>
    <row r="2069" spans="1:65" s="2" customFormat="1" ht="21.75" customHeight="1">
      <c r="A2069" s="33"/>
      <c r="B2069" s="34"/>
      <c r="C2069" s="202" t="s">
        <v>3517</v>
      </c>
      <c r="D2069" s="202" t="s">
        <v>149</v>
      </c>
      <c r="E2069" s="203" t="s">
        <v>3518</v>
      </c>
      <c r="F2069" s="204" t="s">
        <v>3519</v>
      </c>
      <c r="G2069" s="205" t="s">
        <v>152</v>
      </c>
      <c r="H2069" s="206">
        <v>1</v>
      </c>
      <c r="I2069" s="207"/>
      <c r="J2069" s="208">
        <f>ROUND(I2069*H2069,2)</f>
        <v>0</v>
      </c>
      <c r="K2069" s="204" t="s">
        <v>153</v>
      </c>
      <c r="L2069" s="38"/>
      <c r="M2069" s="209" t="s">
        <v>1</v>
      </c>
      <c r="N2069" s="210" t="s">
        <v>42</v>
      </c>
      <c r="O2069" s="70"/>
      <c r="P2069" s="211">
        <f>O2069*H2069</f>
        <v>0</v>
      </c>
      <c r="Q2069" s="211">
        <v>3.0779999999999998E-2</v>
      </c>
      <c r="R2069" s="211">
        <f>Q2069*H2069</f>
        <v>3.0779999999999998E-2</v>
      </c>
      <c r="S2069" s="211">
        <v>0</v>
      </c>
      <c r="T2069" s="212">
        <f>S2069*H2069</f>
        <v>0</v>
      </c>
      <c r="U2069" s="33"/>
      <c r="V2069" s="33"/>
      <c r="W2069" s="33"/>
      <c r="X2069" s="33"/>
      <c r="Y2069" s="33"/>
      <c r="Z2069" s="33"/>
      <c r="AA2069" s="33"/>
      <c r="AB2069" s="33"/>
      <c r="AC2069" s="33"/>
      <c r="AD2069" s="33"/>
      <c r="AE2069" s="33"/>
      <c r="AR2069" s="213" t="s">
        <v>154</v>
      </c>
      <c r="AT2069" s="213" t="s">
        <v>149</v>
      </c>
      <c r="AU2069" s="213" t="s">
        <v>86</v>
      </c>
      <c r="AY2069" s="16" t="s">
        <v>147</v>
      </c>
      <c r="BE2069" s="214">
        <f>IF(N2069="základní",J2069,0)</f>
        <v>0</v>
      </c>
      <c r="BF2069" s="214">
        <f>IF(N2069="snížená",J2069,0)</f>
        <v>0</v>
      </c>
      <c r="BG2069" s="214">
        <f>IF(N2069="zákl. přenesená",J2069,0)</f>
        <v>0</v>
      </c>
      <c r="BH2069" s="214">
        <f>IF(N2069="sníž. přenesená",J2069,0)</f>
        <v>0</v>
      </c>
      <c r="BI2069" s="214">
        <f>IF(N2069="nulová",J2069,0)</f>
        <v>0</v>
      </c>
      <c r="BJ2069" s="16" t="s">
        <v>21</v>
      </c>
      <c r="BK2069" s="214">
        <f>ROUND(I2069*H2069,2)</f>
        <v>0</v>
      </c>
      <c r="BL2069" s="16" t="s">
        <v>154</v>
      </c>
      <c r="BM2069" s="213" t="s">
        <v>3520</v>
      </c>
    </row>
    <row r="2070" spans="1:65" s="2" customFormat="1" ht="19.5">
      <c r="A2070" s="33"/>
      <c r="B2070" s="34"/>
      <c r="C2070" s="35"/>
      <c r="D2070" s="215" t="s">
        <v>156</v>
      </c>
      <c r="E2070" s="35"/>
      <c r="F2070" s="216" t="s">
        <v>3521</v>
      </c>
      <c r="G2070" s="35"/>
      <c r="H2070" s="35"/>
      <c r="I2070" s="114"/>
      <c r="J2070" s="35"/>
      <c r="K2070" s="35"/>
      <c r="L2070" s="38"/>
      <c r="M2070" s="217"/>
      <c r="N2070" s="218"/>
      <c r="O2070" s="70"/>
      <c r="P2070" s="70"/>
      <c r="Q2070" s="70"/>
      <c r="R2070" s="70"/>
      <c r="S2070" s="70"/>
      <c r="T2070" s="71"/>
      <c r="U2070" s="33"/>
      <c r="V2070" s="33"/>
      <c r="W2070" s="33"/>
      <c r="X2070" s="33"/>
      <c r="Y2070" s="33"/>
      <c r="Z2070" s="33"/>
      <c r="AA2070" s="33"/>
      <c r="AB2070" s="33"/>
      <c r="AC2070" s="33"/>
      <c r="AD2070" s="33"/>
      <c r="AE2070" s="33"/>
      <c r="AT2070" s="16" t="s">
        <v>156</v>
      </c>
      <c r="AU2070" s="16" t="s">
        <v>86</v>
      </c>
    </row>
    <row r="2071" spans="1:65" s="2" customFormat="1" ht="78">
      <c r="A2071" s="33"/>
      <c r="B2071" s="34"/>
      <c r="C2071" s="35"/>
      <c r="D2071" s="215" t="s">
        <v>158</v>
      </c>
      <c r="E2071" s="35"/>
      <c r="F2071" s="219" t="s">
        <v>3511</v>
      </c>
      <c r="G2071" s="35"/>
      <c r="H2071" s="35"/>
      <c r="I2071" s="114"/>
      <c r="J2071" s="35"/>
      <c r="K2071" s="35"/>
      <c r="L2071" s="38"/>
      <c r="M2071" s="217"/>
      <c r="N2071" s="218"/>
      <c r="O2071" s="70"/>
      <c r="P2071" s="70"/>
      <c r="Q2071" s="70"/>
      <c r="R2071" s="70"/>
      <c r="S2071" s="70"/>
      <c r="T2071" s="71"/>
      <c r="U2071" s="33"/>
      <c r="V2071" s="33"/>
      <c r="W2071" s="33"/>
      <c r="X2071" s="33"/>
      <c r="Y2071" s="33"/>
      <c r="Z2071" s="33"/>
      <c r="AA2071" s="33"/>
      <c r="AB2071" s="33"/>
      <c r="AC2071" s="33"/>
      <c r="AD2071" s="33"/>
      <c r="AE2071" s="33"/>
      <c r="AT2071" s="16" t="s">
        <v>158</v>
      </c>
      <c r="AU2071" s="16" t="s">
        <v>86</v>
      </c>
    </row>
    <row r="2072" spans="1:65" s="2" customFormat="1" ht="21.75" customHeight="1">
      <c r="A2072" s="33"/>
      <c r="B2072" s="34"/>
      <c r="C2072" s="202" t="s">
        <v>3522</v>
      </c>
      <c r="D2072" s="202" t="s">
        <v>149</v>
      </c>
      <c r="E2072" s="203" t="s">
        <v>3523</v>
      </c>
      <c r="F2072" s="204" t="s">
        <v>3524</v>
      </c>
      <c r="G2072" s="205" t="s">
        <v>187</v>
      </c>
      <c r="H2072" s="206">
        <v>1</v>
      </c>
      <c r="I2072" s="207"/>
      <c r="J2072" s="208">
        <f>ROUND(I2072*H2072,2)</f>
        <v>0</v>
      </c>
      <c r="K2072" s="204" t="s">
        <v>153</v>
      </c>
      <c r="L2072" s="38"/>
      <c r="M2072" s="209" t="s">
        <v>1</v>
      </c>
      <c r="N2072" s="210" t="s">
        <v>42</v>
      </c>
      <c r="O2072" s="70"/>
      <c r="P2072" s="211">
        <f>O2072*H2072</f>
        <v>0</v>
      </c>
      <c r="Q2072" s="211">
        <v>0</v>
      </c>
      <c r="R2072" s="211">
        <f>Q2072*H2072</f>
        <v>0</v>
      </c>
      <c r="S2072" s="211">
        <v>2.5</v>
      </c>
      <c r="T2072" s="212">
        <f>S2072*H2072</f>
        <v>2.5</v>
      </c>
      <c r="U2072" s="33"/>
      <c r="V2072" s="33"/>
      <c r="W2072" s="33"/>
      <c r="X2072" s="33"/>
      <c r="Y2072" s="33"/>
      <c r="Z2072" s="33"/>
      <c r="AA2072" s="33"/>
      <c r="AB2072" s="33"/>
      <c r="AC2072" s="33"/>
      <c r="AD2072" s="33"/>
      <c r="AE2072" s="33"/>
      <c r="AR2072" s="213" t="s">
        <v>154</v>
      </c>
      <c r="AT2072" s="213" t="s">
        <v>149</v>
      </c>
      <c r="AU2072" s="213" t="s">
        <v>86</v>
      </c>
      <c r="AY2072" s="16" t="s">
        <v>147</v>
      </c>
      <c r="BE2072" s="214">
        <f>IF(N2072="základní",J2072,0)</f>
        <v>0</v>
      </c>
      <c r="BF2072" s="214">
        <f>IF(N2072="snížená",J2072,0)</f>
        <v>0</v>
      </c>
      <c r="BG2072" s="214">
        <f>IF(N2072="zákl. přenesená",J2072,0)</f>
        <v>0</v>
      </c>
      <c r="BH2072" s="214">
        <f>IF(N2072="sníž. přenesená",J2072,0)</f>
        <v>0</v>
      </c>
      <c r="BI2072" s="214">
        <f>IF(N2072="nulová",J2072,0)</f>
        <v>0</v>
      </c>
      <c r="BJ2072" s="16" t="s">
        <v>21</v>
      </c>
      <c r="BK2072" s="214">
        <f>ROUND(I2072*H2072,2)</f>
        <v>0</v>
      </c>
      <c r="BL2072" s="16" t="s">
        <v>154</v>
      </c>
      <c r="BM2072" s="213" t="s">
        <v>3525</v>
      </c>
    </row>
    <row r="2073" spans="1:65" s="2" customFormat="1" ht="19.5">
      <c r="A2073" s="33"/>
      <c r="B2073" s="34"/>
      <c r="C2073" s="35"/>
      <c r="D2073" s="215" t="s">
        <v>156</v>
      </c>
      <c r="E2073" s="35"/>
      <c r="F2073" s="216" t="s">
        <v>3526</v>
      </c>
      <c r="G2073" s="35"/>
      <c r="H2073" s="35"/>
      <c r="I2073" s="114"/>
      <c r="J2073" s="35"/>
      <c r="K2073" s="35"/>
      <c r="L2073" s="38"/>
      <c r="M2073" s="217"/>
      <c r="N2073" s="218"/>
      <c r="O2073" s="70"/>
      <c r="P2073" s="70"/>
      <c r="Q2073" s="70"/>
      <c r="R2073" s="70"/>
      <c r="S2073" s="70"/>
      <c r="T2073" s="71"/>
      <c r="U2073" s="33"/>
      <c r="V2073" s="33"/>
      <c r="W2073" s="33"/>
      <c r="X2073" s="33"/>
      <c r="Y2073" s="33"/>
      <c r="Z2073" s="33"/>
      <c r="AA2073" s="33"/>
      <c r="AB2073" s="33"/>
      <c r="AC2073" s="33"/>
      <c r="AD2073" s="33"/>
      <c r="AE2073" s="33"/>
      <c r="AT2073" s="16" t="s">
        <v>156</v>
      </c>
      <c r="AU2073" s="16" t="s">
        <v>86</v>
      </c>
    </row>
    <row r="2074" spans="1:65" s="2" customFormat="1" ht="19.5">
      <c r="A2074" s="33"/>
      <c r="B2074" s="34"/>
      <c r="C2074" s="35"/>
      <c r="D2074" s="215" t="s">
        <v>158</v>
      </c>
      <c r="E2074" s="35"/>
      <c r="F2074" s="219" t="s">
        <v>3527</v>
      </c>
      <c r="G2074" s="35"/>
      <c r="H2074" s="35"/>
      <c r="I2074" s="114"/>
      <c r="J2074" s="35"/>
      <c r="K2074" s="35"/>
      <c r="L2074" s="38"/>
      <c r="M2074" s="217"/>
      <c r="N2074" s="218"/>
      <c r="O2074" s="70"/>
      <c r="P2074" s="70"/>
      <c r="Q2074" s="70"/>
      <c r="R2074" s="70"/>
      <c r="S2074" s="70"/>
      <c r="T2074" s="71"/>
      <c r="U2074" s="33"/>
      <c r="V2074" s="33"/>
      <c r="W2074" s="33"/>
      <c r="X2074" s="33"/>
      <c r="Y2074" s="33"/>
      <c r="Z2074" s="33"/>
      <c r="AA2074" s="33"/>
      <c r="AB2074" s="33"/>
      <c r="AC2074" s="33"/>
      <c r="AD2074" s="33"/>
      <c r="AE2074" s="33"/>
      <c r="AT2074" s="16" t="s">
        <v>158</v>
      </c>
      <c r="AU2074" s="16" t="s">
        <v>86</v>
      </c>
    </row>
    <row r="2075" spans="1:65" s="2" customFormat="1" ht="16.5" customHeight="1">
      <c r="A2075" s="33"/>
      <c r="B2075" s="34"/>
      <c r="C2075" s="202" t="s">
        <v>3528</v>
      </c>
      <c r="D2075" s="202" t="s">
        <v>149</v>
      </c>
      <c r="E2075" s="203" t="s">
        <v>3529</v>
      </c>
      <c r="F2075" s="204" t="s">
        <v>3530</v>
      </c>
      <c r="G2075" s="205" t="s">
        <v>187</v>
      </c>
      <c r="H2075" s="206">
        <v>1</v>
      </c>
      <c r="I2075" s="207"/>
      <c r="J2075" s="208">
        <f>ROUND(I2075*H2075,2)</f>
        <v>0</v>
      </c>
      <c r="K2075" s="204" t="s">
        <v>153</v>
      </c>
      <c r="L2075" s="38"/>
      <c r="M2075" s="209" t="s">
        <v>1</v>
      </c>
      <c r="N2075" s="210" t="s">
        <v>42</v>
      </c>
      <c r="O2075" s="70"/>
      <c r="P2075" s="211">
        <f>O2075*H2075</f>
        <v>0</v>
      </c>
      <c r="Q2075" s="211">
        <v>0</v>
      </c>
      <c r="R2075" s="211">
        <f>Q2075*H2075</f>
        <v>0</v>
      </c>
      <c r="S2075" s="211">
        <v>0</v>
      </c>
      <c r="T2075" s="212">
        <f>S2075*H2075</f>
        <v>0</v>
      </c>
      <c r="U2075" s="33"/>
      <c r="V2075" s="33"/>
      <c r="W2075" s="33"/>
      <c r="X2075" s="33"/>
      <c r="Y2075" s="33"/>
      <c r="Z2075" s="33"/>
      <c r="AA2075" s="33"/>
      <c r="AB2075" s="33"/>
      <c r="AC2075" s="33"/>
      <c r="AD2075" s="33"/>
      <c r="AE2075" s="33"/>
      <c r="AR2075" s="213" t="s">
        <v>154</v>
      </c>
      <c r="AT2075" s="213" t="s">
        <v>149</v>
      </c>
      <c r="AU2075" s="213" t="s">
        <v>86</v>
      </c>
      <c r="AY2075" s="16" t="s">
        <v>147</v>
      </c>
      <c r="BE2075" s="214">
        <f>IF(N2075="základní",J2075,0)</f>
        <v>0</v>
      </c>
      <c r="BF2075" s="214">
        <f>IF(N2075="snížená",J2075,0)</f>
        <v>0</v>
      </c>
      <c r="BG2075" s="214">
        <f>IF(N2075="zákl. přenesená",J2075,0)</f>
        <v>0</v>
      </c>
      <c r="BH2075" s="214">
        <f>IF(N2075="sníž. přenesená",J2075,0)</f>
        <v>0</v>
      </c>
      <c r="BI2075" s="214">
        <f>IF(N2075="nulová",J2075,0)</f>
        <v>0</v>
      </c>
      <c r="BJ2075" s="16" t="s">
        <v>21</v>
      </c>
      <c r="BK2075" s="214">
        <f>ROUND(I2075*H2075,2)</f>
        <v>0</v>
      </c>
      <c r="BL2075" s="16" t="s">
        <v>154</v>
      </c>
      <c r="BM2075" s="213" t="s">
        <v>3531</v>
      </c>
    </row>
    <row r="2076" spans="1:65" s="2" customFormat="1" ht="19.5">
      <c r="A2076" s="33"/>
      <c r="B2076" s="34"/>
      <c r="C2076" s="35"/>
      <c r="D2076" s="215" t="s">
        <v>156</v>
      </c>
      <c r="E2076" s="35"/>
      <c r="F2076" s="216" t="s">
        <v>3532</v>
      </c>
      <c r="G2076" s="35"/>
      <c r="H2076" s="35"/>
      <c r="I2076" s="114"/>
      <c r="J2076" s="35"/>
      <c r="K2076" s="35"/>
      <c r="L2076" s="38"/>
      <c r="M2076" s="217"/>
      <c r="N2076" s="218"/>
      <c r="O2076" s="70"/>
      <c r="P2076" s="70"/>
      <c r="Q2076" s="70"/>
      <c r="R2076" s="70"/>
      <c r="S2076" s="70"/>
      <c r="T2076" s="71"/>
      <c r="U2076" s="33"/>
      <c r="V2076" s="33"/>
      <c r="W2076" s="33"/>
      <c r="X2076" s="33"/>
      <c r="Y2076" s="33"/>
      <c r="Z2076" s="33"/>
      <c r="AA2076" s="33"/>
      <c r="AB2076" s="33"/>
      <c r="AC2076" s="33"/>
      <c r="AD2076" s="33"/>
      <c r="AE2076" s="33"/>
      <c r="AT2076" s="16" t="s">
        <v>156</v>
      </c>
      <c r="AU2076" s="16" t="s">
        <v>86</v>
      </c>
    </row>
    <row r="2077" spans="1:65" s="2" customFormat="1" ht="68.25">
      <c r="A2077" s="33"/>
      <c r="B2077" s="34"/>
      <c r="C2077" s="35"/>
      <c r="D2077" s="215" t="s">
        <v>158</v>
      </c>
      <c r="E2077" s="35"/>
      <c r="F2077" s="219" t="s">
        <v>3533</v>
      </c>
      <c r="G2077" s="35"/>
      <c r="H2077" s="35"/>
      <c r="I2077" s="114"/>
      <c r="J2077" s="35"/>
      <c r="K2077" s="35"/>
      <c r="L2077" s="38"/>
      <c r="M2077" s="217"/>
      <c r="N2077" s="218"/>
      <c r="O2077" s="70"/>
      <c r="P2077" s="70"/>
      <c r="Q2077" s="70"/>
      <c r="R2077" s="70"/>
      <c r="S2077" s="70"/>
      <c r="T2077" s="71"/>
      <c r="U2077" s="33"/>
      <c r="V2077" s="33"/>
      <c r="W2077" s="33"/>
      <c r="X2077" s="33"/>
      <c r="Y2077" s="33"/>
      <c r="Z2077" s="33"/>
      <c r="AA2077" s="33"/>
      <c r="AB2077" s="33"/>
      <c r="AC2077" s="33"/>
      <c r="AD2077" s="33"/>
      <c r="AE2077" s="33"/>
      <c r="AT2077" s="16" t="s">
        <v>158</v>
      </c>
      <c r="AU2077" s="16" t="s">
        <v>86</v>
      </c>
    </row>
    <row r="2078" spans="1:65" s="2" customFormat="1" ht="21.75" customHeight="1">
      <c r="A2078" s="33"/>
      <c r="B2078" s="34"/>
      <c r="C2078" s="202" t="s">
        <v>3534</v>
      </c>
      <c r="D2078" s="202" t="s">
        <v>149</v>
      </c>
      <c r="E2078" s="203" t="s">
        <v>3535</v>
      </c>
      <c r="F2078" s="204" t="s">
        <v>3536</v>
      </c>
      <c r="G2078" s="205" t="s">
        <v>187</v>
      </c>
      <c r="H2078" s="206">
        <v>1</v>
      </c>
      <c r="I2078" s="207"/>
      <c r="J2078" s="208">
        <f>ROUND(I2078*H2078,2)</f>
        <v>0</v>
      </c>
      <c r="K2078" s="204" t="s">
        <v>153</v>
      </c>
      <c r="L2078" s="38"/>
      <c r="M2078" s="209" t="s">
        <v>1</v>
      </c>
      <c r="N2078" s="210" t="s">
        <v>42</v>
      </c>
      <c r="O2078" s="70"/>
      <c r="P2078" s="211">
        <f>O2078*H2078</f>
        <v>0</v>
      </c>
      <c r="Q2078" s="211">
        <v>0.50375000000000003</v>
      </c>
      <c r="R2078" s="211">
        <f>Q2078*H2078</f>
        <v>0.50375000000000003</v>
      </c>
      <c r="S2078" s="211">
        <v>1.95</v>
      </c>
      <c r="T2078" s="212">
        <f>S2078*H2078</f>
        <v>1.95</v>
      </c>
      <c r="U2078" s="33"/>
      <c r="V2078" s="33"/>
      <c r="W2078" s="33"/>
      <c r="X2078" s="33"/>
      <c r="Y2078" s="33"/>
      <c r="Z2078" s="33"/>
      <c r="AA2078" s="33"/>
      <c r="AB2078" s="33"/>
      <c r="AC2078" s="33"/>
      <c r="AD2078" s="33"/>
      <c r="AE2078" s="33"/>
      <c r="AR2078" s="213" t="s">
        <v>154</v>
      </c>
      <c r="AT2078" s="213" t="s">
        <v>149</v>
      </c>
      <c r="AU2078" s="213" t="s">
        <v>86</v>
      </c>
      <c r="AY2078" s="16" t="s">
        <v>147</v>
      </c>
      <c r="BE2078" s="214">
        <f>IF(N2078="základní",J2078,0)</f>
        <v>0</v>
      </c>
      <c r="BF2078" s="214">
        <f>IF(N2078="snížená",J2078,0)</f>
        <v>0</v>
      </c>
      <c r="BG2078" s="214">
        <f>IF(N2078="zákl. přenesená",J2078,0)</f>
        <v>0</v>
      </c>
      <c r="BH2078" s="214">
        <f>IF(N2078="sníž. přenesená",J2078,0)</f>
        <v>0</v>
      </c>
      <c r="BI2078" s="214">
        <f>IF(N2078="nulová",J2078,0)</f>
        <v>0</v>
      </c>
      <c r="BJ2078" s="16" t="s">
        <v>21</v>
      </c>
      <c r="BK2078" s="214">
        <f>ROUND(I2078*H2078,2)</f>
        <v>0</v>
      </c>
      <c r="BL2078" s="16" t="s">
        <v>154</v>
      </c>
      <c r="BM2078" s="213" t="s">
        <v>3537</v>
      </c>
    </row>
    <row r="2079" spans="1:65" s="2" customFormat="1" ht="11.25">
      <c r="A2079" s="33"/>
      <c r="B2079" s="34"/>
      <c r="C2079" s="35"/>
      <c r="D2079" s="215" t="s">
        <v>156</v>
      </c>
      <c r="E2079" s="35"/>
      <c r="F2079" s="216" t="s">
        <v>3538</v>
      </c>
      <c r="G2079" s="35"/>
      <c r="H2079" s="35"/>
      <c r="I2079" s="114"/>
      <c r="J2079" s="35"/>
      <c r="K2079" s="35"/>
      <c r="L2079" s="38"/>
      <c r="M2079" s="217"/>
      <c r="N2079" s="218"/>
      <c r="O2079" s="70"/>
      <c r="P2079" s="70"/>
      <c r="Q2079" s="70"/>
      <c r="R2079" s="70"/>
      <c r="S2079" s="70"/>
      <c r="T2079" s="71"/>
      <c r="U2079" s="33"/>
      <c r="V2079" s="33"/>
      <c r="W2079" s="33"/>
      <c r="X2079" s="33"/>
      <c r="Y2079" s="33"/>
      <c r="Z2079" s="33"/>
      <c r="AA2079" s="33"/>
      <c r="AB2079" s="33"/>
      <c r="AC2079" s="33"/>
      <c r="AD2079" s="33"/>
      <c r="AE2079" s="33"/>
      <c r="AT2079" s="16" t="s">
        <v>156</v>
      </c>
      <c r="AU2079" s="16" t="s">
        <v>86</v>
      </c>
    </row>
    <row r="2080" spans="1:65" s="2" customFormat="1" ht="78">
      <c r="A2080" s="33"/>
      <c r="B2080" s="34"/>
      <c r="C2080" s="35"/>
      <c r="D2080" s="215" t="s">
        <v>158</v>
      </c>
      <c r="E2080" s="35"/>
      <c r="F2080" s="219" t="s">
        <v>3539</v>
      </c>
      <c r="G2080" s="35"/>
      <c r="H2080" s="35"/>
      <c r="I2080" s="114"/>
      <c r="J2080" s="35"/>
      <c r="K2080" s="35"/>
      <c r="L2080" s="38"/>
      <c r="M2080" s="217"/>
      <c r="N2080" s="218"/>
      <c r="O2080" s="70"/>
      <c r="P2080" s="70"/>
      <c r="Q2080" s="70"/>
      <c r="R2080" s="70"/>
      <c r="S2080" s="70"/>
      <c r="T2080" s="71"/>
      <c r="U2080" s="33"/>
      <c r="V2080" s="33"/>
      <c r="W2080" s="33"/>
      <c r="X2080" s="33"/>
      <c r="Y2080" s="33"/>
      <c r="Z2080" s="33"/>
      <c r="AA2080" s="33"/>
      <c r="AB2080" s="33"/>
      <c r="AC2080" s="33"/>
      <c r="AD2080" s="33"/>
      <c r="AE2080" s="33"/>
      <c r="AT2080" s="16" t="s">
        <v>158</v>
      </c>
      <c r="AU2080" s="16" t="s">
        <v>86</v>
      </c>
    </row>
    <row r="2081" spans="1:65" s="2" customFormat="1" ht="19.5">
      <c r="A2081" s="33"/>
      <c r="B2081" s="34"/>
      <c r="C2081" s="35"/>
      <c r="D2081" s="215" t="s">
        <v>191</v>
      </c>
      <c r="E2081" s="35"/>
      <c r="F2081" s="219" t="s">
        <v>3540</v>
      </c>
      <c r="G2081" s="35"/>
      <c r="H2081" s="35"/>
      <c r="I2081" s="114"/>
      <c r="J2081" s="35"/>
      <c r="K2081" s="35"/>
      <c r="L2081" s="38"/>
      <c r="M2081" s="217"/>
      <c r="N2081" s="218"/>
      <c r="O2081" s="70"/>
      <c r="P2081" s="70"/>
      <c r="Q2081" s="70"/>
      <c r="R2081" s="70"/>
      <c r="S2081" s="70"/>
      <c r="T2081" s="71"/>
      <c r="U2081" s="33"/>
      <c r="V2081" s="33"/>
      <c r="W2081" s="33"/>
      <c r="X2081" s="33"/>
      <c r="Y2081" s="33"/>
      <c r="Z2081" s="33"/>
      <c r="AA2081" s="33"/>
      <c r="AB2081" s="33"/>
      <c r="AC2081" s="33"/>
      <c r="AD2081" s="33"/>
      <c r="AE2081" s="33"/>
      <c r="AT2081" s="16" t="s">
        <v>191</v>
      </c>
      <c r="AU2081" s="16" t="s">
        <v>86</v>
      </c>
    </row>
    <row r="2082" spans="1:65" s="2" customFormat="1" ht="16.5" customHeight="1">
      <c r="A2082" s="33"/>
      <c r="B2082" s="34"/>
      <c r="C2082" s="220" t="s">
        <v>3541</v>
      </c>
      <c r="D2082" s="220" t="s">
        <v>290</v>
      </c>
      <c r="E2082" s="221" t="s">
        <v>3542</v>
      </c>
      <c r="F2082" s="222" t="s">
        <v>3543</v>
      </c>
      <c r="G2082" s="223" t="s">
        <v>210</v>
      </c>
      <c r="H2082" s="224">
        <v>1</v>
      </c>
      <c r="I2082" s="225"/>
      <c r="J2082" s="226">
        <f>ROUND(I2082*H2082,2)</f>
        <v>0</v>
      </c>
      <c r="K2082" s="222" t="s">
        <v>153</v>
      </c>
      <c r="L2082" s="227"/>
      <c r="M2082" s="228" t="s">
        <v>1</v>
      </c>
      <c r="N2082" s="229" t="s">
        <v>42</v>
      </c>
      <c r="O2082" s="70"/>
      <c r="P2082" s="211">
        <f>O2082*H2082</f>
        <v>0</v>
      </c>
      <c r="Q2082" s="211">
        <v>4.1000000000000003E-3</v>
      </c>
      <c r="R2082" s="211">
        <f>Q2082*H2082</f>
        <v>4.1000000000000003E-3</v>
      </c>
      <c r="S2082" s="211">
        <v>0</v>
      </c>
      <c r="T2082" s="212">
        <f>S2082*H2082</f>
        <v>0</v>
      </c>
      <c r="U2082" s="33"/>
      <c r="V2082" s="33"/>
      <c r="W2082" s="33"/>
      <c r="X2082" s="33"/>
      <c r="Y2082" s="33"/>
      <c r="Z2082" s="33"/>
      <c r="AA2082" s="33"/>
      <c r="AB2082" s="33"/>
      <c r="AC2082" s="33"/>
      <c r="AD2082" s="33"/>
      <c r="AE2082" s="33"/>
      <c r="AR2082" s="213" t="s">
        <v>193</v>
      </c>
      <c r="AT2082" s="213" t="s">
        <v>290</v>
      </c>
      <c r="AU2082" s="213" t="s">
        <v>86</v>
      </c>
      <c r="AY2082" s="16" t="s">
        <v>147</v>
      </c>
      <c r="BE2082" s="214">
        <f>IF(N2082="základní",J2082,0)</f>
        <v>0</v>
      </c>
      <c r="BF2082" s="214">
        <f>IF(N2082="snížená",J2082,0)</f>
        <v>0</v>
      </c>
      <c r="BG2082" s="214">
        <f>IF(N2082="zákl. přenesená",J2082,0)</f>
        <v>0</v>
      </c>
      <c r="BH2082" s="214">
        <f>IF(N2082="sníž. přenesená",J2082,0)</f>
        <v>0</v>
      </c>
      <c r="BI2082" s="214">
        <f>IF(N2082="nulová",J2082,0)</f>
        <v>0</v>
      </c>
      <c r="BJ2082" s="16" t="s">
        <v>21</v>
      </c>
      <c r="BK2082" s="214">
        <f>ROUND(I2082*H2082,2)</f>
        <v>0</v>
      </c>
      <c r="BL2082" s="16" t="s">
        <v>154</v>
      </c>
      <c r="BM2082" s="213" t="s">
        <v>3544</v>
      </c>
    </row>
    <row r="2083" spans="1:65" s="2" customFormat="1" ht="11.25">
      <c r="A2083" s="33"/>
      <c r="B2083" s="34"/>
      <c r="C2083" s="35"/>
      <c r="D2083" s="215" t="s">
        <v>156</v>
      </c>
      <c r="E2083" s="35"/>
      <c r="F2083" s="216" t="s">
        <v>3543</v>
      </c>
      <c r="G2083" s="35"/>
      <c r="H2083" s="35"/>
      <c r="I2083" s="114"/>
      <c r="J2083" s="35"/>
      <c r="K2083" s="35"/>
      <c r="L2083" s="38"/>
      <c r="M2083" s="217"/>
      <c r="N2083" s="218"/>
      <c r="O2083" s="70"/>
      <c r="P2083" s="70"/>
      <c r="Q2083" s="70"/>
      <c r="R2083" s="70"/>
      <c r="S2083" s="70"/>
      <c r="T2083" s="71"/>
      <c r="U2083" s="33"/>
      <c r="V2083" s="33"/>
      <c r="W2083" s="33"/>
      <c r="X2083" s="33"/>
      <c r="Y2083" s="33"/>
      <c r="Z2083" s="33"/>
      <c r="AA2083" s="33"/>
      <c r="AB2083" s="33"/>
      <c r="AC2083" s="33"/>
      <c r="AD2083" s="33"/>
      <c r="AE2083" s="33"/>
      <c r="AT2083" s="16" t="s">
        <v>156</v>
      </c>
      <c r="AU2083" s="16" t="s">
        <v>86</v>
      </c>
    </row>
    <row r="2084" spans="1:65" s="2" customFormat="1" ht="21.75" customHeight="1">
      <c r="A2084" s="33"/>
      <c r="B2084" s="34"/>
      <c r="C2084" s="202" t="s">
        <v>3545</v>
      </c>
      <c r="D2084" s="202" t="s">
        <v>149</v>
      </c>
      <c r="E2084" s="203" t="s">
        <v>3546</v>
      </c>
      <c r="F2084" s="204" t="s">
        <v>3547</v>
      </c>
      <c r="G2084" s="205" t="s">
        <v>187</v>
      </c>
      <c r="H2084" s="206">
        <v>1</v>
      </c>
      <c r="I2084" s="207"/>
      <c r="J2084" s="208">
        <f>ROUND(I2084*H2084,2)</f>
        <v>0</v>
      </c>
      <c r="K2084" s="204" t="s">
        <v>153</v>
      </c>
      <c r="L2084" s="38"/>
      <c r="M2084" s="209" t="s">
        <v>1</v>
      </c>
      <c r="N2084" s="210" t="s">
        <v>42</v>
      </c>
      <c r="O2084" s="70"/>
      <c r="P2084" s="211">
        <f>O2084*H2084</f>
        <v>0</v>
      </c>
      <c r="Q2084" s="211">
        <v>0.50375000000000003</v>
      </c>
      <c r="R2084" s="211">
        <f>Q2084*H2084</f>
        <v>0.50375000000000003</v>
      </c>
      <c r="S2084" s="211">
        <v>2.5</v>
      </c>
      <c r="T2084" s="212">
        <f>S2084*H2084</f>
        <v>2.5</v>
      </c>
      <c r="U2084" s="33"/>
      <c r="V2084" s="33"/>
      <c r="W2084" s="33"/>
      <c r="X2084" s="33"/>
      <c r="Y2084" s="33"/>
      <c r="Z2084" s="33"/>
      <c r="AA2084" s="33"/>
      <c r="AB2084" s="33"/>
      <c r="AC2084" s="33"/>
      <c r="AD2084" s="33"/>
      <c r="AE2084" s="33"/>
      <c r="AR2084" s="213" t="s">
        <v>154</v>
      </c>
      <c r="AT2084" s="213" t="s">
        <v>149</v>
      </c>
      <c r="AU2084" s="213" t="s">
        <v>86</v>
      </c>
      <c r="AY2084" s="16" t="s">
        <v>147</v>
      </c>
      <c r="BE2084" s="214">
        <f>IF(N2084="základní",J2084,0)</f>
        <v>0</v>
      </c>
      <c r="BF2084" s="214">
        <f>IF(N2084="snížená",J2084,0)</f>
        <v>0</v>
      </c>
      <c r="BG2084" s="214">
        <f>IF(N2084="zákl. přenesená",J2084,0)</f>
        <v>0</v>
      </c>
      <c r="BH2084" s="214">
        <f>IF(N2084="sníž. přenesená",J2084,0)</f>
        <v>0</v>
      </c>
      <c r="BI2084" s="214">
        <f>IF(N2084="nulová",J2084,0)</f>
        <v>0</v>
      </c>
      <c r="BJ2084" s="16" t="s">
        <v>21</v>
      </c>
      <c r="BK2084" s="214">
        <f>ROUND(I2084*H2084,2)</f>
        <v>0</v>
      </c>
      <c r="BL2084" s="16" t="s">
        <v>154</v>
      </c>
      <c r="BM2084" s="213" t="s">
        <v>3548</v>
      </c>
    </row>
    <row r="2085" spans="1:65" s="2" customFormat="1" ht="11.25">
      <c r="A2085" s="33"/>
      <c r="B2085" s="34"/>
      <c r="C2085" s="35"/>
      <c r="D2085" s="215" t="s">
        <v>156</v>
      </c>
      <c r="E2085" s="35"/>
      <c r="F2085" s="216" t="s">
        <v>3549</v>
      </c>
      <c r="G2085" s="35"/>
      <c r="H2085" s="35"/>
      <c r="I2085" s="114"/>
      <c r="J2085" s="35"/>
      <c r="K2085" s="35"/>
      <c r="L2085" s="38"/>
      <c r="M2085" s="217"/>
      <c r="N2085" s="218"/>
      <c r="O2085" s="70"/>
      <c r="P2085" s="70"/>
      <c r="Q2085" s="70"/>
      <c r="R2085" s="70"/>
      <c r="S2085" s="70"/>
      <c r="T2085" s="71"/>
      <c r="U2085" s="33"/>
      <c r="V2085" s="33"/>
      <c r="W2085" s="33"/>
      <c r="X2085" s="33"/>
      <c r="Y2085" s="33"/>
      <c r="Z2085" s="33"/>
      <c r="AA2085" s="33"/>
      <c r="AB2085" s="33"/>
      <c r="AC2085" s="33"/>
      <c r="AD2085" s="33"/>
      <c r="AE2085" s="33"/>
      <c r="AT2085" s="16" t="s">
        <v>156</v>
      </c>
      <c r="AU2085" s="16" t="s">
        <v>86</v>
      </c>
    </row>
    <row r="2086" spans="1:65" s="2" customFormat="1" ht="78">
      <c r="A2086" s="33"/>
      <c r="B2086" s="34"/>
      <c r="C2086" s="35"/>
      <c r="D2086" s="215" t="s">
        <v>158</v>
      </c>
      <c r="E2086" s="35"/>
      <c r="F2086" s="219" t="s">
        <v>3539</v>
      </c>
      <c r="G2086" s="35"/>
      <c r="H2086" s="35"/>
      <c r="I2086" s="114"/>
      <c r="J2086" s="35"/>
      <c r="K2086" s="35"/>
      <c r="L2086" s="38"/>
      <c r="M2086" s="217"/>
      <c r="N2086" s="218"/>
      <c r="O2086" s="70"/>
      <c r="P2086" s="70"/>
      <c r="Q2086" s="70"/>
      <c r="R2086" s="70"/>
      <c r="S2086" s="70"/>
      <c r="T2086" s="71"/>
      <c r="U2086" s="33"/>
      <c r="V2086" s="33"/>
      <c r="W2086" s="33"/>
      <c r="X2086" s="33"/>
      <c r="Y2086" s="33"/>
      <c r="Z2086" s="33"/>
      <c r="AA2086" s="33"/>
      <c r="AB2086" s="33"/>
      <c r="AC2086" s="33"/>
      <c r="AD2086" s="33"/>
      <c r="AE2086" s="33"/>
      <c r="AT2086" s="16" t="s">
        <v>158</v>
      </c>
      <c r="AU2086" s="16" t="s">
        <v>86</v>
      </c>
    </row>
    <row r="2087" spans="1:65" s="2" customFormat="1" ht="39">
      <c r="A2087" s="33"/>
      <c r="B2087" s="34"/>
      <c r="C2087" s="35"/>
      <c r="D2087" s="215" t="s">
        <v>191</v>
      </c>
      <c r="E2087" s="35"/>
      <c r="F2087" s="219" t="s">
        <v>3550</v>
      </c>
      <c r="G2087" s="35"/>
      <c r="H2087" s="35"/>
      <c r="I2087" s="114"/>
      <c r="J2087" s="35"/>
      <c r="K2087" s="35"/>
      <c r="L2087" s="38"/>
      <c r="M2087" s="217"/>
      <c r="N2087" s="218"/>
      <c r="O2087" s="70"/>
      <c r="P2087" s="70"/>
      <c r="Q2087" s="70"/>
      <c r="R2087" s="70"/>
      <c r="S2087" s="70"/>
      <c r="T2087" s="71"/>
      <c r="U2087" s="33"/>
      <c r="V2087" s="33"/>
      <c r="W2087" s="33"/>
      <c r="X2087" s="33"/>
      <c r="Y2087" s="33"/>
      <c r="Z2087" s="33"/>
      <c r="AA2087" s="33"/>
      <c r="AB2087" s="33"/>
      <c r="AC2087" s="33"/>
      <c r="AD2087" s="33"/>
      <c r="AE2087" s="33"/>
      <c r="AT2087" s="16" t="s">
        <v>191</v>
      </c>
      <c r="AU2087" s="16" t="s">
        <v>86</v>
      </c>
    </row>
    <row r="2088" spans="1:65" s="2" customFormat="1" ht="21.75" customHeight="1">
      <c r="A2088" s="33"/>
      <c r="B2088" s="34"/>
      <c r="C2088" s="202" t="s">
        <v>3551</v>
      </c>
      <c r="D2088" s="202" t="s">
        <v>149</v>
      </c>
      <c r="E2088" s="203" t="s">
        <v>3552</v>
      </c>
      <c r="F2088" s="204" t="s">
        <v>3553</v>
      </c>
      <c r="G2088" s="205" t="s">
        <v>187</v>
      </c>
      <c r="H2088" s="206">
        <v>1</v>
      </c>
      <c r="I2088" s="207"/>
      <c r="J2088" s="208">
        <f>ROUND(I2088*H2088,2)</f>
        <v>0</v>
      </c>
      <c r="K2088" s="204" t="s">
        <v>153</v>
      </c>
      <c r="L2088" s="38"/>
      <c r="M2088" s="209" t="s">
        <v>1</v>
      </c>
      <c r="N2088" s="210" t="s">
        <v>42</v>
      </c>
      <c r="O2088" s="70"/>
      <c r="P2088" s="211">
        <f>O2088*H2088</f>
        <v>0</v>
      </c>
      <c r="Q2088" s="211">
        <v>0.50375000000000003</v>
      </c>
      <c r="R2088" s="211">
        <f>Q2088*H2088</f>
        <v>0.50375000000000003</v>
      </c>
      <c r="S2088" s="211">
        <v>2.5</v>
      </c>
      <c r="T2088" s="212">
        <f>S2088*H2088</f>
        <v>2.5</v>
      </c>
      <c r="U2088" s="33"/>
      <c r="V2088" s="33"/>
      <c r="W2088" s="33"/>
      <c r="X2088" s="33"/>
      <c r="Y2088" s="33"/>
      <c r="Z2088" s="33"/>
      <c r="AA2088" s="33"/>
      <c r="AB2088" s="33"/>
      <c r="AC2088" s="33"/>
      <c r="AD2088" s="33"/>
      <c r="AE2088" s="33"/>
      <c r="AR2088" s="213" t="s">
        <v>154</v>
      </c>
      <c r="AT2088" s="213" t="s">
        <v>149</v>
      </c>
      <c r="AU2088" s="213" t="s">
        <v>86</v>
      </c>
      <c r="AY2088" s="16" t="s">
        <v>147</v>
      </c>
      <c r="BE2088" s="214">
        <f>IF(N2088="základní",J2088,0)</f>
        <v>0</v>
      </c>
      <c r="BF2088" s="214">
        <f>IF(N2088="snížená",J2088,0)</f>
        <v>0</v>
      </c>
      <c r="BG2088" s="214">
        <f>IF(N2088="zákl. přenesená",J2088,0)</f>
        <v>0</v>
      </c>
      <c r="BH2088" s="214">
        <f>IF(N2088="sníž. přenesená",J2088,0)</f>
        <v>0</v>
      </c>
      <c r="BI2088" s="214">
        <f>IF(N2088="nulová",J2088,0)</f>
        <v>0</v>
      </c>
      <c r="BJ2088" s="16" t="s">
        <v>21</v>
      </c>
      <c r="BK2088" s="214">
        <f>ROUND(I2088*H2088,2)</f>
        <v>0</v>
      </c>
      <c r="BL2088" s="16" t="s">
        <v>154</v>
      </c>
      <c r="BM2088" s="213" t="s">
        <v>3554</v>
      </c>
    </row>
    <row r="2089" spans="1:65" s="2" customFormat="1" ht="19.5">
      <c r="A2089" s="33"/>
      <c r="B2089" s="34"/>
      <c r="C2089" s="35"/>
      <c r="D2089" s="215" t="s">
        <v>156</v>
      </c>
      <c r="E2089" s="35"/>
      <c r="F2089" s="216" t="s">
        <v>3555</v>
      </c>
      <c r="G2089" s="35"/>
      <c r="H2089" s="35"/>
      <c r="I2089" s="114"/>
      <c r="J2089" s="35"/>
      <c r="K2089" s="35"/>
      <c r="L2089" s="38"/>
      <c r="M2089" s="217"/>
      <c r="N2089" s="218"/>
      <c r="O2089" s="70"/>
      <c r="P2089" s="70"/>
      <c r="Q2089" s="70"/>
      <c r="R2089" s="70"/>
      <c r="S2089" s="70"/>
      <c r="T2089" s="71"/>
      <c r="U2089" s="33"/>
      <c r="V2089" s="33"/>
      <c r="W2089" s="33"/>
      <c r="X2089" s="33"/>
      <c r="Y2089" s="33"/>
      <c r="Z2089" s="33"/>
      <c r="AA2089" s="33"/>
      <c r="AB2089" s="33"/>
      <c r="AC2089" s="33"/>
      <c r="AD2089" s="33"/>
      <c r="AE2089" s="33"/>
      <c r="AT2089" s="16" t="s">
        <v>156</v>
      </c>
      <c r="AU2089" s="16" t="s">
        <v>86</v>
      </c>
    </row>
    <row r="2090" spans="1:65" s="2" customFormat="1" ht="78">
      <c r="A2090" s="33"/>
      <c r="B2090" s="34"/>
      <c r="C2090" s="35"/>
      <c r="D2090" s="215" t="s">
        <v>158</v>
      </c>
      <c r="E2090" s="35"/>
      <c r="F2090" s="219" t="s">
        <v>3539</v>
      </c>
      <c r="G2090" s="35"/>
      <c r="H2090" s="35"/>
      <c r="I2090" s="114"/>
      <c r="J2090" s="35"/>
      <c r="K2090" s="35"/>
      <c r="L2090" s="38"/>
      <c r="M2090" s="217"/>
      <c r="N2090" s="218"/>
      <c r="O2090" s="70"/>
      <c r="P2090" s="70"/>
      <c r="Q2090" s="70"/>
      <c r="R2090" s="70"/>
      <c r="S2090" s="70"/>
      <c r="T2090" s="71"/>
      <c r="U2090" s="33"/>
      <c r="V2090" s="33"/>
      <c r="W2090" s="33"/>
      <c r="X2090" s="33"/>
      <c r="Y2090" s="33"/>
      <c r="Z2090" s="33"/>
      <c r="AA2090" s="33"/>
      <c r="AB2090" s="33"/>
      <c r="AC2090" s="33"/>
      <c r="AD2090" s="33"/>
      <c r="AE2090" s="33"/>
      <c r="AT2090" s="16" t="s">
        <v>158</v>
      </c>
      <c r="AU2090" s="16" t="s">
        <v>86</v>
      </c>
    </row>
    <row r="2091" spans="1:65" s="2" customFormat="1" ht="29.25">
      <c r="A2091" s="33"/>
      <c r="B2091" s="34"/>
      <c r="C2091" s="35"/>
      <c r="D2091" s="215" t="s">
        <v>191</v>
      </c>
      <c r="E2091" s="35"/>
      <c r="F2091" s="219" t="s">
        <v>3556</v>
      </c>
      <c r="G2091" s="35"/>
      <c r="H2091" s="35"/>
      <c r="I2091" s="114"/>
      <c r="J2091" s="35"/>
      <c r="K2091" s="35"/>
      <c r="L2091" s="38"/>
      <c r="M2091" s="217"/>
      <c r="N2091" s="218"/>
      <c r="O2091" s="70"/>
      <c r="P2091" s="70"/>
      <c r="Q2091" s="70"/>
      <c r="R2091" s="70"/>
      <c r="S2091" s="70"/>
      <c r="T2091" s="71"/>
      <c r="U2091" s="33"/>
      <c r="V2091" s="33"/>
      <c r="W2091" s="33"/>
      <c r="X2091" s="33"/>
      <c r="Y2091" s="33"/>
      <c r="Z2091" s="33"/>
      <c r="AA2091" s="33"/>
      <c r="AB2091" s="33"/>
      <c r="AC2091" s="33"/>
      <c r="AD2091" s="33"/>
      <c r="AE2091" s="33"/>
      <c r="AT2091" s="16" t="s">
        <v>191</v>
      </c>
      <c r="AU2091" s="16" t="s">
        <v>86</v>
      </c>
    </row>
    <row r="2092" spans="1:65" s="2" customFormat="1" ht="21.75" customHeight="1">
      <c r="A2092" s="33"/>
      <c r="B2092" s="34"/>
      <c r="C2092" s="202" t="s">
        <v>3557</v>
      </c>
      <c r="D2092" s="202" t="s">
        <v>149</v>
      </c>
      <c r="E2092" s="203" t="s">
        <v>3558</v>
      </c>
      <c r="F2092" s="204" t="s">
        <v>3559</v>
      </c>
      <c r="G2092" s="205" t="s">
        <v>187</v>
      </c>
      <c r="H2092" s="206">
        <v>1</v>
      </c>
      <c r="I2092" s="207"/>
      <c r="J2092" s="208">
        <f>ROUND(I2092*H2092,2)</f>
        <v>0</v>
      </c>
      <c r="K2092" s="204" t="s">
        <v>153</v>
      </c>
      <c r="L2092" s="38"/>
      <c r="M2092" s="209" t="s">
        <v>1</v>
      </c>
      <c r="N2092" s="210" t="s">
        <v>42</v>
      </c>
      <c r="O2092" s="70"/>
      <c r="P2092" s="211">
        <f>O2092*H2092</f>
        <v>0</v>
      </c>
      <c r="Q2092" s="211">
        <v>0.50375000000000003</v>
      </c>
      <c r="R2092" s="211">
        <f>Q2092*H2092</f>
        <v>0.50375000000000003</v>
      </c>
      <c r="S2092" s="211">
        <v>2.5</v>
      </c>
      <c r="T2092" s="212">
        <f>S2092*H2092</f>
        <v>2.5</v>
      </c>
      <c r="U2092" s="33"/>
      <c r="V2092" s="33"/>
      <c r="W2092" s="33"/>
      <c r="X2092" s="33"/>
      <c r="Y2092" s="33"/>
      <c r="Z2092" s="33"/>
      <c r="AA2092" s="33"/>
      <c r="AB2092" s="33"/>
      <c r="AC2092" s="33"/>
      <c r="AD2092" s="33"/>
      <c r="AE2092" s="33"/>
      <c r="AR2092" s="213" t="s">
        <v>154</v>
      </c>
      <c r="AT2092" s="213" t="s">
        <v>149</v>
      </c>
      <c r="AU2092" s="213" t="s">
        <v>86</v>
      </c>
      <c r="AY2092" s="16" t="s">
        <v>147</v>
      </c>
      <c r="BE2092" s="214">
        <f>IF(N2092="základní",J2092,0)</f>
        <v>0</v>
      </c>
      <c r="BF2092" s="214">
        <f>IF(N2092="snížená",J2092,0)</f>
        <v>0</v>
      </c>
      <c r="BG2092" s="214">
        <f>IF(N2092="zákl. přenesená",J2092,0)</f>
        <v>0</v>
      </c>
      <c r="BH2092" s="214">
        <f>IF(N2092="sníž. přenesená",J2092,0)</f>
        <v>0</v>
      </c>
      <c r="BI2092" s="214">
        <f>IF(N2092="nulová",J2092,0)</f>
        <v>0</v>
      </c>
      <c r="BJ2092" s="16" t="s">
        <v>21</v>
      </c>
      <c r="BK2092" s="214">
        <f>ROUND(I2092*H2092,2)</f>
        <v>0</v>
      </c>
      <c r="BL2092" s="16" t="s">
        <v>154</v>
      </c>
      <c r="BM2092" s="213" t="s">
        <v>3560</v>
      </c>
    </row>
    <row r="2093" spans="1:65" s="2" customFormat="1" ht="19.5">
      <c r="A2093" s="33"/>
      <c r="B2093" s="34"/>
      <c r="C2093" s="35"/>
      <c r="D2093" s="215" t="s">
        <v>156</v>
      </c>
      <c r="E2093" s="35"/>
      <c r="F2093" s="216" t="s">
        <v>3561</v>
      </c>
      <c r="G2093" s="35"/>
      <c r="H2093" s="35"/>
      <c r="I2093" s="114"/>
      <c r="J2093" s="35"/>
      <c r="K2093" s="35"/>
      <c r="L2093" s="38"/>
      <c r="M2093" s="217"/>
      <c r="N2093" s="218"/>
      <c r="O2093" s="70"/>
      <c r="P2093" s="70"/>
      <c r="Q2093" s="70"/>
      <c r="R2093" s="70"/>
      <c r="S2093" s="70"/>
      <c r="T2093" s="71"/>
      <c r="U2093" s="33"/>
      <c r="V2093" s="33"/>
      <c r="W2093" s="33"/>
      <c r="X2093" s="33"/>
      <c r="Y2093" s="33"/>
      <c r="Z2093" s="33"/>
      <c r="AA2093" s="33"/>
      <c r="AB2093" s="33"/>
      <c r="AC2093" s="33"/>
      <c r="AD2093" s="33"/>
      <c r="AE2093" s="33"/>
      <c r="AT2093" s="16" t="s">
        <v>156</v>
      </c>
      <c r="AU2093" s="16" t="s">
        <v>86</v>
      </c>
    </row>
    <row r="2094" spans="1:65" s="2" customFormat="1" ht="78">
      <c r="A2094" s="33"/>
      <c r="B2094" s="34"/>
      <c r="C2094" s="35"/>
      <c r="D2094" s="215" t="s">
        <v>158</v>
      </c>
      <c r="E2094" s="35"/>
      <c r="F2094" s="219" t="s">
        <v>3539</v>
      </c>
      <c r="G2094" s="35"/>
      <c r="H2094" s="35"/>
      <c r="I2094" s="114"/>
      <c r="J2094" s="35"/>
      <c r="K2094" s="35"/>
      <c r="L2094" s="38"/>
      <c r="M2094" s="217"/>
      <c r="N2094" s="218"/>
      <c r="O2094" s="70"/>
      <c r="P2094" s="70"/>
      <c r="Q2094" s="70"/>
      <c r="R2094" s="70"/>
      <c r="S2094" s="70"/>
      <c r="T2094" s="71"/>
      <c r="U2094" s="33"/>
      <c r="V2094" s="33"/>
      <c r="W2094" s="33"/>
      <c r="X2094" s="33"/>
      <c r="Y2094" s="33"/>
      <c r="Z2094" s="33"/>
      <c r="AA2094" s="33"/>
      <c r="AB2094" s="33"/>
      <c r="AC2094" s="33"/>
      <c r="AD2094" s="33"/>
      <c r="AE2094" s="33"/>
      <c r="AT2094" s="16" t="s">
        <v>158</v>
      </c>
      <c r="AU2094" s="16" t="s">
        <v>86</v>
      </c>
    </row>
    <row r="2095" spans="1:65" s="2" customFormat="1" ht="48.75">
      <c r="A2095" s="33"/>
      <c r="B2095" s="34"/>
      <c r="C2095" s="35"/>
      <c r="D2095" s="215" t="s">
        <v>191</v>
      </c>
      <c r="E2095" s="35"/>
      <c r="F2095" s="219" t="s">
        <v>3562</v>
      </c>
      <c r="G2095" s="35"/>
      <c r="H2095" s="35"/>
      <c r="I2095" s="114"/>
      <c r="J2095" s="35"/>
      <c r="K2095" s="35"/>
      <c r="L2095" s="38"/>
      <c r="M2095" s="217"/>
      <c r="N2095" s="218"/>
      <c r="O2095" s="70"/>
      <c r="P2095" s="70"/>
      <c r="Q2095" s="70"/>
      <c r="R2095" s="70"/>
      <c r="S2095" s="70"/>
      <c r="T2095" s="71"/>
      <c r="U2095" s="33"/>
      <c r="V2095" s="33"/>
      <c r="W2095" s="33"/>
      <c r="X2095" s="33"/>
      <c r="Y2095" s="33"/>
      <c r="Z2095" s="33"/>
      <c r="AA2095" s="33"/>
      <c r="AB2095" s="33"/>
      <c r="AC2095" s="33"/>
      <c r="AD2095" s="33"/>
      <c r="AE2095" s="33"/>
      <c r="AT2095" s="16" t="s">
        <v>191</v>
      </c>
      <c r="AU2095" s="16" t="s">
        <v>86</v>
      </c>
    </row>
    <row r="2096" spans="1:65" s="2" customFormat="1" ht="16.5" customHeight="1">
      <c r="A2096" s="33"/>
      <c r="B2096" s="34"/>
      <c r="C2096" s="220" t="s">
        <v>3563</v>
      </c>
      <c r="D2096" s="220" t="s">
        <v>290</v>
      </c>
      <c r="E2096" s="221" t="s">
        <v>3564</v>
      </c>
      <c r="F2096" s="222" t="s">
        <v>3565</v>
      </c>
      <c r="G2096" s="223" t="s">
        <v>580</v>
      </c>
      <c r="H2096" s="224">
        <v>1</v>
      </c>
      <c r="I2096" s="225"/>
      <c r="J2096" s="226">
        <f>ROUND(I2096*H2096,2)</f>
        <v>0</v>
      </c>
      <c r="K2096" s="222" t="s">
        <v>153</v>
      </c>
      <c r="L2096" s="227"/>
      <c r="M2096" s="228" t="s">
        <v>1</v>
      </c>
      <c r="N2096" s="229" t="s">
        <v>42</v>
      </c>
      <c r="O2096" s="70"/>
      <c r="P2096" s="211">
        <f>O2096*H2096</f>
        <v>0</v>
      </c>
      <c r="Q2096" s="211">
        <v>1</v>
      </c>
      <c r="R2096" s="211">
        <f>Q2096*H2096</f>
        <v>1</v>
      </c>
      <c r="S2096" s="211">
        <v>0</v>
      </c>
      <c r="T2096" s="212">
        <f>S2096*H2096</f>
        <v>0</v>
      </c>
      <c r="U2096" s="33"/>
      <c r="V2096" s="33"/>
      <c r="W2096" s="33"/>
      <c r="X2096" s="33"/>
      <c r="Y2096" s="33"/>
      <c r="Z2096" s="33"/>
      <c r="AA2096" s="33"/>
      <c r="AB2096" s="33"/>
      <c r="AC2096" s="33"/>
      <c r="AD2096" s="33"/>
      <c r="AE2096" s="33"/>
      <c r="AR2096" s="213" t="s">
        <v>193</v>
      </c>
      <c r="AT2096" s="213" t="s">
        <v>290</v>
      </c>
      <c r="AU2096" s="213" t="s">
        <v>86</v>
      </c>
      <c r="AY2096" s="16" t="s">
        <v>147</v>
      </c>
      <c r="BE2096" s="214">
        <f>IF(N2096="základní",J2096,0)</f>
        <v>0</v>
      </c>
      <c r="BF2096" s="214">
        <f>IF(N2096="snížená",J2096,0)</f>
        <v>0</v>
      </c>
      <c r="BG2096" s="214">
        <f>IF(N2096="zákl. přenesená",J2096,0)</f>
        <v>0</v>
      </c>
      <c r="BH2096" s="214">
        <f>IF(N2096="sníž. přenesená",J2096,0)</f>
        <v>0</v>
      </c>
      <c r="BI2096" s="214">
        <f>IF(N2096="nulová",J2096,0)</f>
        <v>0</v>
      </c>
      <c r="BJ2096" s="16" t="s">
        <v>21</v>
      </c>
      <c r="BK2096" s="214">
        <f>ROUND(I2096*H2096,2)</f>
        <v>0</v>
      </c>
      <c r="BL2096" s="16" t="s">
        <v>154</v>
      </c>
      <c r="BM2096" s="213" t="s">
        <v>3566</v>
      </c>
    </row>
    <row r="2097" spans="1:65" s="2" customFormat="1" ht="11.25">
      <c r="A2097" s="33"/>
      <c r="B2097" s="34"/>
      <c r="C2097" s="35"/>
      <c r="D2097" s="215" t="s">
        <v>156</v>
      </c>
      <c r="E2097" s="35"/>
      <c r="F2097" s="216" t="s">
        <v>3565</v>
      </c>
      <c r="G2097" s="35"/>
      <c r="H2097" s="35"/>
      <c r="I2097" s="114"/>
      <c r="J2097" s="35"/>
      <c r="K2097" s="35"/>
      <c r="L2097" s="38"/>
      <c r="M2097" s="217"/>
      <c r="N2097" s="218"/>
      <c r="O2097" s="70"/>
      <c r="P2097" s="70"/>
      <c r="Q2097" s="70"/>
      <c r="R2097" s="70"/>
      <c r="S2097" s="70"/>
      <c r="T2097" s="71"/>
      <c r="U2097" s="33"/>
      <c r="V2097" s="33"/>
      <c r="W2097" s="33"/>
      <c r="X2097" s="33"/>
      <c r="Y2097" s="33"/>
      <c r="Z2097" s="33"/>
      <c r="AA2097" s="33"/>
      <c r="AB2097" s="33"/>
      <c r="AC2097" s="33"/>
      <c r="AD2097" s="33"/>
      <c r="AE2097" s="33"/>
      <c r="AT2097" s="16" t="s">
        <v>156</v>
      </c>
      <c r="AU2097" s="16" t="s">
        <v>86</v>
      </c>
    </row>
    <row r="2098" spans="1:65" s="2" customFormat="1" ht="19.5">
      <c r="A2098" s="33"/>
      <c r="B2098" s="34"/>
      <c r="C2098" s="35"/>
      <c r="D2098" s="215" t="s">
        <v>191</v>
      </c>
      <c r="E2098" s="35"/>
      <c r="F2098" s="219" t="s">
        <v>3567</v>
      </c>
      <c r="G2098" s="35"/>
      <c r="H2098" s="35"/>
      <c r="I2098" s="114"/>
      <c r="J2098" s="35"/>
      <c r="K2098" s="35"/>
      <c r="L2098" s="38"/>
      <c r="M2098" s="217"/>
      <c r="N2098" s="218"/>
      <c r="O2098" s="70"/>
      <c r="P2098" s="70"/>
      <c r="Q2098" s="70"/>
      <c r="R2098" s="70"/>
      <c r="S2098" s="70"/>
      <c r="T2098" s="71"/>
      <c r="U2098" s="33"/>
      <c r="V2098" s="33"/>
      <c r="W2098" s="33"/>
      <c r="X2098" s="33"/>
      <c r="Y2098" s="33"/>
      <c r="Z2098" s="33"/>
      <c r="AA2098" s="33"/>
      <c r="AB2098" s="33"/>
      <c r="AC2098" s="33"/>
      <c r="AD2098" s="33"/>
      <c r="AE2098" s="33"/>
      <c r="AT2098" s="16" t="s">
        <v>191</v>
      </c>
      <c r="AU2098" s="16" t="s">
        <v>86</v>
      </c>
    </row>
    <row r="2099" spans="1:65" s="2" customFormat="1" ht="21.75" customHeight="1">
      <c r="A2099" s="33"/>
      <c r="B2099" s="34"/>
      <c r="C2099" s="202" t="s">
        <v>3568</v>
      </c>
      <c r="D2099" s="202" t="s">
        <v>149</v>
      </c>
      <c r="E2099" s="203" t="s">
        <v>3569</v>
      </c>
      <c r="F2099" s="204" t="s">
        <v>3570</v>
      </c>
      <c r="G2099" s="205" t="s">
        <v>152</v>
      </c>
      <c r="H2099" s="206">
        <v>1</v>
      </c>
      <c r="I2099" s="207"/>
      <c r="J2099" s="208">
        <f>ROUND(I2099*H2099,2)</f>
        <v>0</v>
      </c>
      <c r="K2099" s="204" t="s">
        <v>153</v>
      </c>
      <c r="L2099" s="38"/>
      <c r="M2099" s="209" t="s">
        <v>1</v>
      </c>
      <c r="N2099" s="210" t="s">
        <v>42</v>
      </c>
      <c r="O2099" s="70"/>
      <c r="P2099" s="211">
        <f>O2099*H2099</f>
        <v>0</v>
      </c>
      <c r="Q2099" s="211">
        <v>1.1622199999999999E-2</v>
      </c>
      <c r="R2099" s="211">
        <f>Q2099*H2099</f>
        <v>1.1622199999999999E-2</v>
      </c>
      <c r="S2099" s="211">
        <v>0</v>
      </c>
      <c r="T2099" s="212">
        <f>S2099*H2099</f>
        <v>0</v>
      </c>
      <c r="U2099" s="33"/>
      <c r="V2099" s="33"/>
      <c r="W2099" s="33"/>
      <c r="X2099" s="33"/>
      <c r="Y2099" s="33"/>
      <c r="Z2099" s="33"/>
      <c r="AA2099" s="33"/>
      <c r="AB2099" s="33"/>
      <c r="AC2099" s="33"/>
      <c r="AD2099" s="33"/>
      <c r="AE2099" s="33"/>
      <c r="AR2099" s="213" t="s">
        <v>154</v>
      </c>
      <c r="AT2099" s="213" t="s">
        <v>149</v>
      </c>
      <c r="AU2099" s="213" t="s">
        <v>86</v>
      </c>
      <c r="AY2099" s="16" t="s">
        <v>147</v>
      </c>
      <c r="BE2099" s="214">
        <f>IF(N2099="základní",J2099,0)</f>
        <v>0</v>
      </c>
      <c r="BF2099" s="214">
        <f>IF(N2099="snížená",J2099,0)</f>
        <v>0</v>
      </c>
      <c r="BG2099" s="214">
        <f>IF(N2099="zákl. přenesená",J2099,0)</f>
        <v>0</v>
      </c>
      <c r="BH2099" s="214">
        <f>IF(N2099="sníž. přenesená",J2099,0)</f>
        <v>0</v>
      </c>
      <c r="BI2099" s="214">
        <f>IF(N2099="nulová",J2099,0)</f>
        <v>0</v>
      </c>
      <c r="BJ2099" s="16" t="s">
        <v>21</v>
      </c>
      <c r="BK2099" s="214">
        <f>ROUND(I2099*H2099,2)</f>
        <v>0</v>
      </c>
      <c r="BL2099" s="16" t="s">
        <v>154</v>
      </c>
      <c r="BM2099" s="213" t="s">
        <v>3571</v>
      </c>
    </row>
    <row r="2100" spans="1:65" s="2" customFormat="1" ht="19.5">
      <c r="A2100" s="33"/>
      <c r="B2100" s="34"/>
      <c r="C2100" s="35"/>
      <c r="D2100" s="215" t="s">
        <v>156</v>
      </c>
      <c r="E2100" s="35"/>
      <c r="F2100" s="216" t="s">
        <v>3572</v>
      </c>
      <c r="G2100" s="35"/>
      <c r="H2100" s="35"/>
      <c r="I2100" s="114"/>
      <c r="J2100" s="35"/>
      <c r="K2100" s="35"/>
      <c r="L2100" s="38"/>
      <c r="M2100" s="217"/>
      <c r="N2100" s="218"/>
      <c r="O2100" s="70"/>
      <c r="P2100" s="70"/>
      <c r="Q2100" s="70"/>
      <c r="R2100" s="70"/>
      <c r="S2100" s="70"/>
      <c r="T2100" s="71"/>
      <c r="U2100" s="33"/>
      <c r="V2100" s="33"/>
      <c r="W2100" s="33"/>
      <c r="X2100" s="33"/>
      <c r="Y2100" s="33"/>
      <c r="Z2100" s="33"/>
      <c r="AA2100" s="33"/>
      <c r="AB2100" s="33"/>
      <c r="AC2100" s="33"/>
      <c r="AD2100" s="33"/>
      <c r="AE2100" s="33"/>
      <c r="AT2100" s="16" t="s">
        <v>156</v>
      </c>
      <c r="AU2100" s="16" t="s">
        <v>86</v>
      </c>
    </row>
    <row r="2101" spans="1:65" s="2" customFormat="1" ht="107.25">
      <c r="A2101" s="33"/>
      <c r="B2101" s="34"/>
      <c r="C2101" s="35"/>
      <c r="D2101" s="215" t="s">
        <v>158</v>
      </c>
      <c r="E2101" s="35"/>
      <c r="F2101" s="219" t="s">
        <v>3573</v>
      </c>
      <c r="G2101" s="35"/>
      <c r="H2101" s="35"/>
      <c r="I2101" s="114"/>
      <c r="J2101" s="35"/>
      <c r="K2101" s="35"/>
      <c r="L2101" s="38"/>
      <c r="M2101" s="217"/>
      <c r="N2101" s="218"/>
      <c r="O2101" s="70"/>
      <c r="P2101" s="70"/>
      <c r="Q2101" s="70"/>
      <c r="R2101" s="70"/>
      <c r="S2101" s="70"/>
      <c r="T2101" s="71"/>
      <c r="U2101" s="33"/>
      <c r="V2101" s="33"/>
      <c r="W2101" s="33"/>
      <c r="X2101" s="33"/>
      <c r="Y2101" s="33"/>
      <c r="Z2101" s="33"/>
      <c r="AA2101" s="33"/>
      <c r="AB2101" s="33"/>
      <c r="AC2101" s="33"/>
      <c r="AD2101" s="33"/>
      <c r="AE2101" s="33"/>
      <c r="AT2101" s="16" t="s">
        <v>158</v>
      </c>
      <c r="AU2101" s="16" t="s">
        <v>86</v>
      </c>
    </row>
    <row r="2102" spans="1:65" s="2" customFormat="1" ht="29.25">
      <c r="A2102" s="33"/>
      <c r="B2102" s="34"/>
      <c r="C2102" s="35"/>
      <c r="D2102" s="215" t="s">
        <v>191</v>
      </c>
      <c r="E2102" s="35"/>
      <c r="F2102" s="219" t="s">
        <v>3574</v>
      </c>
      <c r="G2102" s="35"/>
      <c r="H2102" s="35"/>
      <c r="I2102" s="114"/>
      <c r="J2102" s="35"/>
      <c r="K2102" s="35"/>
      <c r="L2102" s="38"/>
      <c r="M2102" s="217"/>
      <c r="N2102" s="218"/>
      <c r="O2102" s="70"/>
      <c r="P2102" s="70"/>
      <c r="Q2102" s="70"/>
      <c r="R2102" s="70"/>
      <c r="S2102" s="70"/>
      <c r="T2102" s="71"/>
      <c r="U2102" s="33"/>
      <c r="V2102" s="33"/>
      <c r="W2102" s="33"/>
      <c r="X2102" s="33"/>
      <c r="Y2102" s="33"/>
      <c r="Z2102" s="33"/>
      <c r="AA2102" s="33"/>
      <c r="AB2102" s="33"/>
      <c r="AC2102" s="33"/>
      <c r="AD2102" s="33"/>
      <c r="AE2102" s="33"/>
      <c r="AT2102" s="16" t="s">
        <v>191</v>
      </c>
      <c r="AU2102" s="16" t="s">
        <v>86</v>
      </c>
    </row>
    <row r="2103" spans="1:65" s="2" customFormat="1" ht="21.75" customHeight="1">
      <c r="A2103" s="33"/>
      <c r="B2103" s="34"/>
      <c r="C2103" s="202" t="s">
        <v>3575</v>
      </c>
      <c r="D2103" s="202" t="s">
        <v>149</v>
      </c>
      <c r="E2103" s="203" t="s">
        <v>3576</v>
      </c>
      <c r="F2103" s="204" t="s">
        <v>3577</v>
      </c>
      <c r="G2103" s="205" t="s">
        <v>152</v>
      </c>
      <c r="H2103" s="206">
        <v>1</v>
      </c>
      <c r="I2103" s="207"/>
      <c r="J2103" s="208">
        <f>ROUND(I2103*H2103,2)</f>
        <v>0</v>
      </c>
      <c r="K2103" s="204" t="s">
        <v>153</v>
      </c>
      <c r="L2103" s="38"/>
      <c r="M2103" s="209" t="s">
        <v>1</v>
      </c>
      <c r="N2103" s="210" t="s">
        <v>42</v>
      </c>
      <c r="O2103" s="70"/>
      <c r="P2103" s="211">
        <f>O2103*H2103</f>
        <v>0</v>
      </c>
      <c r="Q2103" s="211">
        <v>2.3244399999999998E-2</v>
      </c>
      <c r="R2103" s="211">
        <f>Q2103*H2103</f>
        <v>2.3244399999999998E-2</v>
      </c>
      <c r="S2103" s="211">
        <v>0</v>
      </c>
      <c r="T2103" s="212">
        <f>S2103*H2103</f>
        <v>0</v>
      </c>
      <c r="U2103" s="33"/>
      <c r="V2103" s="33"/>
      <c r="W2103" s="33"/>
      <c r="X2103" s="33"/>
      <c r="Y2103" s="33"/>
      <c r="Z2103" s="33"/>
      <c r="AA2103" s="33"/>
      <c r="AB2103" s="33"/>
      <c r="AC2103" s="33"/>
      <c r="AD2103" s="33"/>
      <c r="AE2103" s="33"/>
      <c r="AR2103" s="213" t="s">
        <v>154</v>
      </c>
      <c r="AT2103" s="213" t="s">
        <v>149</v>
      </c>
      <c r="AU2103" s="213" t="s">
        <v>86</v>
      </c>
      <c r="AY2103" s="16" t="s">
        <v>147</v>
      </c>
      <c r="BE2103" s="214">
        <f>IF(N2103="základní",J2103,0)</f>
        <v>0</v>
      </c>
      <c r="BF2103" s="214">
        <f>IF(N2103="snížená",J2103,0)</f>
        <v>0</v>
      </c>
      <c r="BG2103" s="214">
        <f>IF(N2103="zákl. přenesená",J2103,0)</f>
        <v>0</v>
      </c>
      <c r="BH2103" s="214">
        <f>IF(N2103="sníž. přenesená",J2103,0)</f>
        <v>0</v>
      </c>
      <c r="BI2103" s="214">
        <f>IF(N2103="nulová",J2103,0)</f>
        <v>0</v>
      </c>
      <c r="BJ2103" s="16" t="s">
        <v>21</v>
      </c>
      <c r="BK2103" s="214">
        <f>ROUND(I2103*H2103,2)</f>
        <v>0</v>
      </c>
      <c r="BL2103" s="16" t="s">
        <v>154</v>
      </c>
      <c r="BM2103" s="213" t="s">
        <v>3578</v>
      </c>
    </row>
    <row r="2104" spans="1:65" s="2" customFormat="1" ht="19.5">
      <c r="A2104" s="33"/>
      <c r="B2104" s="34"/>
      <c r="C2104" s="35"/>
      <c r="D2104" s="215" t="s">
        <v>156</v>
      </c>
      <c r="E2104" s="35"/>
      <c r="F2104" s="216" t="s">
        <v>3579</v>
      </c>
      <c r="G2104" s="35"/>
      <c r="H2104" s="35"/>
      <c r="I2104" s="114"/>
      <c r="J2104" s="35"/>
      <c r="K2104" s="35"/>
      <c r="L2104" s="38"/>
      <c r="M2104" s="217"/>
      <c r="N2104" s="218"/>
      <c r="O2104" s="70"/>
      <c r="P2104" s="70"/>
      <c r="Q2104" s="70"/>
      <c r="R2104" s="70"/>
      <c r="S2104" s="70"/>
      <c r="T2104" s="71"/>
      <c r="U2104" s="33"/>
      <c r="V2104" s="33"/>
      <c r="W2104" s="33"/>
      <c r="X2104" s="33"/>
      <c r="Y2104" s="33"/>
      <c r="Z2104" s="33"/>
      <c r="AA2104" s="33"/>
      <c r="AB2104" s="33"/>
      <c r="AC2104" s="33"/>
      <c r="AD2104" s="33"/>
      <c r="AE2104" s="33"/>
      <c r="AT2104" s="16" t="s">
        <v>156</v>
      </c>
      <c r="AU2104" s="16" t="s">
        <v>86</v>
      </c>
    </row>
    <row r="2105" spans="1:65" s="2" customFormat="1" ht="107.25">
      <c r="A2105" s="33"/>
      <c r="B2105" s="34"/>
      <c r="C2105" s="35"/>
      <c r="D2105" s="215" t="s">
        <v>158</v>
      </c>
      <c r="E2105" s="35"/>
      <c r="F2105" s="219" t="s">
        <v>3573</v>
      </c>
      <c r="G2105" s="35"/>
      <c r="H2105" s="35"/>
      <c r="I2105" s="114"/>
      <c r="J2105" s="35"/>
      <c r="K2105" s="35"/>
      <c r="L2105" s="38"/>
      <c r="M2105" s="217"/>
      <c r="N2105" s="218"/>
      <c r="O2105" s="70"/>
      <c r="P2105" s="70"/>
      <c r="Q2105" s="70"/>
      <c r="R2105" s="70"/>
      <c r="S2105" s="70"/>
      <c r="T2105" s="71"/>
      <c r="U2105" s="33"/>
      <c r="V2105" s="33"/>
      <c r="W2105" s="33"/>
      <c r="X2105" s="33"/>
      <c r="Y2105" s="33"/>
      <c r="Z2105" s="33"/>
      <c r="AA2105" s="33"/>
      <c r="AB2105" s="33"/>
      <c r="AC2105" s="33"/>
      <c r="AD2105" s="33"/>
      <c r="AE2105" s="33"/>
      <c r="AT2105" s="16" t="s">
        <v>158</v>
      </c>
      <c r="AU2105" s="16" t="s">
        <v>86</v>
      </c>
    </row>
    <row r="2106" spans="1:65" s="2" customFormat="1" ht="29.25">
      <c r="A2106" s="33"/>
      <c r="B2106" s="34"/>
      <c r="C2106" s="35"/>
      <c r="D2106" s="215" t="s">
        <v>191</v>
      </c>
      <c r="E2106" s="35"/>
      <c r="F2106" s="219" t="s">
        <v>3574</v>
      </c>
      <c r="G2106" s="35"/>
      <c r="H2106" s="35"/>
      <c r="I2106" s="114"/>
      <c r="J2106" s="35"/>
      <c r="K2106" s="35"/>
      <c r="L2106" s="38"/>
      <c r="M2106" s="217"/>
      <c r="N2106" s="218"/>
      <c r="O2106" s="70"/>
      <c r="P2106" s="70"/>
      <c r="Q2106" s="70"/>
      <c r="R2106" s="70"/>
      <c r="S2106" s="70"/>
      <c r="T2106" s="71"/>
      <c r="U2106" s="33"/>
      <c r="V2106" s="33"/>
      <c r="W2106" s="33"/>
      <c r="X2106" s="33"/>
      <c r="Y2106" s="33"/>
      <c r="Z2106" s="33"/>
      <c r="AA2106" s="33"/>
      <c r="AB2106" s="33"/>
      <c r="AC2106" s="33"/>
      <c r="AD2106" s="33"/>
      <c r="AE2106" s="33"/>
      <c r="AT2106" s="16" t="s">
        <v>191</v>
      </c>
      <c r="AU2106" s="16" t="s">
        <v>86</v>
      </c>
    </row>
    <row r="2107" spans="1:65" s="2" customFormat="1" ht="21.75" customHeight="1">
      <c r="A2107" s="33"/>
      <c r="B2107" s="34"/>
      <c r="C2107" s="202" t="s">
        <v>3580</v>
      </c>
      <c r="D2107" s="202" t="s">
        <v>149</v>
      </c>
      <c r="E2107" s="203" t="s">
        <v>3581</v>
      </c>
      <c r="F2107" s="204" t="s">
        <v>3582</v>
      </c>
      <c r="G2107" s="205" t="s">
        <v>152</v>
      </c>
      <c r="H2107" s="206">
        <v>1</v>
      </c>
      <c r="I2107" s="207"/>
      <c r="J2107" s="208">
        <f>ROUND(I2107*H2107,2)</f>
        <v>0</v>
      </c>
      <c r="K2107" s="204" t="s">
        <v>153</v>
      </c>
      <c r="L2107" s="38"/>
      <c r="M2107" s="209" t="s">
        <v>1</v>
      </c>
      <c r="N2107" s="210" t="s">
        <v>42</v>
      </c>
      <c r="O2107" s="70"/>
      <c r="P2107" s="211">
        <f>O2107*H2107</f>
        <v>0</v>
      </c>
      <c r="Q2107" s="211">
        <v>3.7194999999999999E-2</v>
      </c>
      <c r="R2107" s="211">
        <f>Q2107*H2107</f>
        <v>3.7194999999999999E-2</v>
      </c>
      <c r="S2107" s="211">
        <v>0</v>
      </c>
      <c r="T2107" s="212">
        <f>S2107*H2107</f>
        <v>0</v>
      </c>
      <c r="U2107" s="33"/>
      <c r="V2107" s="33"/>
      <c r="W2107" s="33"/>
      <c r="X2107" s="33"/>
      <c r="Y2107" s="33"/>
      <c r="Z2107" s="33"/>
      <c r="AA2107" s="33"/>
      <c r="AB2107" s="33"/>
      <c r="AC2107" s="33"/>
      <c r="AD2107" s="33"/>
      <c r="AE2107" s="33"/>
      <c r="AR2107" s="213" t="s">
        <v>154</v>
      </c>
      <c r="AT2107" s="213" t="s">
        <v>149</v>
      </c>
      <c r="AU2107" s="213" t="s">
        <v>86</v>
      </c>
      <c r="AY2107" s="16" t="s">
        <v>147</v>
      </c>
      <c r="BE2107" s="214">
        <f>IF(N2107="základní",J2107,0)</f>
        <v>0</v>
      </c>
      <c r="BF2107" s="214">
        <f>IF(N2107="snížená",J2107,0)</f>
        <v>0</v>
      </c>
      <c r="BG2107" s="214">
        <f>IF(N2107="zákl. přenesená",J2107,0)</f>
        <v>0</v>
      </c>
      <c r="BH2107" s="214">
        <f>IF(N2107="sníž. přenesená",J2107,0)</f>
        <v>0</v>
      </c>
      <c r="BI2107" s="214">
        <f>IF(N2107="nulová",J2107,0)</f>
        <v>0</v>
      </c>
      <c r="BJ2107" s="16" t="s">
        <v>21</v>
      </c>
      <c r="BK2107" s="214">
        <f>ROUND(I2107*H2107,2)</f>
        <v>0</v>
      </c>
      <c r="BL2107" s="16" t="s">
        <v>154</v>
      </c>
      <c r="BM2107" s="213" t="s">
        <v>3583</v>
      </c>
    </row>
    <row r="2108" spans="1:65" s="2" customFormat="1" ht="19.5">
      <c r="A2108" s="33"/>
      <c r="B2108" s="34"/>
      <c r="C2108" s="35"/>
      <c r="D2108" s="215" t="s">
        <v>156</v>
      </c>
      <c r="E2108" s="35"/>
      <c r="F2108" s="216" t="s">
        <v>3584</v>
      </c>
      <c r="G2108" s="35"/>
      <c r="H2108" s="35"/>
      <c r="I2108" s="114"/>
      <c r="J2108" s="35"/>
      <c r="K2108" s="35"/>
      <c r="L2108" s="38"/>
      <c r="M2108" s="217"/>
      <c r="N2108" s="218"/>
      <c r="O2108" s="70"/>
      <c r="P2108" s="70"/>
      <c r="Q2108" s="70"/>
      <c r="R2108" s="70"/>
      <c r="S2108" s="70"/>
      <c r="T2108" s="71"/>
      <c r="U2108" s="33"/>
      <c r="V2108" s="33"/>
      <c r="W2108" s="33"/>
      <c r="X2108" s="33"/>
      <c r="Y2108" s="33"/>
      <c r="Z2108" s="33"/>
      <c r="AA2108" s="33"/>
      <c r="AB2108" s="33"/>
      <c r="AC2108" s="33"/>
      <c r="AD2108" s="33"/>
      <c r="AE2108" s="33"/>
      <c r="AT2108" s="16" t="s">
        <v>156</v>
      </c>
      <c r="AU2108" s="16" t="s">
        <v>86</v>
      </c>
    </row>
    <row r="2109" spans="1:65" s="2" customFormat="1" ht="107.25">
      <c r="A2109" s="33"/>
      <c r="B2109" s="34"/>
      <c r="C2109" s="35"/>
      <c r="D2109" s="215" t="s">
        <v>158</v>
      </c>
      <c r="E2109" s="35"/>
      <c r="F2109" s="219" t="s">
        <v>3573</v>
      </c>
      <c r="G2109" s="35"/>
      <c r="H2109" s="35"/>
      <c r="I2109" s="114"/>
      <c r="J2109" s="35"/>
      <c r="K2109" s="35"/>
      <c r="L2109" s="38"/>
      <c r="M2109" s="217"/>
      <c r="N2109" s="218"/>
      <c r="O2109" s="70"/>
      <c r="P2109" s="70"/>
      <c r="Q2109" s="70"/>
      <c r="R2109" s="70"/>
      <c r="S2109" s="70"/>
      <c r="T2109" s="71"/>
      <c r="U2109" s="33"/>
      <c r="V2109" s="33"/>
      <c r="W2109" s="33"/>
      <c r="X2109" s="33"/>
      <c r="Y2109" s="33"/>
      <c r="Z2109" s="33"/>
      <c r="AA2109" s="33"/>
      <c r="AB2109" s="33"/>
      <c r="AC2109" s="33"/>
      <c r="AD2109" s="33"/>
      <c r="AE2109" s="33"/>
      <c r="AT2109" s="16" t="s">
        <v>158</v>
      </c>
      <c r="AU2109" s="16" t="s">
        <v>86</v>
      </c>
    </row>
    <row r="2110" spans="1:65" s="2" customFormat="1" ht="29.25">
      <c r="A2110" s="33"/>
      <c r="B2110" s="34"/>
      <c r="C2110" s="35"/>
      <c r="D2110" s="215" t="s">
        <v>191</v>
      </c>
      <c r="E2110" s="35"/>
      <c r="F2110" s="219" t="s">
        <v>3585</v>
      </c>
      <c r="G2110" s="35"/>
      <c r="H2110" s="35"/>
      <c r="I2110" s="114"/>
      <c r="J2110" s="35"/>
      <c r="K2110" s="35"/>
      <c r="L2110" s="38"/>
      <c r="M2110" s="217"/>
      <c r="N2110" s="218"/>
      <c r="O2110" s="70"/>
      <c r="P2110" s="70"/>
      <c r="Q2110" s="70"/>
      <c r="R2110" s="70"/>
      <c r="S2110" s="70"/>
      <c r="T2110" s="71"/>
      <c r="U2110" s="33"/>
      <c r="V2110" s="33"/>
      <c r="W2110" s="33"/>
      <c r="X2110" s="33"/>
      <c r="Y2110" s="33"/>
      <c r="Z2110" s="33"/>
      <c r="AA2110" s="33"/>
      <c r="AB2110" s="33"/>
      <c r="AC2110" s="33"/>
      <c r="AD2110" s="33"/>
      <c r="AE2110" s="33"/>
      <c r="AT2110" s="16" t="s">
        <v>191</v>
      </c>
      <c r="AU2110" s="16" t="s">
        <v>86</v>
      </c>
    </row>
    <row r="2111" spans="1:65" s="2" customFormat="1" ht="21.75" customHeight="1">
      <c r="A2111" s="33"/>
      <c r="B2111" s="34"/>
      <c r="C2111" s="202" t="s">
        <v>3586</v>
      </c>
      <c r="D2111" s="202" t="s">
        <v>149</v>
      </c>
      <c r="E2111" s="203" t="s">
        <v>3587</v>
      </c>
      <c r="F2111" s="204" t="s">
        <v>3588</v>
      </c>
      <c r="G2111" s="205" t="s">
        <v>152</v>
      </c>
      <c r="H2111" s="206">
        <v>1</v>
      </c>
      <c r="I2111" s="207"/>
      <c r="J2111" s="208">
        <f>ROUND(I2111*H2111,2)</f>
        <v>0</v>
      </c>
      <c r="K2111" s="204" t="s">
        <v>153</v>
      </c>
      <c r="L2111" s="38"/>
      <c r="M2111" s="209" t="s">
        <v>1</v>
      </c>
      <c r="N2111" s="210" t="s">
        <v>42</v>
      </c>
      <c r="O2111" s="70"/>
      <c r="P2111" s="211">
        <f>O2111*H2111</f>
        <v>0</v>
      </c>
      <c r="Q2111" s="211">
        <v>0</v>
      </c>
      <c r="R2111" s="211">
        <f>Q2111*H2111</f>
        <v>0</v>
      </c>
      <c r="S2111" s="211">
        <v>0</v>
      </c>
      <c r="T2111" s="212">
        <f>S2111*H2111</f>
        <v>0</v>
      </c>
      <c r="U2111" s="33"/>
      <c r="V2111" s="33"/>
      <c r="W2111" s="33"/>
      <c r="X2111" s="33"/>
      <c r="Y2111" s="33"/>
      <c r="Z2111" s="33"/>
      <c r="AA2111" s="33"/>
      <c r="AB2111" s="33"/>
      <c r="AC2111" s="33"/>
      <c r="AD2111" s="33"/>
      <c r="AE2111" s="33"/>
      <c r="AR2111" s="213" t="s">
        <v>154</v>
      </c>
      <c r="AT2111" s="213" t="s">
        <v>149</v>
      </c>
      <c r="AU2111" s="213" t="s">
        <v>86</v>
      </c>
      <c r="AY2111" s="16" t="s">
        <v>147</v>
      </c>
      <c r="BE2111" s="214">
        <f>IF(N2111="základní",J2111,0)</f>
        <v>0</v>
      </c>
      <c r="BF2111" s="214">
        <f>IF(N2111="snížená",J2111,0)</f>
        <v>0</v>
      </c>
      <c r="BG2111" s="214">
        <f>IF(N2111="zákl. přenesená",J2111,0)</f>
        <v>0</v>
      </c>
      <c r="BH2111" s="214">
        <f>IF(N2111="sníž. přenesená",J2111,0)</f>
        <v>0</v>
      </c>
      <c r="BI2111" s="214">
        <f>IF(N2111="nulová",J2111,0)</f>
        <v>0</v>
      </c>
      <c r="BJ2111" s="16" t="s">
        <v>21</v>
      </c>
      <c r="BK2111" s="214">
        <f>ROUND(I2111*H2111,2)</f>
        <v>0</v>
      </c>
      <c r="BL2111" s="16" t="s">
        <v>154</v>
      </c>
      <c r="BM2111" s="213" t="s">
        <v>3589</v>
      </c>
    </row>
    <row r="2112" spans="1:65" s="2" customFormat="1" ht="19.5">
      <c r="A2112" s="33"/>
      <c r="B2112" s="34"/>
      <c r="C2112" s="35"/>
      <c r="D2112" s="215" t="s">
        <v>156</v>
      </c>
      <c r="E2112" s="35"/>
      <c r="F2112" s="216" t="s">
        <v>3590</v>
      </c>
      <c r="G2112" s="35"/>
      <c r="H2112" s="35"/>
      <c r="I2112" s="114"/>
      <c r="J2112" s="35"/>
      <c r="K2112" s="35"/>
      <c r="L2112" s="38"/>
      <c r="M2112" s="217"/>
      <c r="N2112" s="218"/>
      <c r="O2112" s="70"/>
      <c r="P2112" s="70"/>
      <c r="Q2112" s="70"/>
      <c r="R2112" s="70"/>
      <c r="S2112" s="70"/>
      <c r="T2112" s="71"/>
      <c r="U2112" s="33"/>
      <c r="V2112" s="33"/>
      <c r="W2112" s="33"/>
      <c r="X2112" s="33"/>
      <c r="Y2112" s="33"/>
      <c r="Z2112" s="33"/>
      <c r="AA2112" s="33"/>
      <c r="AB2112" s="33"/>
      <c r="AC2112" s="33"/>
      <c r="AD2112" s="33"/>
      <c r="AE2112" s="33"/>
      <c r="AT2112" s="16" t="s">
        <v>156</v>
      </c>
      <c r="AU2112" s="16" t="s">
        <v>86</v>
      </c>
    </row>
    <row r="2113" spans="1:65" s="2" customFormat="1" ht="107.25">
      <c r="A2113" s="33"/>
      <c r="B2113" s="34"/>
      <c r="C2113" s="35"/>
      <c r="D2113" s="215" t="s">
        <v>158</v>
      </c>
      <c r="E2113" s="35"/>
      <c r="F2113" s="219" t="s">
        <v>3573</v>
      </c>
      <c r="G2113" s="35"/>
      <c r="H2113" s="35"/>
      <c r="I2113" s="114"/>
      <c r="J2113" s="35"/>
      <c r="K2113" s="35"/>
      <c r="L2113" s="38"/>
      <c r="M2113" s="217"/>
      <c r="N2113" s="218"/>
      <c r="O2113" s="70"/>
      <c r="P2113" s="70"/>
      <c r="Q2113" s="70"/>
      <c r="R2113" s="70"/>
      <c r="S2113" s="70"/>
      <c r="T2113" s="71"/>
      <c r="U2113" s="33"/>
      <c r="V2113" s="33"/>
      <c r="W2113" s="33"/>
      <c r="X2113" s="33"/>
      <c r="Y2113" s="33"/>
      <c r="Z2113" s="33"/>
      <c r="AA2113" s="33"/>
      <c r="AB2113" s="33"/>
      <c r="AC2113" s="33"/>
      <c r="AD2113" s="33"/>
      <c r="AE2113" s="33"/>
      <c r="AT2113" s="16" t="s">
        <v>158</v>
      </c>
      <c r="AU2113" s="16" t="s">
        <v>86</v>
      </c>
    </row>
    <row r="2114" spans="1:65" s="2" customFormat="1" ht="29.25">
      <c r="A2114" s="33"/>
      <c r="B2114" s="34"/>
      <c r="C2114" s="35"/>
      <c r="D2114" s="215" t="s">
        <v>191</v>
      </c>
      <c r="E2114" s="35"/>
      <c r="F2114" s="219" t="s">
        <v>3500</v>
      </c>
      <c r="G2114" s="35"/>
      <c r="H2114" s="35"/>
      <c r="I2114" s="114"/>
      <c r="J2114" s="35"/>
      <c r="K2114" s="35"/>
      <c r="L2114" s="38"/>
      <c r="M2114" s="217"/>
      <c r="N2114" s="218"/>
      <c r="O2114" s="70"/>
      <c r="P2114" s="70"/>
      <c r="Q2114" s="70"/>
      <c r="R2114" s="70"/>
      <c r="S2114" s="70"/>
      <c r="T2114" s="71"/>
      <c r="U2114" s="33"/>
      <c r="V2114" s="33"/>
      <c r="W2114" s="33"/>
      <c r="X2114" s="33"/>
      <c r="Y2114" s="33"/>
      <c r="Z2114" s="33"/>
      <c r="AA2114" s="33"/>
      <c r="AB2114" s="33"/>
      <c r="AC2114" s="33"/>
      <c r="AD2114" s="33"/>
      <c r="AE2114" s="33"/>
      <c r="AT2114" s="16" t="s">
        <v>191</v>
      </c>
      <c r="AU2114" s="16" t="s">
        <v>86</v>
      </c>
    </row>
    <row r="2115" spans="1:65" s="2" customFormat="1" ht="21.75" customHeight="1">
      <c r="A2115" s="33"/>
      <c r="B2115" s="34"/>
      <c r="C2115" s="202" t="s">
        <v>3591</v>
      </c>
      <c r="D2115" s="202" t="s">
        <v>149</v>
      </c>
      <c r="E2115" s="203" t="s">
        <v>3592</v>
      </c>
      <c r="F2115" s="204" t="s">
        <v>3593</v>
      </c>
      <c r="G2115" s="205" t="s">
        <v>152</v>
      </c>
      <c r="H2115" s="206">
        <v>1</v>
      </c>
      <c r="I2115" s="207"/>
      <c r="J2115" s="208">
        <f>ROUND(I2115*H2115,2)</f>
        <v>0</v>
      </c>
      <c r="K2115" s="204" t="s">
        <v>153</v>
      </c>
      <c r="L2115" s="38"/>
      <c r="M2115" s="209" t="s">
        <v>1</v>
      </c>
      <c r="N2115" s="210" t="s">
        <v>42</v>
      </c>
      <c r="O2115" s="70"/>
      <c r="P2115" s="211">
        <f>O2115*H2115</f>
        <v>0</v>
      </c>
      <c r="Q2115" s="211">
        <v>0</v>
      </c>
      <c r="R2115" s="211">
        <f>Q2115*H2115</f>
        <v>0</v>
      </c>
      <c r="S2115" s="211">
        <v>0</v>
      </c>
      <c r="T2115" s="212">
        <f>S2115*H2115</f>
        <v>0</v>
      </c>
      <c r="U2115" s="33"/>
      <c r="V2115" s="33"/>
      <c r="W2115" s="33"/>
      <c r="X2115" s="33"/>
      <c r="Y2115" s="33"/>
      <c r="Z2115" s="33"/>
      <c r="AA2115" s="33"/>
      <c r="AB2115" s="33"/>
      <c r="AC2115" s="33"/>
      <c r="AD2115" s="33"/>
      <c r="AE2115" s="33"/>
      <c r="AR2115" s="213" t="s">
        <v>154</v>
      </c>
      <c r="AT2115" s="213" t="s">
        <v>149</v>
      </c>
      <c r="AU2115" s="213" t="s">
        <v>86</v>
      </c>
      <c r="AY2115" s="16" t="s">
        <v>147</v>
      </c>
      <c r="BE2115" s="214">
        <f>IF(N2115="základní",J2115,0)</f>
        <v>0</v>
      </c>
      <c r="BF2115" s="214">
        <f>IF(N2115="snížená",J2115,0)</f>
        <v>0</v>
      </c>
      <c r="BG2115" s="214">
        <f>IF(N2115="zákl. přenesená",J2115,0)</f>
        <v>0</v>
      </c>
      <c r="BH2115" s="214">
        <f>IF(N2115="sníž. přenesená",J2115,0)</f>
        <v>0</v>
      </c>
      <c r="BI2115" s="214">
        <f>IF(N2115="nulová",J2115,0)</f>
        <v>0</v>
      </c>
      <c r="BJ2115" s="16" t="s">
        <v>21</v>
      </c>
      <c r="BK2115" s="214">
        <f>ROUND(I2115*H2115,2)</f>
        <v>0</v>
      </c>
      <c r="BL2115" s="16" t="s">
        <v>154</v>
      </c>
      <c r="BM2115" s="213" t="s">
        <v>3594</v>
      </c>
    </row>
    <row r="2116" spans="1:65" s="2" customFormat="1" ht="19.5">
      <c r="A2116" s="33"/>
      <c r="B2116" s="34"/>
      <c r="C2116" s="35"/>
      <c r="D2116" s="215" t="s">
        <v>156</v>
      </c>
      <c r="E2116" s="35"/>
      <c r="F2116" s="216" t="s">
        <v>3595</v>
      </c>
      <c r="G2116" s="35"/>
      <c r="H2116" s="35"/>
      <c r="I2116" s="114"/>
      <c r="J2116" s="35"/>
      <c r="K2116" s="35"/>
      <c r="L2116" s="38"/>
      <c r="M2116" s="217"/>
      <c r="N2116" s="218"/>
      <c r="O2116" s="70"/>
      <c r="P2116" s="70"/>
      <c r="Q2116" s="70"/>
      <c r="R2116" s="70"/>
      <c r="S2116" s="70"/>
      <c r="T2116" s="71"/>
      <c r="U2116" s="33"/>
      <c r="V2116" s="33"/>
      <c r="W2116" s="33"/>
      <c r="X2116" s="33"/>
      <c r="Y2116" s="33"/>
      <c r="Z2116" s="33"/>
      <c r="AA2116" s="33"/>
      <c r="AB2116" s="33"/>
      <c r="AC2116" s="33"/>
      <c r="AD2116" s="33"/>
      <c r="AE2116" s="33"/>
      <c r="AT2116" s="16" t="s">
        <v>156</v>
      </c>
      <c r="AU2116" s="16" t="s">
        <v>86</v>
      </c>
    </row>
    <row r="2117" spans="1:65" s="2" customFormat="1" ht="107.25">
      <c r="A2117" s="33"/>
      <c r="B2117" s="34"/>
      <c r="C2117" s="35"/>
      <c r="D2117" s="215" t="s">
        <v>158</v>
      </c>
      <c r="E2117" s="35"/>
      <c r="F2117" s="219" t="s">
        <v>3573</v>
      </c>
      <c r="G2117" s="35"/>
      <c r="H2117" s="35"/>
      <c r="I2117" s="114"/>
      <c r="J2117" s="35"/>
      <c r="K2117" s="35"/>
      <c r="L2117" s="38"/>
      <c r="M2117" s="217"/>
      <c r="N2117" s="218"/>
      <c r="O2117" s="70"/>
      <c r="P2117" s="70"/>
      <c r="Q2117" s="70"/>
      <c r="R2117" s="70"/>
      <c r="S2117" s="70"/>
      <c r="T2117" s="71"/>
      <c r="U2117" s="33"/>
      <c r="V2117" s="33"/>
      <c r="W2117" s="33"/>
      <c r="X2117" s="33"/>
      <c r="Y2117" s="33"/>
      <c r="Z2117" s="33"/>
      <c r="AA2117" s="33"/>
      <c r="AB2117" s="33"/>
      <c r="AC2117" s="33"/>
      <c r="AD2117" s="33"/>
      <c r="AE2117" s="33"/>
      <c r="AT2117" s="16" t="s">
        <v>158</v>
      </c>
      <c r="AU2117" s="16" t="s">
        <v>86</v>
      </c>
    </row>
    <row r="2118" spans="1:65" s="2" customFormat="1" ht="21.75" customHeight="1">
      <c r="A2118" s="33"/>
      <c r="B2118" s="34"/>
      <c r="C2118" s="202" t="s">
        <v>3596</v>
      </c>
      <c r="D2118" s="202" t="s">
        <v>149</v>
      </c>
      <c r="E2118" s="203" t="s">
        <v>3597</v>
      </c>
      <c r="F2118" s="204" t="s">
        <v>3598</v>
      </c>
      <c r="G2118" s="205" t="s">
        <v>152</v>
      </c>
      <c r="H2118" s="206">
        <v>1</v>
      </c>
      <c r="I2118" s="207"/>
      <c r="J2118" s="208">
        <f>ROUND(I2118*H2118,2)</f>
        <v>0</v>
      </c>
      <c r="K2118" s="204" t="s">
        <v>153</v>
      </c>
      <c r="L2118" s="38"/>
      <c r="M2118" s="209" t="s">
        <v>1</v>
      </c>
      <c r="N2118" s="210" t="s">
        <v>42</v>
      </c>
      <c r="O2118" s="70"/>
      <c r="P2118" s="211">
        <f>O2118*H2118</f>
        <v>0</v>
      </c>
      <c r="Q2118" s="211">
        <v>3.9081999999999999E-2</v>
      </c>
      <c r="R2118" s="211">
        <f>Q2118*H2118</f>
        <v>3.9081999999999999E-2</v>
      </c>
      <c r="S2118" s="211">
        <v>0</v>
      </c>
      <c r="T2118" s="212">
        <f>S2118*H2118</f>
        <v>0</v>
      </c>
      <c r="U2118" s="33"/>
      <c r="V2118" s="33"/>
      <c r="W2118" s="33"/>
      <c r="X2118" s="33"/>
      <c r="Y2118" s="33"/>
      <c r="Z2118" s="33"/>
      <c r="AA2118" s="33"/>
      <c r="AB2118" s="33"/>
      <c r="AC2118" s="33"/>
      <c r="AD2118" s="33"/>
      <c r="AE2118" s="33"/>
      <c r="AR2118" s="213" t="s">
        <v>154</v>
      </c>
      <c r="AT2118" s="213" t="s">
        <v>149</v>
      </c>
      <c r="AU2118" s="213" t="s">
        <v>86</v>
      </c>
      <c r="AY2118" s="16" t="s">
        <v>147</v>
      </c>
      <c r="BE2118" s="214">
        <f>IF(N2118="základní",J2118,0)</f>
        <v>0</v>
      </c>
      <c r="BF2118" s="214">
        <f>IF(N2118="snížená",J2118,0)</f>
        <v>0</v>
      </c>
      <c r="BG2118" s="214">
        <f>IF(N2118="zákl. přenesená",J2118,0)</f>
        <v>0</v>
      </c>
      <c r="BH2118" s="214">
        <f>IF(N2118="sníž. přenesená",J2118,0)</f>
        <v>0</v>
      </c>
      <c r="BI2118" s="214">
        <f>IF(N2118="nulová",J2118,0)</f>
        <v>0</v>
      </c>
      <c r="BJ2118" s="16" t="s">
        <v>21</v>
      </c>
      <c r="BK2118" s="214">
        <f>ROUND(I2118*H2118,2)</f>
        <v>0</v>
      </c>
      <c r="BL2118" s="16" t="s">
        <v>154</v>
      </c>
      <c r="BM2118" s="213" t="s">
        <v>3599</v>
      </c>
    </row>
    <row r="2119" spans="1:65" s="2" customFormat="1" ht="19.5">
      <c r="A2119" s="33"/>
      <c r="B2119" s="34"/>
      <c r="C2119" s="35"/>
      <c r="D2119" s="215" t="s">
        <v>156</v>
      </c>
      <c r="E2119" s="35"/>
      <c r="F2119" s="216" t="s">
        <v>3600</v>
      </c>
      <c r="G2119" s="35"/>
      <c r="H2119" s="35"/>
      <c r="I2119" s="114"/>
      <c r="J2119" s="35"/>
      <c r="K2119" s="35"/>
      <c r="L2119" s="38"/>
      <c r="M2119" s="217"/>
      <c r="N2119" s="218"/>
      <c r="O2119" s="70"/>
      <c r="P2119" s="70"/>
      <c r="Q2119" s="70"/>
      <c r="R2119" s="70"/>
      <c r="S2119" s="70"/>
      <c r="T2119" s="71"/>
      <c r="U2119" s="33"/>
      <c r="V2119" s="33"/>
      <c r="W2119" s="33"/>
      <c r="X2119" s="33"/>
      <c r="Y2119" s="33"/>
      <c r="Z2119" s="33"/>
      <c r="AA2119" s="33"/>
      <c r="AB2119" s="33"/>
      <c r="AC2119" s="33"/>
      <c r="AD2119" s="33"/>
      <c r="AE2119" s="33"/>
      <c r="AT2119" s="16" t="s">
        <v>156</v>
      </c>
      <c r="AU2119" s="16" t="s">
        <v>86</v>
      </c>
    </row>
    <row r="2120" spans="1:65" s="2" customFormat="1" ht="107.25">
      <c r="A2120" s="33"/>
      <c r="B2120" s="34"/>
      <c r="C2120" s="35"/>
      <c r="D2120" s="215" t="s">
        <v>158</v>
      </c>
      <c r="E2120" s="35"/>
      <c r="F2120" s="219" t="s">
        <v>3601</v>
      </c>
      <c r="G2120" s="35"/>
      <c r="H2120" s="35"/>
      <c r="I2120" s="114"/>
      <c r="J2120" s="35"/>
      <c r="K2120" s="35"/>
      <c r="L2120" s="38"/>
      <c r="M2120" s="217"/>
      <c r="N2120" s="218"/>
      <c r="O2120" s="70"/>
      <c r="P2120" s="70"/>
      <c r="Q2120" s="70"/>
      <c r="R2120" s="70"/>
      <c r="S2120" s="70"/>
      <c r="T2120" s="71"/>
      <c r="U2120" s="33"/>
      <c r="V2120" s="33"/>
      <c r="W2120" s="33"/>
      <c r="X2120" s="33"/>
      <c r="Y2120" s="33"/>
      <c r="Z2120" s="33"/>
      <c r="AA2120" s="33"/>
      <c r="AB2120" s="33"/>
      <c r="AC2120" s="33"/>
      <c r="AD2120" s="33"/>
      <c r="AE2120" s="33"/>
      <c r="AT2120" s="16" t="s">
        <v>158</v>
      </c>
      <c r="AU2120" s="16" t="s">
        <v>86</v>
      </c>
    </row>
    <row r="2121" spans="1:65" s="2" customFormat="1" ht="21.75" customHeight="1">
      <c r="A2121" s="33"/>
      <c r="B2121" s="34"/>
      <c r="C2121" s="202" t="s">
        <v>3602</v>
      </c>
      <c r="D2121" s="202" t="s">
        <v>149</v>
      </c>
      <c r="E2121" s="203" t="s">
        <v>3603</v>
      </c>
      <c r="F2121" s="204" t="s">
        <v>3604</v>
      </c>
      <c r="G2121" s="205" t="s">
        <v>152</v>
      </c>
      <c r="H2121" s="206">
        <v>1</v>
      </c>
      <c r="I2121" s="207"/>
      <c r="J2121" s="208">
        <f>ROUND(I2121*H2121,2)</f>
        <v>0</v>
      </c>
      <c r="K2121" s="204" t="s">
        <v>153</v>
      </c>
      <c r="L2121" s="38"/>
      <c r="M2121" s="209" t="s">
        <v>1</v>
      </c>
      <c r="N2121" s="210" t="s">
        <v>42</v>
      </c>
      <c r="O2121" s="70"/>
      <c r="P2121" s="211">
        <f>O2121*H2121</f>
        <v>0</v>
      </c>
      <c r="Q2121" s="211">
        <v>7.8163999999999997E-2</v>
      </c>
      <c r="R2121" s="211">
        <f>Q2121*H2121</f>
        <v>7.8163999999999997E-2</v>
      </c>
      <c r="S2121" s="211">
        <v>0</v>
      </c>
      <c r="T2121" s="212">
        <f>S2121*H2121</f>
        <v>0</v>
      </c>
      <c r="U2121" s="33"/>
      <c r="V2121" s="33"/>
      <c r="W2121" s="33"/>
      <c r="X2121" s="33"/>
      <c r="Y2121" s="33"/>
      <c r="Z2121" s="33"/>
      <c r="AA2121" s="33"/>
      <c r="AB2121" s="33"/>
      <c r="AC2121" s="33"/>
      <c r="AD2121" s="33"/>
      <c r="AE2121" s="33"/>
      <c r="AR2121" s="213" t="s">
        <v>154</v>
      </c>
      <c r="AT2121" s="213" t="s">
        <v>149</v>
      </c>
      <c r="AU2121" s="213" t="s">
        <v>86</v>
      </c>
      <c r="AY2121" s="16" t="s">
        <v>147</v>
      </c>
      <c r="BE2121" s="214">
        <f>IF(N2121="základní",J2121,0)</f>
        <v>0</v>
      </c>
      <c r="BF2121" s="214">
        <f>IF(N2121="snížená",J2121,0)</f>
        <v>0</v>
      </c>
      <c r="BG2121" s="214">
        <f>IF(N2121="zákl. přenesená",J2121,0)</f>
        <v>0</v>
      </c>
      <c r="BH2121" s="214">
        <f>IF(N2121="sníž. přenesená",J2121,0)</f>
        <v>0</v>
      </c>
      <c r="BI2121" s="214">
        <f>IF(N2121="nulová",J2121,0)</f>
        <v>0</v>
      </c>
      <c r="BJ2121" s="16" t="s">
        <v>21</v>
      </c>
      <c r="BK2121" s="214">
        <f>ROUND(I2121*H2121,2)</f>
        <v>0</v>
      </c>
      <c r="BL2121" s="16" t="s">
        <v>154</v>
      </c>
      <c r="BM2121" s="213" t="s">
        <v>3605</v>
      </c>
    </row>
    <row r="2122" spans="1:65" s="2" customFormat="1" ht="19.5">
      <c r="A2122" s="33"/>
      <c r="B2122" s="34"/>
      <c r="C2122" s="35"/>
      <c r="D2122" s="215" t="s">
        <v>156</v>
      </c>
      <c r="E2122" s="35"/>
      <c r="F2122" s="216" t="s">
        <v>3606</v>
      </c>
      <c r="G2122" s="35"/>
      <c r="H2122" s="35"/>
      <c r="I2122" s="114"/>
      <c r="J2122" s="35"/>
      <c r="K2122" s="35"/>
      <c r="L2122" s="38"/>
      <c r="M2122" s="217"/>
      <c r="N2122" s="218"/>
      <c r="O2122" s="70"/>
      <c r="P2122" s="70"/>
      <c r="Q2122" s="70"/>
      <c r="R2122" s="70"/>
      <c r="S2122" s="70"/>
      <c r="T2122" s="71"/>
      <c r="U2122" s="33"/>
      <c r="V2122" s="33"/>
      <c r="W2122" s="33"/>
      <c r="X2122" s="33"/>
      <c r="Y2122" s="33"/>
      <c r="Z2122" s="33"/>
      <c r="AA2122" s="33"/>
      <c r="AB2122" s="33"/>
      <c r="AC2122" s="33"/>
      <c r="AD2122" s="33"/>
      <c r="AE2122" s="33"/>
      <c r="AT2122" s="16" t="s">
        <v>156</v>
      </c>
      <c r="AU2122" s="16" t="s">
        <v>86</v>
      </c>
    </row>
    <row r="2123" spans="1:65" s="2" customFormat="1" ht="107.25">
      <c r="A2123" s="33"/>
      <c r="B2123" s="34"/>
      <c r="C2123" s="35"/>
      <c r="D2123" s="215" t="s">
        <v>158</v>
      </c>
      <c r="E2123" s="35"/>
      <c r="F2123" s="219" t="s">
        <v>3601</v>
      </c>
      <c r="G2123" s="35"/>
      <c r="H2123" s="35"/>
      <c r="I2123" s="114"/>
      <c r="J2123" s="35"/>
      <c r="K2123" s="35"/>
      <c r="L2123" s="38"/>
      <c r="M2123" s="217"/>
      <c r="N2123" s="218"/>
      <c r="O2123" s="70"/>
      <c r="P2123" s="70"/>
      <c r="Q2123" s="70"/>
      <c r="R2123" s="70"/>
      <c r="S2123" s="70"/>
      <c r="T2123" s="71"/>
      <c r="U2123" s="33"/>
      <c r="V2123" s="33"/>
      <c r="W2123" s="33"/>
      <c r="X2123" s="33"/>
      <c r="Y2123" s="33"/>
      <c r="Z2123" s="33"/>
      <c r="AA2123" s="33"/>
      <c r="AB2123" s="33"/>
      <c r="AC2123" s="33"/>
      <c r="AD2123" s="33"/>
      <c r="AE2123" s="33"/>
      <c r="AT2123" s="16" t="s">
        <v>158</v>
      </c>
      <c r="AU2123" s="16" t="s">
        <v>86</v>
      </c>
    </row>
    <row r="2124" spans="1:65" s="2" customFormat="1" ht="21.75" customHeight="1">
      <c r="A2124" s="33"/>
      <c r="B2124" s="34"/>
      <c r="C2124" s="202" t="s">
        <v>3607</v>
      </c>
      <c r="D2124" s="202" t="s">
        <v>149</v>
      </c>
      <c r="E2124" s="203" t="s">
        <v>3608</v>
      </c>
      <c r="F2124" s="204" t="s">
        <v>3609</v>
      </c>
      <c r="G2124" s="205" t="s">
        <v>152</v>
      </c>
      <c r="H2124" s="206">
        <v>1</v>
      </c>
      <c r="I2124" s="207"/>
      <c r="J2124" s="208">
        <f>ROUND(I2124*H2124,2)</f>
        <v>0</v>
      </c>
      <c r="K2124" s="204" t="s">
        <v>153</v>
      </c>
      <c r="L2124" s="38"/>
      <c r="M2124" s="209" t="s">
        <v>1</v>
      </c>
      <c r="N2124" s="210" t="s">
        <v>42</v>
      </c>
      <c r="O2124" s="70"/>
      <c r="P2124" s="211">
        <f>O2124*H2124</f>
        <v>0</v>
      </c>
      <c r="Q2124" s="211">
        <v>0.122734</v>
      </c>
      <c r="R2124" s="211">
        <f>Q2124*H2124</f>
        <v>0.122734</v>
      </c>
      <c r="S2124" s="211">
        <v>0</v>
      </c>
      <c r="T2124" s="212">
        <f>S2124*H2124</f>
        <v>0</v>
      </c>
      <c r="U2124" s="33"/>
      <c r="V2124" s="33"/>
      <c r="W2124" s="33"/>
      <c r="X2124" s="33"/>
      <c r="Y2124" s="33"/>
      <c r="Z2124" s="33"/>
      <c r="AA2124" s="33"/>
      <c r="AB2124" s="33"/>
      <c r="AC2124" s="33"/>
      <c r="AD2124" s="33"/>
      <c r="AE2124" s="33"/>
      <c r="AR2124" s="213" t="s">
        <v>154</v>
      </c>
      <c r="AT2124" s="213" t="s">
        <v>149</v>
      </c>
      <c r="AU2124" s="213" t="s">
        <v>86</v>
      </c>
      <c r="AY2124" s="16" t="s">
        <v>147</v>
      </c>
      <c r="BE2124" s="214">
        <f>IF(N2124="základní",J2124,0)</f>
        <v>0</v>
      </c>
      <c r="BF2124" s="214">
        <f>IF(N2124="snížená",J2124,0)</f>
        <v>0</v>
      </c>
      <c r="BG2124" s="214">
        <f>IF(N2124="zákl. přenesená",J2124,0)</f>
        <v>0</v>
      </c>
      <c r="BH2124" s="214">
        <f>IF(N2124="sníž. přenesená",J2124,0)</f>
        <v>0</v>
      </c>
      <c r="BI2124" s="214">
        <f>IF(N2124="nulová",J2124,0)</f>
        <v>0</v>
      </c>
      <c r="BJ2124" s="16" t="s">
        <v>21</v>
      </c>
      <c r="BK2124" s="214">
        <f>ROUND(I2124*H2124,2)</f>
        <v>0</v>
      </c>
      <c r="BL2124" s="16" t="s">
        <v>154</v>
      </c>
      <c r="BM2124" s="213" t="s">
        <v>3610</v>
      </c>
    </row>
    <row r="2125" spans="1:65" s="2" customFormat="1" ht="19.5">
      <c r="A2125" s="33"/>
      <c r="B2125" s="34"/>
      <c r="C2125" s="35"/>
      <c r="D2125" s="215" t="s">
        <v>156</v>
      </c>
      <c r="E2125" s="35"/>
      <c r="F2125" s="216" t="s">
        <v>3611</v>
      </c>
      <c r="G2125" s="35"/>
      <c r="H2125" s="35"/>
      <c r="I2125" s="114"/>
      <c r="J2125" s="35"/>
      <c r="K2125" s="35"/>
      <c r="L2125" s="38"/>
      <c r="M2125" s="217"/>
      <c r="N2125" s="218"/>
      <c r="O2125" s="70"/>
      <c r="P2125" s="70"/>
      <c r="Q2125" s="70"/>
      <c r="R2125" s="70"/>
      <c r="S2125" s="70"/>
      <c r="T2125" s="71"/>
      <c r="U2125" s="33"/>
      <c r="V2125" s="33"/>
      <c r="W2125" s="33"/>
      <c r="X2125" s="33"/>
      <c r="Y2125" s="33"/>
      <c r="Z2125" s="33"/>
      <c r="AA2125" s="33"/>
      <c r="AB2125" s="33"/>
      <c r="AC2125" s="33"/>
      <c r="AD2125" s="33"/>
      <c r="AE2125" s="33"/>
      <c r="AT2125" s="16" t="s">
        <v>156</v>
      </c>
      <c r="AU2125" s="16" t="s">
        <v>86</v>
      </c>
    </row>
    <row r="2126" spans="1:65" s="2" customFormat="1" ht="107.25">
      <c r="A2126" s="33"/>
      <c r="B2126" s="34"/>
      <c r="C2126" s="35"/>
      <c r="D2126" s="215" t="s">
        <v>158</v>
      </c>
      <c r="E2126" s="35"/>
      <c r="F2126" s="219" t="s">
        <v>3601</v>
      </c>
      <c r="G2126" s="35"/>
      <c r="H2126" s="35"/>
      <c r="I2126" s="114"/>
      <c r="J2126" s="35"/>
      <c r="K2126" s="35"/>
      <c r="L2126" s="38"/>
      <c r="M2126" s="217"/>
      <c r="N2126" s="218"/>
      <c r="O2126" s="70"/>
      <c r="P2126" s="70"/>
      <c r="Q2126" s="70"/>
      <c r="R2126" s="70"/>
      <c r="S2126" s="70"/>
      <c r="T2126" s="71"/>
      <c r="U2126" s="33"/>
      <c r="V2126" s="33"/>
      <c r="W2126" s="33"/>
      <c r="X2126" s="33"/>
      <c r="Y2126" s="33"/>
      <c r="Z2126" s="33"/>
      <c r="AA2126" s="33"/>
      <c r="AB2126" s="33"/>
      <c r="AC2126" s="33"/>
      <c r="AD2126" s="33"/>
      <c r="AE2126" s="33"/>
      <c r="AT2126" s="16" t="s">
        <v>158</v>
      </c>
      <c r="AU2126" s="16" t="s">
        <v>86</v>
      </c>
    </row>
    <row r="2127" spans="1:65" s="2" customFormat="1" ht="21.75" customHeight="1">
      <c r="A2127" s="33"/>
      <c r="B2127" s="34"/>
      <c r="C2127" s="202" t="s">
        <v>3612</v>
      </c>
      <c r="D2127" s="202" t="s">
        <v>149</v>
      </c>
      <c r="E2127" s="203" t="s">
        <v>3613</v>
      </c>
      <c r="F2127" s="204" t="s">
        <v>3614</v>
      </c>
      <c r="G2127" s="205" t="s">
        <v>152</v>
      </c>
      <c r="H2127" s="206">
        <v>1</v>
      </c>
      <c r="I2127" s="207"/>
      <c r="J2127" s="208">
        <f>ROUND(I2127*H2127,2)</f>
        <v>0</v>
      </c>
      <c r="K2127" s="204" t="s">
        <v>153</v>
      </c>
      <c r="L2127" s="38"/>
      <c r="M2127" s="209" t="s">
        <v>1</v>
      </c>
      <c r="N2127" s="210" t="s">
        <v>42</v>
      </c>
      <c r="O2127" s="70"/>
      <c r="P2127" s="211">
        <f>O2127*H2127</f>
        <v>0</v>
      </c>
      <c r="Q2127" s="211">
        <v>0</v>
      </c>
      <c r="R2127" s="211">
        <f>Q2127*H2127</f>
        <v>0</v>
      </c>
      <c r="S2127" s="211">
        <v>0</v>
      </c>
      <c r="T2127" s="212">
        <f>S2127*H2127</f>
        <v>0</v>
      </c>
      <c r="U2127" s="33"/>
      <c r="V2127" s="33"/>
      <c r="W2127" s="33"/>
      <c r="X2127" s="33"/>
      <c r="Y2127" s="33"/>
      <c r="Z2127" s="33"/>
      <c r="AA2127" s="33"/>
      <c r="AB2127" s="33"/>
      <c r="AC2127" s="33"/>
      <c r="AD2127" s="33"/>
      <c r="AE2127" s="33"/>
      <c r="AR2127" s="213" t="s">
        <v>154</v>
      </c>
      <c r="AT2127" s="213" t="s">
        <v>149</v>
      </c>
      <c r="AU2127" s="213" t="s">
        <v>86</v>
      </c>
      <c r="AY2127" s="16" t="s">
        <v>147</v>
      </c>
      <c r="BE2127" s="214">
        <f>IF(N2127="základní",J2127,0)</f>
        <v>0</v>
      </c>
      <c r="BF2127" s="214">
        <f>IF(N2127="snížená",J2127,0)</f>
        <v>0</v>
      </c>
      <c r="BG2127" s="214">
        <f>IF(N2127="zákl. přenesená",J2127,0)</f>
        <v>0</v>
      </c>
      <c r="BH2127" s="214">
        <f>IF(N2127="sníž. přenesená",J2127,0)</f>
        <v>0</v>
      </c>
      <c r="BI2127" s="214">
        <f>IF(N2127="nulová",J2127,0)</f>
        <v>0</v>
      </c>
      <c r="BJ2127" s="16" t="s">
        <v>21</v>
      </c>
      <c r="BK2127" s="214">
        <f>ROUND(I2127*H2127,2)</f>
        <v>0</v>
      </c>
      <c r="BL2127" s="16" t="s">
        <v>154</v>
      </c>
      <c r="BM2127" s="213" t="s">
        <v>3615</v>
      </c>
    </row>
    <row r="2128" spans="1:65" s="2" customFormat="1" ht="19.5">
      <c r="A2128" s="33"/>
      <c r="B2128" s="34"/>
      <c r="C2128" s="35"/>
      <c r="D2128" s="215" t="s">
        <v>156</v>
      </c>
      <c r="E2128" s="35"/>
      <c r="F2128" s="216" t="s">
        <v>3616</v>
      </c>
      <c r="G2128" s="35"/>
      <c r="H2128" s="35"/>
      <c r="I2128" s="114"/>
      <c r="J2128" s="35"/>
      <c r="K2128" s="35"/>
      <c r="L2128" s="38"/>
      <c r="M2128" s="217"/>
      <c r="N2128" s="218"/>
      <c r="O2128" s="70"/>
      <c r="P2128" s="70"/>
      <c r="Q2128" s="70"/>
      <c r="R2128" s="70"/>
      <c r="S2128" s="70"/>
      <c r="T2128" s="71"/>
      <c r="U2128" s="33"/>
      <c r="V2128" s="33"/>
      <c r="W2128" s="33"/>
      <c r="X2128" s="33"/>
      <c r="Y2128" s="33"/>
      <c r="Z2128" s="33"/>
      <c r="AA2128" s="33"/>
      <c r="AB2128" s="33"/>
      <c r="AC2128" s="33"/>
      <c r="AD2128" s="33"/>
      <c r="AE2128" s="33"/>
      <c r="AT2128" s="16" t="s">
        <v>156</v>
      </c>
      <c r="AU2128" s="16" t="s">
        <v>86</v>
      </c>
    </row>
    <row r="2129" spans="1:65" s="2" customFormat="1" ht="107.25">
      <c r="A2129" s="33"/>
      <c r="B2129" s="34"/>
      <c r="C2129" s="35"/>
      <c r="D2129" s="215" t="s">
        <v>158</v>
      </c>
      <c r="E2129" s="35"/>
      <c r="F2129" s="219" t="s">
        <v>3601</v>
      </c>
      <c r="G2129" s="35"/>
      <c r="H2129" s="35"/>
      <c r="I2129" s="114"/>
      <c r="J2129" s="35"/>
      <c r="K2129" s="35"/>
      <c r="L2129" s="38"/>
      <c r="M2129" s="217"/>
      <c r="N2129" s="218"/>
      <c r="O2129" s="70"/>
      <c r="P2129" s="70"/>
      <c r="Q2129" s="70"/>
      <c r="R2129" s="70"/>
      <c r="S2129" s="70"/>
      <c r="T2129" s="71"/>
      <c r="U2129" s="33"/>
      <c r="V2129" s="33"/>
      <c r="W2129" s="33"/>
      <c r="X2129" s="33"/>
      <c r="Y2129" s="33"/>
      <c r="Z2129" s="33"/>
      <c r="AA2129" s="33"/>
      <c r="AB2129" s="33"/>
      <c r="AC2129" s="33"/>
      <c r="AD2129" s="33"/>
      <c r="AE2129" s="33"/>
      <c r="AT2129" s="16" t="s">
        <v>158</v>
      </c>
      <c r="AU2129" s="16" t="s">
        <v>86</v>
      </c>
    </row>
    <row r="2130" spans="1:65" s="2" customFormat="1" ht="39">
      <c r="A2130" s="33"/>
      <c r="B2130" s="34"/>
      <c r="C2130" s="35"/>
      <c r="D2130" s="215" t="s">
        <v>191</v>
      </c>
      <c r="E2130" s="35"/>
      <c r="F2130" s="219" t="s">
        <v>3617</v>
      </c>
      <c r="G2130" s="35"/>
      <c r="H2130" s="35"/>
      <c r="I2130" s="114"/>
      <c r="J2130" s="35"/>
      <c r="K2130" s="35"/>
      <c r="L2130" s="38"/>
      <c r="M2130" s="217"/>
      <c r="N2130" s="218"/>
      <c r="O2130" s="70"/>
      <c r="P2130" s="70"/>
      <c r="Q2130" s="70"/>
      <c r="R2130" s="70"/>
      <c r="S2130" s="70"/>
      <c r="T2130" s="71"/>
      <c r="U2130" s="33"/>
      <c r="V2130" s="33"/>
      <c r="W2130" s="33"/>
      <c r="X2130" s="33"/>
      <c r="Y2130" s="33"/>
      <c r="Z2130" s="33"/>
      <c r="AA2130" s="33"/>
      <c r="AB2130" s="33"/>
      <c r="AC2130" s="33"/>
      <c r="AD2130" s="33"/>
      <c r="AE2130" s="33"/>
      <c r="AT2130" s="16" t="s">
        <v>191</v>
      </c>
      <c r="AU2130" s="16" t="s">
        <v>86</v>
      </c>
    </row>
    <row r="2131" spans="1:65" s="2" customFormat="1" ht="21.75" customHeight="1">
      <c r="A2131" s="33"/>
      <c r="B2131" s="34"/>
      <c r="C2131" s="202" t="s">
        <v>3618</v>
      </c>
      <c r="D2131" s="202" t="s">
        <v>149</v>
      </c>
      <c r="E2131" s="203" t="s">
        <v>3619</v>
      </c>
      <c r="F2131" s="204" t="s">
        <v>3620</v>
      </c>
      <c r="G2131" s="205" t="s">
        <v>152</v>
      </c>
      <c r="H2131" s="206">
        <v>1</v>
      </c>
      <c r="I2131" s="207"/>
      <c r="J2131" s="208">
        <f>ROUND(I2131*H2131,2)</f>
        <v>0</v>
      </c>
      <c r="K2131" s="204" t="s">
        <v>153</v>
      </c>
      <c r="L2131" s="38"/>
      <c r="M2131" s="209" t="s">
        <v>1</v>
      </c>
      <c r="N2131" s="210" t="s">
        <v>42</v>
      </c>
      <c r="O2131" s="70"/>
      <c r="P2131" s="211">
        <f>O2131*H2131</f>
        <v>0</v>
      </c>
      <c r="Q2131" s="211">
        <v>0</v>
      </c>
      <c r="R2131" s="211">
        <f>Q2131*H2131</f>
        <v>0</v>
      </c>
      <c r="S2131" s="211">
        <v>0</v>
      </c>
      <c r="T2131" s="212">
        <f>S2131*H2131</f>
        <v>0</v>
      </c>
      <c r="U2131" s="33"/>
      <c r="V2131" s="33"/>
      <c r="W2131" s="33"/>
      <c r="X2131" s="33"/>
      <c r="Y2131" s="33"/>
      <c r="Z2131" s="33"/>
      <c r="AA2131" s="33"/>
      <c r="AB2131" s="33"/>
      <c r="AC2131" s="33"/>
      <c r="AD2131" s="33"/>
      <c r="AE2131" s="33"/>
      <c r="AR2131" s="213" t="s">
        <v>154</v>
      </c>
      <c r="AT2131" s="213" t="s">
        <v>149</v>
      </c>
      <c r="AU2131" s="213" t="s">
        <v>86</v>
      </c>
      <c r="AY2131" s="16" t="s">
        <v>147</v>
      </c>
      <c r="BE2131" s="214">
        <f>IF(N2131="základní",J2131,0)</f>
        <v>0</v>
      </c>
      <c r="BF2131" s="214">
        <f>IF(N2131="snížená",J2131,0)</f>
        <v>0</v>
      </c>
      <c r="BG2131" s="214">
        <f>IF(N2131="zákl. přenesená",J2131,0)</f>
        <v>0</v>
      </c>
      <c r="BH2131" s="214">
        <f>IF(N2131="sníž. přenesená",J2131,0)</f>
        <v>0</v>
      </c>
      <c r="BI2131" s="214">
        <f>IF(N2131="nulová",J2131,0)</f>
        <v>0</v>
      </c>
      <c r="BJ2131" s="16" t="s">
        <v>21</v>
      </c>
      <c r="BK2131" s="214">
        <f>ROUND(I2131*H2131,2)</f>
        <v>0</v>
      </c>
      <c r="BL2131" s="16" t="s">
        <v>154</v>
      </c>
      <c r="BM2131" s="213" t="s">
        <v>3621</v>
      </c>
    </row>
    <row r="2132" spans="1:65" s="2" customFormat="1" ht="19.5">
      <c r="A2132" s="33"/>
      <c r="B2132" s="34"/>
      <c r="C2132" s="35"/>
      <c r="D2132" s="215" t="s">
        <v>156</v>
      </c>
      <c r="E2132" s="35"/>
      <c r="F2132" s="216" t="s">
        <v>3622</v>
      </c>
      <c r="G2132" s="35"/>
      <c r="H2132" s="35"/>
      <c r="I2132" s="114"/>
      <c r="J2132" s="35"/>
      <c r="K2132" s="35"/>
      <c r="L2132" s="38"/>
      <c r="M2132" s="217"/>
      <c r="N2132" s="218"/>
      <c r="O2132" s="70"/>
      <c r="P2132" s="70"/>
      <c r="Q2132" s="70"/>
      <c r="R2132" s="70"/>
      <c r="S2132" s="70"/>
      <c r="T2132" s="71"/>
      <c r="U2132" s="33"/>
      <c r="V2132" s="33"/>
      <c r="W2132" s="33"/>
      <c r="X2132" s="33"/>
      <c r="Y2132" s="33"/>
      <c r="Z2132" s="33"/>
      <c r="AA2132" s="33"/>
      <c r="AB2132" s="33"/>
      <c r="AC2132" s="33"/>
      <c r="AD2132" s="33"/>
      <c r="AE2132" s="33"/>
      <c r="AT2132" s="16" t="s">
        <v>156</v>
      </c>
      <c r="AU2132" s="16" t="s">
        <v>86</v>
      </c>
    </row>
    <row r="2133" spans="1:65" s="2" customFormat="1" ht="107.25">
      <c r="A2133" s="33"/>
      <c r="B2133" s="34"/>
      <c r="C2133" s="35"/>
      <c r="D2133" s="215" t="s">
        <v>158</v>
      </c>
      <c r="E2133" s="35"/>
      <c r="F2133" s="219" t="s">
        <v>3601</v>
      </c>
      <c r="G2133" s="35"/>
      <c r="H2133" s="35"/>
      <c r="I2133" s="114"/>
      <c r="J2133" s="35"/>
      <c r="K2133" s="35"/>
      <c r="L2133" s="38"/>
      <c r="M2133" s="217"/>
      <c r="N2133" s="218"/>
      <c r="O2133" s="70"/>
      <c r="P2133" s="70"/>
      <c r="Q2133" s="70"/>
      <c r="R2133" s="70"/>
      <c r="S2133" s="70"/>
      <c r="T2133" s="71"/>
      <c r="U2133" s="33"/>
      <c r="V2133" s="33"/>
      <c r="W2133" s="33"/>
      <c r="X2133" s="33"/>
      <c r="Y2133" s="33"/>
      <c r="Z2133" s="33"/>
      <c r="AA2133" s="33"/>
      <c r="AB2133" s="33"/>
      <c r="AC2133" s="33"/>
      <c r="AD2133" s="33"/>
      <c r="AE2133" s="33"/>
      <c r="AT2133" s="16" t="s">
        <v>158</v>
      </c>
      <c r="AU2133" s="16" t="s">
        <v>86</v>
      </c>
    </row>
    <row r="2134" spans="1:65" s="2" customFormat="1" ht="21.75" customHeight="1">
      <c r="A2134" s="33"/>
      <c r="B2134" s="34"/>
      <c r="C2134" s="202" t="s">
        <v>3623</v>
      </c>
      <c r="D2134" s="202" t="s">
        <v>149</v>
      </c>
      <c r="E2134" s="203" t="s">
        <v>3624</v>
      </c>
      <c r="F2134" s="204" t="s">
        <v>3625</v>
      </c>
      <c r="G2134" s="205" t="s">
        <v>152</v>
      </c>
      <c r="H2134" s="206">
        <v>1</v>
      </c>
      <c r="I2134" s="207"/>
      <c r="J2134" s="208">
        <f>ROUND(I2134*H2134,2)</f>
        <v>0</v>
      </c>
      <c r="K2134" s="204" t="s">
        <v>153</v>
      </c>
      <c r="L2134" s="38"/>
      <c r="M2134" s="209" t="s">
        <v>1</v>
      </c>
      <c r="N2134" s="210" t="s">
        <v>42</v>
      </c>
      <c r="O2134" s="70"/>
      <c r="P2134" s="211">
        <f>O2134*H2134</f>
        <v>0</v>
      </c>
      <c r="Q2134" s="211">
        <v>0</v>
      </c>
      <c r="R2134" s="211">
        <f>Q2134*H2134</f>
        <v>0</v>
      </c>
      <c r="S2134" s="211">
        <v>0</v>
      </c>
      <c r="T2134" s="212">
        <f>S2134*H2134</f>
        <v>0</v>
      </c>
      <c r="U2134" s="33"/>
      <c r="V2134" s="33"/>
      <c r="W2134" s="33"/>
      <c r="X2134" s="33"/>
      <c r="Y2134" s="33"/>
      <c r="Z2134" s="33"/>
      <c r="AA2134" s="33"/>
      <c r="AB2134" s="33"/>
      <c r="AC2134" s="33"/>
      <c r="AD2134" s="33"/>
      <c r="AE2134" s="33"/>
      <c r="AR2134" s="213" t="s">
        <v>154</v>
      </c>
      <c r="AT2134" s="213" t="s">
        <v>149</v>
      </c>
      <c r="AU2134" s="213" t="s">
        <v>86</v>
      </c>
      <c r="AY2134" s="16" t="s">
        <v>147</v>
      </c>
      <c r="BE2134" s="214">
        <f>IF(N2134="základní",J2134,0)</f>
        <v>0</v>
      </c>
      <c r="BF2134" s="214">
        <f>IF(N2134="snížená",J2134,0)</f>
        <v>0</v>
      </c>
      <c r="BG2134" s="214">
        <f>IF(N2134="zákl. přenesená",J2134,0)</f>
        <v>0</v>
      </c>
      <c r="BH2134" s="214">
        <f>IF(N2134="sníž. přenesená",J2134,0)</f>
        <v>0</v>
      </c>
      <c r="BI2134" s="214">
        <f>IF(N2134="nulová",J2134,0)</f>
        <v>0</v>
      </c>
      <c r="BJ2134" s="16" t="s">
        <v>21</v>
      </c>
      <c r="BK2134" s="214">
        <f>ROUND(I2134*H2134,2)</f>
        <v>0</v>
      </c>
      <c r="BL2134" s="16" t="s">
        <v>154</v>
      </c>
      <c r="BM2134" s="213" t="s">
        <v>3626</v>
      </c>
    </row>
    <row r="2135" spans="1:65" s="2" customFormat="1" ht="19.5">
      <c r="A2135" s="33"/>
      <c r="B2135" s="34"/>
      <c r="C2135" s="35"/>
      <c r="D2135" s="215" t="s">
        <v>156</v>
      </c>
      <c r="E2135" s="35"/>
      <c r="F2135" s="216" t="s">
        <v>3627</v>
      </c>
      <c r="G2135" s="35"/>
      <c r="H2135" s="35"/>
      <c r="I2135" s="114"/>
      <c r="J2135" s="35"/>
      <c r="K2135" s="35"/>
      <c r="L2135" s="38"/>
      <c r="M2135" s="217"/>
      <c r="N2135" s="218"/>
      <c r="O2135" s="70"/>
      <c r="P2135" s="70"/>
      <c r="Q2135" s="70"/>
      <c r="R2135" s="70"/>
      <c r="S2135" s="70"/>
      <c r="T2135" s="71"/>
      <c r="U2135" s="33"/>
      <c r="V2135" s="33"/>
      <c r="W2135" s="33"/>
      <c r="X2135" s="33"/>
      <c r="Y2135" s="33"/>
      <c r="Z2135" s="33"/>
      <c r="AA2135" s="33"/>
      <c r="AB2135" s="33"/>
      <c r="AC2135" s="33"/>
      <c r="AD2135" s="33"/>
      <c r="AE2135" s="33"/>
      <c r="AT2135" s="16" t="s">
        <v>156</v>
      </c>
      <c r="AU2135" s="16" t="s">
        <v>86</v>
      </c>
    </row>
    <row r="2136" spans="1:65" s="2" customFormat="1" ht="39">
      <c r="A2136" s="33"/>
      <c r="B2136" s="34"/>
      <c r="C2136" s="35"/>
      <c r="D2136" s="215" t="s">
        <v>158</v>
      </c>
      <c r="E2136" s="35"/>
      <c r="F2136" s="219" t="s">
        <v>3628</v>
      </c>
      <c r="G2136" s="35"/>
      <c r="H2136" s="35"/>
      <c r="I2136" s="114"/>
      <c r="J2136" s="35"/>
      <c r="K2136" s="35"/>
      <c r="L2136" s="38"/>
      <c r="M2136" s="217"/>
      <c r="N2136" s="218"/>
      <c r="O2136" s="70"/>
      <c r="P2136" s="70"/>
      <c r="Q2136" s="70"/>
      <c r="R2136" s="70"/>
      <c r="S2136" s="70"/>
      <c r="T2136" s="71"/>
      <c r="U2136" s="33"/>
      <c r="V2136" s="33"/>
      <c r="W2136" s="33"/>
      <c r="X2136" s="33"/>
      <c r="Y2136" s="33"/>
      <c r="Z2136" s="33"/>
      <c r="AA2136" s="33"/>
      <c r="AB2136" s="33"/>
      <c r="AC2136" s="33"/>
      <c r="AD2136" s="33"/>
      <c r="AE2136" s="33"/>
      <c r="AT2136" s="16" t="s">
        <v>158</v>
      </c>
      <c r="AU2136" s="16" t="s">
        <v>86</v>
      </c>
    </row>
    <row r="2137" spans="1:65" s="2" customFormat="1" ht="21.75" customHeight="1">
      <c r="A2137" s="33"/>
      <c r="B2137" s="34"/>
      <c r="C2137" s="202" t="s">
        <v>3629</v>
      </c>
      <c r="D2137" s="202" t="s">
        <v>149</v>
      </c>
      <c r="E2137" s="203" t="s">
        <v>3630</v>
      </c>
      <c r="F2137" s="204" t="s">
        <v>3631</v>
      </c>
      <c r="G2137" s="205" t="s">
        <v>152</v>
      </c>
      <c r="H2137" s="206">
        <v>1</v>
      </c>
      <c r="I2137" s="207"/>
      <c r="J2137" s="208">
        <f>ROUND(I2137*H2137,2)</f>
        <v>0</v>
      </c>
      <c r="K2137" s="204" t="s">
        <v>153</v>
      </c>
      <c r="L2137" s="38"/>
      <c r="M2137" s="209" t="s">
        <v>1</v>
      </c>
      <c r="N2137" s="210" t="s">
        <v>42</v>
      </c>
      <c r="O2137" s="70"/>
      <c r="P2137" s="211">
        <f>O2137*H2137</f>
        <v>0</v>
      </c>
      <c r="Q2137" s="211">
        <v>0</v>
      </c>
      <c r="R2137" s="211">
        <f>Q2137*H2137</f>
        <v>0</v>
      </c>
      <c r="S2137" s="211">
        <v>0</v>
      </c>
      <c r="T2137" s="212">
        <f>S2137*H2137</f>
        <v>0</v>
      </c>
      <c r="U2137" s="33"/>
      <c r="V2137" s="33"/>
      <c r="W2137" s="33"/>
      <c r="X2137" s="33"/>
      <c r="Y2137" s="33"/>
      <c r="Z2137" s="33"/>
      <c r="AA2137" s="33"/>
      <c r="AB2137" s="33"/>
      <c r="AC2137" s="33"/>
      <c r="AD2137" s="33"/>
      <c r="AE2137" s="33"/>
      <c r="AR2137" s="213" t="s">
        <v>154</v>
      </c>
      <c r="AT2137" s="213" t="s">
        <v>149</v>
      </c>
      <c r="AU2137" s="213" t="s">
        <v>86</v>
      </c>
      <c r="AY2137" s="16" t="s">
        <v>147</v>
      </c>
      <c r="BE2137" s="214">
        <f>IF(N2137="základní",J2137,0)</f>
        <v>0</v>
      </c>
      <c r="BF2137" s="214">
        <f>IF(N2137="snížená",J2137,0)</f>
        <v>0</v>
      </c>
      <c r="BG2137" s="214">
        <f>IF(N2137="zákl. přenesená",J2137,0)</f>
        <v>0</v>
      </c>
      <c r="BH2137" s="214">
        <f>IF(N2137="sníž. přenesená",J2137,0)</f>
        <v>0</v>
      </c>
      <c r="BI2137" s="214">
        <f>IF(N2137="nulová",J2137,0)</f>
        <v>0</v>
      </c>
      <c r="BJ2137" s="16" t="s">
        <v>21</v>
      </c>
      <c r="BK2137" s="214">
        <f>ROUND(I2137*H2137,2)</f>
        <v>0</v>
      </c>
      <c r="BL2137" s="16" t="s">
        <v>154</v>
      </c>
      <c r="BM2137" s="213" t="s">
        <v>3632</v>
      </c>
    </row>
    <row r="2138" spans="1:65" s="2" customFormat="1" ht="19.5">
      <c r="A2138" s="33"/>
      <c r="B2138" s="34"/>
      <c r="C2138" s="35"/>
      <c r="D2138" s="215" t="s">
        <v>156</v>
      </c>
      <c r="E2138" s="35"/>
      <c r="F2138" s="216" t="s">
        <v>3633</v>
      </c>
      <c r="G2138" s="35"/>
      <c r="H2138" s="35"/>
      <c r="I2138" s="114"/>
      <c r="J2138" s="35"/>
      <c r="K2138" s="35"/>
      <c r="L2138" s="38"/>
      <c r="M2138" s="217"/>
      <c r="N2138" s="218"/>
      <c r="O2138" s="70"/>
      <c r="P2138" s="70"/>
      <c r="Q2138" s="70"/>
      <c r="R2138" s="70"/>
      <c r="S2138" s="70"/>
      <c r="T2138" s="71"/>
      <c r="U2138" s="33"/>
      <c r="V2138" s="33"/>
      <c r="W2138" s="33"/>
      <c r="X2138" s="33"/>
      <c r="Y2138" s="33"/>
      <c r="Z2138" s="33"/>
      <c r="AA2138" s="33"/>
      <c r="AB2138" s="33"/>
      <c r="AC2138" s="33"/>
      <c r="AD2138" s="33"/>
      <c r="AE2138" s="33"/>
      <c r="AT2138" s="16" t="s">
        <v>156</v>
      </c>
      <c r="AU2138" s="16" t="s">
        <v>86</v>
      </c>
    </row>
    <row r="2139" spans="1:65" s="2" customFormat="1" ht="39">
      <c r="A2139" s="33"/>
      <c r="B2139" s="34"/>
      <c r="C2139" s="35"/>
      <c r="D2139" s="215" t="s">
        <v>158</v>
      </c>
      <c r="E2139" s="35"/>
      <c r="F2139" s="219" t="s">
        <v>3628</v>
      </c>
      <c r="G2139" s="35"/>
      <c r="H2139" s="35"/>
      <c r="I2139" s="114"/>
      <c r="J2139" s="35"/>
      <c r="K2139" s="35"/>
      <c r="L2139" s="38"/>
      <c r="M2139" s="217"/>
      <c r="N2139" s="218"/>
      <c r="O2139" s="70"/>
      <c r="P2139" s="70"/>
      <c r="Q2139" s="70"/>
      <c r="R2139" s="70"/>
      <c r="S2139" s="70"/>
      <c r="T2139" s="71"/>
      <c r="U2139" s="33"/>
      <c r="V2139" s="33"/>
      <c r="W2139" s="33"/>
      <c r="X2139" s="33"/>
      <c r="Y2139" s="33"/>
      <c r="Z2139" s="33"/>
      <c r="AA2139" s="33"/>
      <c r="AB2139" s="33"/>
      <c r="AC2139" s="33"/>
      <c r="AD2139" s="33"/>
      <c r="AE2139" s="33"/>
      <c r="AT2139" s="16" t="s">
        <v>158</v>
      </c>
      <c r="AU2139" s="16" t="s">
        <v>86</v>
      </c>
    </row>
    <row r="2140" spans="1:65" s="2" customFormat="1" ht="21.75" customHeight="1">
      <c r="A2140" s="33"/>
      <c r="B2140" s="34"/>
      <c r="C2140" s="202" t="s">
        <v>3634</v>
      </c>
      <c r="D2140" s="202" t="s">
        <v>149</v>
      </c>
      <c r="E2140" s="203" t="s">
        <v>3635</v>
      </c>
      <c r="F2140" s="204" t="s">
        <v>3636</v>
      </c>
      <c r="G2140" s="205" t="s">
        <v>152</v>
      </c>
      <c r="H2140" s="206">
        <v>1</v>
      </c>
      <c r="I2140" s="207"/>
      <c r="J2140" s="208">
        <f>ROUND(I2140*H2140,2)</f>
        <v>0</v>
      </c>
      <c r="K2140" s="204" t="s">
        <v>153</v>
      </c>
      <c r="L2140" s="38"/>
      <c r="M2140" s="209" t="s">
        <v>1</v>
      </c>
      <c r="N2140" s="210" t="s">
        <v>42</v>
      </c>
      <c r="O2140" s="70"/>
      <c r="P2140" s="211">
        <f>O2140*H2140</f>
        <v>0</v>
      </c>
      <c r="Q2140" s="211">
        <v>0</v>
      </c>
      <c r="R2140" s="211">
        <f>Q2140*H2140</f>
        <v>0</v>
      </c>
      <c r="S2140" s="211">
        <v>0</v>
      </c>
      <c r="T2140" s="212">
        <f>S2140*H2140</f>
        <v>0</v>
      </c>
      <c r="U2140" s="33"/>
      <c r="V2140" s="33"/>
      <c r="W2140" s="33"/>
      <c r="X2140" s="33"/>
      <c r="Y2140" s="33"/>
      <c r="Z2140" s="33"/>
      <c r="AA2140" s="33"/>
      <c r="AB2140" s="33"/>
      <c r="AC2140" s="33"/>
      <c r="AD2140" s="33"/>
      <c r="AE2140" s="33"/>
      <c r="AR2140" s="213" t="s">
        <v>154</v>
      </c>
      <c r="AT2140" s="213" t="s">
        <v>149</v>
      </c>
      <c r="AU2140" s="213" t="s">
        <v>86</v>
      </c>
      <c r="AY2140" s="16" t="s">
        <v>147</v>
      </c>
      <c r="BE2140" s="214">
        <f>IF(N2140="základní",J2140,0)</f>
        <v>0</v>
      </c>
      <c r="BF2140" s="214">
        <f>IF(N2140="snížená",J2140,0)</f>
        <v>0</v>
      </c>
      <c r="BG2140" s="214">
        <f>IF(N2140="zákl. přenesená",J2140,0)</f>
        <v>0</v>
      </c>
      <c r="BH2140" s="214">
        <f>IF(N2140="sníž. přenesená",J2140,0)</f>
        <v>0</v>
      </c>
      <c r="BI2140" s="214">
        <f>IF(N2140="nulová",J2140,0)</f>
        <v>0</v>
      </c>
      <c r="BJ2140" s="16" t="s">
        <v>21</v>
      </c>
      <c r="BK2140" s="214">
        <f>ROUND(I2140*H2140,2)</f>
        <v>0</v>
      </c>
      <c r="BL2140" s="16" t="s">
        <v>154</v>
      </c>
      <c r="BM2140" s="213" t="s">
        <v>3637</v>
      </c>
    </row>
    <row r="2141" spans="1:65" s="2" customFormat="1" ht="19.5">
      <c r="A2141" s="33"/>
      <c r="B2141" s="34"/>
      <c r="C2141" s="35"/>
      <c r="D2141" s="215" t="s">
        <v>156</v>
      </c>
      <c r="E2141" s="35"/>
      <c r="F2141" s="216" t="s">
        <v>3638</v>
      </c>
      <c r="G2141" s="35"/>
      <c r="H2141" s="35"/>
      <c r="I2141" s="114"/>
      <c r="J2141" s="35"/>
      <c r="K2141" s="35"/>
      <c r="L2141" s="38"/>
      <c r="M2141" s="217"/>
      <c r="N2141" s="218"/>
      <c r="O2141" s="70"/>
      <c r="P2141" s="70"/>
      <c r="Q2141" s="70"/>
      <c r="R2141" s="70"/>
      <c r="S2141" s="70"/>
      <c r="T2141" s="71"/>
      <c r="U2141" s="33"/>
      <c r="V2141" s="33"/>
      <c r="W2141" s="33"/>
      <c r="X2141" s="33"/>
      <c r="Y2141" s="33"/>
      <c r="Z2141" s="33"/>
      <c r="AA2141" s="33"/>
      <c r="AB2141" s="33"/>
      <c r="AC2141" s="33"/>
      <c r="AD2141" s="33"/>
      <c r="AE2141" s="33"/>
      <c r="AT2141" s="16" t="s">
        <v>156</v>
      </c>
      <c r="AU2141" s="16" t="s">
        <v>86</v>
      </c>
    </row>
    <row r="2142" spans="1:65" s="2" customFormat="1" ht="39">
      <c r="A2142" s="33"/>
      <c r="B2142" s="34"/>
      <c r="C2142" s="35"/>
      <c r="D2142" s="215" t="s">
        <v>158</v>
      </c>
      <c r="E2142" s="35"/>
      <c r="F2142" s="219" t="s">
        <v>3628</v>
      </c>
      <c r="G2142" s="35"/>
      <c r="H2142" s="35"/>
      <c r="I2142" s="114"/>
      <c r="J2142" s="35"/>
      <c r="K2142" s="35"/>
      <c r="L2142" s="38"/>
      <c r="M2142" s="217"/>
      <c r="N2142" s="218"/>
      <c r="O2142" s="70"/>
      <c r="P2142" s="70"/>
      <c r="Q2142" s="70"/>
      <c r="R2142" s="70"/>
      <c r="S2142" s="70"/>
      <c r="T2142" s="71"/>
      <c r="U2142" s="33"/>
      <c r="V2142" s="33"/>
      <c r="W2142" s="33"/>
      <c r="X2142" s="33"/>
      <c r="Y2142" s="33"/>
      <c r="Z2142" s="33"/>
      <c r="AA2142" s="33"/>
      <c r="AB2142" s="33"/>
      <c r="AC2142" s="33"/>
      <c r="AD2142" s="33"/>
      <c r="AE2142" s="33"/>
      <c r="AT2142" s="16" t="s">
        <v>158</v>
      </c>
      <c r="AU2142" s="16" t="s">
        <v>86</v>
      </c>
    </row>
    <row r="2143" spans="1:65" s="2" customFormat="1" ht="16.5" customHeight="1">
      <c r="A2143" s="33"/>
      <c r="B2143" s="34"/>
      <c r="C2143" s="202" t="s">
        <v>3639</v>
      </c>
      <c r="D2143" s="202" t="s">
        <v>149</v>
      </c>
      <c r="E2143" s="203" t="s">
        <v>3640</v>
      </c>
      <c r="F2143" s="204" t="s">
        <v>3641</v>
      </c>
      <c r="G2143" s="205" t="s">
        <v>152</v>
      </c>
      <c r="H2143" s="206">
        <v>1</v>
      </c>
      <c r="I2143" s="207"/>
      <c r="J2143" s="208">
        <f>ROUND(I2143*H2143,2)</f>
        <v>0</v>
      </c>
      <c r="K2143" s="204" t="s">
        <v>153</v>
      </c>
      <c r="L2143" s="38"/>
      <c r="M2143" s="209" t="s">
        <v>1</v>
      </c>
      <c r="N2143" s="210" t="s">
        <v>42</v>
      </c>
      <c r="O2143" s="70"/>
      <c r="P2143" s="211">
        <f>O2143*H2143</f>
        <v>0</v>
      </c>
      <c r="Q2143" s="211">
        <v>0</v>
      </c>
      <c r="R2143" s="211">
        <f>Q2143*H2143</f>
        <v>0</v>
      </c>
      <c r="S2143" s="211">
        <v>0</v>
      </c>
      <c r="T2143" s="212">
        <f>S2143*H2143</f>
        <v>0</v>
      </c>
      <c r="U2143" s="33"/>
      <c r="V2143" s="33"/>
      <c r="W2143" s="33"/>
      <c r="X2143" s="33"/>
      <c r="Y2143" s="33"/>
      <c r="Z2143" s="33"/>
      <c r="AA2143" s="33"/>
      <c r="AB2143" s="33"/>
      <c r="AC2143" s="33"/>
      <c r="AD2143" s="33"/>
      <c r="AE2143" s="33"/>
      <c r="AR2143" s="213" t="s">
        <v>154</v>
      </c>
      <c r="AT2143" s="213" t="s">
        <v>149</v>
      </c>
      <c r="AU2143" s="213" t="s">
        <v>86</v>
      </c>
      <c r="AY2143" s="16" t="s">
        <v>147</v>
      </c>
      <c r="BE2143" s="214">
        <f>IF(N2143="základní",J2143,0)</f>
        <v>0</v>
      </c>
      <c r="BF2143" s="214">
        <f>IF(N2143="snížená",J2143,0)</f>
        <v>0</v>
      </c>
      <c r="BG2143" s="214">
        <f>IF(N2143="zákl. přenesená",J2143,0)</f>
        <v>0</v>
      </c>
      <c r="BH2143" s="214">
        <f>IF(N2143="sníž. přenesená",J2143,0)</f>
        <v>0</v>
      </c>
      <c r="BI2143" s="214">
        <f>IF(N2143="nulová",J2143,0)</f>
        <v>0</v>
      </c>
      <c r="BJ2143" s="16" t="s">
        <v>21</v>
      </c>
      <c r="BK2143" s="214">
        <f>ROUND(I2143*H2143,2)</f>
        <v>0</v>
      </c>
      <c r="BL2143" s="16" t="s">
        <v>154</v>
      </c>
      <c r="BM2143" s="213" t="s">
        <v>3642</v>
      </c>
    </row>
    <row r="2144" spans="1:65" s="2" customFormat="1" ht="19.5">
      <c r="A2144" s="33"/>
      <c r="B2144" s="34"/>
      <c r="C2144" s="35"/>
      <c r="D2144" s="215" t="s">
        <v>156</v>
      </c>
      <c r="E2144" s="35"/>
      <c r="F2144" s="216" t="s">
        <v>3643</v>
      </c>
      <c r="G2144" s="35"/>
      <c r="H2144" s="35"/>
      <c r="I2144" s="114"/>
      <c r="J2144" s="35"/>
      <c r="K2144" s="35"/>
      <c r="L2144" s="38"/>
      <c r="M2144" s="217"/>
      <c r="N2144" s="218"/>
      <c r="O2144" s="70"/>
      <c r="P2144" s="70"/>
      <c r="Q2144" s="70"/>
      <c r="R2144" s="70"/>
      <c r="S2144" s="70"/>
      <c r="T2144" s="71"/>
      <c r="U2144" s="33"/>
      <c r="V2144" s="33"/>
      <c r="W2144" s="33"/>
      <c r="X2144" s="33"/>
      <c r="Y2144" s="33"/>
      <c r="Z2144" s="33"/>
      <c r="AA2144" s="33"/>
      <c r="AB2144" s="33"/>
      <c r="AC2144" s="33"/>
      <c r="AD2144" s="33"/>
      <c r="AE2144" s="33"/>
      <c r="AT2144" s="16" t="s">
        <v>156</v>
      </c>
      <c r="AU2144" s="16" t="s">
        <v>86</v>
      </c>
    </row>
    <row r="2145" spans="1:65" s="2" customFormat="1" ht="39">
      <c r="A2145" s="33"/>
      <c r="B2145" s="34"/>
      <c r="C2145" s="35"/>
      <c r="D2145" s="215" t="s">
        <v>158</v>
      </c>
      <c r="E2145" s="35"/>
      <c r="F2145" s="219" t="s">
        <v>3628</v>
      </c>
      <c r="G2145" s="35"/>
      <c r="H2145" s="35"/>
      <c r="I2145" s="114"/>
      <c r="J2145" s="35"/>
      <c r="K2145" s="35"/>
      <c r="L2145" s="38"/>
      <c r="M2145" s="217"/>
      <c r="N2145" s="218"/>
      <c r="O2145" s="70"/>
      <c r="P2145" s="70"/>
      <c r="Q2145" s="70"/>
      <c r="R2145" s="70"/>
      <c r="S2145" s="70"/>
      <c r="T2145" s="71"/>
      <c r="U2145" s="33"/>
      <c r="V2145" s="33"/>
      <c r="W2145" s="33"/>
      <c r="X2145" s="33"/>
      <c r="Y2145" s="33"/>
      <c r="Z2145" s="33"/>
      <c r="AA2145" s="33"/>
      <c r="AB2145" s="33"/>
      <c r="AC2145" s="33"/>
      <c r="AD2145" s="33"/>
      <c r="AE2145" s="33"/>
      <c r="AT2145" s="16" t="s">
        <v>158</v>
      </c>
      <c r="AU2145" s="16" t="s">
        <v>86</v>
      </c>
    </row>
    <row r="2146" spans="1:65" s="2" customFormat="1" ht="29.25">
      <c r="A2146" s="33"/>
      <c r="B2146" s="34"/>
      <c r="C2146" s="35"/>
      <c r="D2146" s="215" t="s">
        <v>191</v>
      </c>
      <c r="E2146" s="35"/>
      <c r="F2146" s="219" t="s">
        <v>3500</v>
      </c>
      <c r="G2146" s="35"/>
      <c r="H2146" s="35"/>
      <c r="I2146" s="114"/>
      <c r="J2146" s="35"/>
      <c r="K2146" s="35"/>
      <c r="L2146" s="38"/>
      <c r="M2146" s="217"/>
      <c r="N2146" s="218"/>
      <c r="O2146" s="70"/>
      <c r="P2146" s="70"/>
      <c r="Q2146" s="70"/>
      <c r="R2146" s="70"/>
      <c r="S2146" s="70"/>
      <c r="T2146" s="71"/>
      <c r="U2146" s="33"/>
      <c r="V2146" s="33"/>
      <c r="W2146" s="33"/>
      <c r="X2146" s="33"/>
      <c r="Y2146" s="33"/>
      <c r="Z2146" s="33"/>
      <c r="AA2146" s="33"/>
      <c r="AB2146" s="33"/>
      <c r="AC2146" s="33"/>
      <c r="AD2146" s="33"/>
      <c r="AE2146" s="33"/>
      <c r="AT2146" s="16" t="s">
        <v>191</v>
      </c>
      <c r="AU2146" s="16" t="s">
        <v>86</v>
      </c>
    </row>
    <row r="2147" spans="1:65" s="2" customFormat="1" ht="16.5" customHeight="1">
      <c r="A2147" s="33"/>
      <c r="B2147" s="34"/>
      <c r="C2147" s="202" t="s">
        <v>3644</v>
      </c>
      <c r="D2147" s="202" t="s">
        <v>149</v>
      </c>
      <c r="E2147" s="203" t="s">
        <v>3645</v>
      </c>
      <c r="F2147" s="204" t="s">
        <v>3646</v>
      </c>
      <c r="G2147" s="205" t="s">
        <v>152</v>
      </c>
      <c r="H2147" s="206">
        <v>1</v>
      </c>
      <c r="I2147" s="207"/>
      <c r="J2147" s="208">
        <f>ROUND(I2147*H2147,2)</f>
        <v>0</v>
      </c>
      <c r="K2147" s="204" t="s">
        <v>153</v>
      </c>
      <c r="L2147" s="38"/>
      <c r="M2147" s="209" t="s">
        <v>1</v>
      </c>
      <c r="N2147" s="210" t="s">
        <v>42</v>
      </c>
      <c r="O2147" s="70"/>
      <c r="P2147" s="211">
        <f>O2147*H2147</f>
        <v>0</v>
      </c>
      <c r="Q2147" s="211">
        <v>0</v>
      </c>
      <c r="R2147" s="211">
        <f>Q2147*H2147</f>
        <v>0</v>
      </c>
      <c r="S2147" s="211">
        <v>0</v>
      </c>
      <c r="T2147" s="212">
        <f>S2147*H2147</f>
        <v>0</v>
      </c>
      <c r="U2147" s="33"/>
      <c r="V2147" s="33"/>
      <c r="W2147" s="33"/>
      <c r="X2147" s="33"/>
      <c r="Y2147" s="33"/>
      <c r="Z2147" s="33"/>
      <c r="AA2147" s="33"/>
      <c r="AB2147" s="33"/>
      <c r="AC2147" s="33"/>
      <c r="AD2147" s="33"/>
      <c r="AE2147" s="33"/>
      <c r="AR2147" s="213" t="s">
        <v>154</v>
      </c>
      <c r="AT2147" s="213" t="s">
        <v>149</v>
      </c>
      <c r="AU2147" s="213" t="s">
        <v>86</v>
      </c>
      <c r="AY2147" s="16" t="s">
        <v>147</v>
      </c>
      <c r="BE2147" s="214">
        <f>IF(N2147="základní",J2147,0)</f>
        <v>0</v>
      </c>
      <c r="BF2147" s="214">
        <f>IF(N2147="snížená",J2147,0)</f>
        <v>0</v>
      </c>
      <c r="BG2147" s="214">
        <f>IF(N2147="zákl. přenesená",J2147,0)</f>
        <v>0</v>
      </c>
      <c r="BH2147" s="214">
        <f>IF(N2147="sníž. přenesená",J2147,0)</f>
        <v>0</v>
      </c>
      <c r="BI2147" s="214">
        <f>IF(N2147="nulová",J2147,0)</f>
        <v>0</v>
      </c>
      <c r="BJ2147" s="16" t="s">
        <v>21</v>
      </c>
      <c r="BK2147" s="214">
        <f>ROUND(I2147*H2147,2)</f>
        <v>0</v>
      </c>
      <c r="BL2147" s="16" t="s">
        <v>154</v>
      </c>
      <c r="BM2147" s="213" t="s">
        <v>3647</v>
      </c>
    </row>
    <row r="2148" spans="1:65" s="2" customFormat="1" ht="19.5">
      <c r="A2148" s="33"/>
      <c r="B2148" s="34"/>
      <c r="C2148" s="35"/>
      <c r="D2148" s="215" t="s">
        <v>156</v>
      </c>
      <c r="E2148" s="35"/>
      <c r="F2148" s="216" t="s">
        <v>3648</v>
      </c>
      <c r="G2148" s="35"/>
      <c r="H2148" s="35"/>
      <c r="I2148" s="114"/>
      <c r="J2148" s="35"/>
      <c r="K2148" s="35"/>
      <c r="L2148" s="38"/>
      <c r="M2148" s="217"/>
      <c r="N2148" s="218"/>
      <c r="O2148" s="70"/>
      <c r="P2148" s="70"/>
      <c r="Q2148" s="70"/>
      <c r="R2148" s="70"/>
      <c r="S2148" s="70"/>
      <c r="T2148" s="71"/>
      <c r="U2148" s="33"/>
      <c r="V2148" s="33"/>
      <c r="W2148" s="33"/>
      <c r="X2148" s="33"/>
      <c r="Y2148" s="33"/>
      <c r="Z2148" s="33"/>
      <c r="AA2148" s="33"/>
      <c r="AB2148" s="33"/>
      <c r="AC2148" s="33"/>
      <c r="AD2148" s="33"/>
      <c r="AE2148" s="33"/>
      <c r="AT2148" s="16" t="s">
        <v>156</v>
      </c>
      <c r="AU2148" s="16" t="s">
        <v>86</v>
      </c>
    </row>
    <row r="2149" spans="1:65" s="2" customFormat="1" ht="39">
      <c r="A2149" s="33"/>
      <c r="B2149" s="34"/>
      <c r="C2149" s="35"/>
      <c r="D2149" s="215" t="s">
        <v>158</v>
      </c>
      <c r="E2149" s="35"/>
      <c r="F2149" s="219" t="s">
        <v>3628</v>
      </c>
      <c r="G2149" s="35"/>
      <c r="H2149" s="35"/>
      <c r="I2149" s="114"/>
      <c r="J2149" s="35"/>
      <c r="K2149" s="35"/>
      <c r="L2149" s="38"/>
      <c r="M2149" s="217"/>
      <c r="N2149" s="218"/>
      <c r="O2149" s="70"/>
      <c r="P2149" s="70"/>
      <c r="Q2149" s="70"/>
      <c r="R2149" s="70"/>
      <c r="S2149" s="70"/>
      <c r="T2149" s="71"/>
      <c r="U2149" s="33"/>
      <c r="V2149" s="33"/>
      <c r="W2149" s="33"/>
      <c r="X2149" s="33"/>
      <c r="Y2149" s="33"/>
      <c r="Z2149" s="33"/>
      <c r="AA2149" s="33"/>
      <c r="AB2149" s="33"/>
      <c r="AC2149" s="33"/>
      <c r="AD2149" s="33"/>
      <c r="AE2149" s="33"/>
      <c r="AT2149" s="16" t="s">
        <v>158</v>
      </c>
      <c r="AU2149" s="16" t="s">
        <v>86</v>
      </c>
    </row>
    <row r="2150" spans="1:65" s="2" customFormat="1" ht="21.75" customHeight="1">
      <c r="A2150" s="33"/>
      <c r="B2150" s="34"/>
      <c r="C2150" s="202" t="s">
        <v>3649</v>
      </c>
      <c r="D2150" s="202" t="s">
        <v>149</v>
      </c>
      <c r="E2150" s="203" t="s">
        <v>3650</v>
      </c>
      <c r="F2150" s="204" t="s">
        <v>3651</v>
      </c>
      <c r="G2150" s="205" t="s">
        <v>187</v>
      </c>
      <c r="H2150" s="206">
        <v>1</v>
      </c>
      <c r="I2150" s="207"/>
      <c r="J2150" s="208">
        <f>ROUND(I2150*H2150,2)</f>
        <v>0</v>
      </c>
      <c r="K2150" s="204" t="s">
        <v>153</v>
      </c>
      <c r="L2150" s="38"/>
      <c r="M2150" s="209" t="s">
        <v>1</v>
      </c>
      <c r="N2150" s="210" t="s">
        <v>42</v>
      </c>
      <c r="O2150" s="70"/>
      <c r="P2150" s="211">
        <f>O2150*H2150</f>
        <v>0</v>
      </c>
      <c r="Q2150" s="211">
        <v>2.5880000000000001</v>
      </c>
      <c r="R2150" s="211">
        <f>Q2150*H2150</f>
        <v>2.5880000000000001</v>
      </c>
      <c r="S2150" s="211">
        <v>1.95</v>
      </c>
      <c r="T2150" s="212">
        <f>S2150*H2150</f>
        <v>1.95</v>
      </c>
      <c r="U2150" s="33"/>
      <c r="V2150" s="33"/>
      <c r="W2150" s="33"/>
      <c r="X2150" s="33"/>
      <c r="Y2150" s="33"/>
      <c r="Z2150" s="33"/>
      <c r="AA2150" s="33"/>
      <c r="AB2150" s="33"/>
      <c r="AC2150" s="33"/>
      <c r="AD2150" s="33"/>
      <c r="AE2150" s="33"/>
      <c r="AR2150" s="213" t="s">
        <v>154</v>
      </c>
      <c r="AT2150" s="213" t="s">
        <v>149</v>
      </c>
      <c r="AU2150" s="213" t="s">
        <v>86</v>
      </c>
      <c r="AY2150" s="16" t="s">
        <v>147</v>
      </c>
      <c r="BE2150" s="214">
        <f>IF(N2150="základní",J2150,0)</f>
        <v>0</v>
      </c>
      <c r="BF2150" s="214">
        <f>IF(N2150="snížená",J2150,0)</f>
        <v>0</v>
      </c>
      <c r="BG2150" s="214">
        <f>IF(N2150="zákl. přenesená",J2150,0)</f>
        <v>0</v>
      </c>
      <c r="BH2150" s="214">
        <f>IF(N2150="sníž. přenesená",J2150,0)</f>
        <v>0</v>
      </c>
      <c r="BI2150" s="214">
        <f>IF(N2150="nulová",J2150,0)</f>
        <v>0</v>
      </c>
      <c r="BJ2150" s="16" t="s">
        <v>21</v>
      </c>
      <c r="BK2150" s="214">
        <f>ROUND(I2150*H2150,2)</f>
        <v>0</v>
      </c>
      <c r="BL2150" s="16" t="s">
        <v>154</v>
      </c>
      <c r="BM2150" s="213" t="s">
        <v>3652</v>
      </c>
    </row>
    <row r="2151" spans="1:65" s="2" customFormat="1" ht="19.5">
      <c r="A2151" s="33"/>
      <c r="B2151" s="34"/>
      <c r="C2151" s="35"/>
      <c r="D2151" s="215" t="s">
        <v>156</v>
      </c>
      <c r="E2151" s="35"/>
      <c r="F2151" s="216" t="s">
        <v>3653</v>
      </c>
      <c r="G2151" s="35"/>
      <c r="H2151" s="35"/>
      <c r="I2151" s="114"/>
      <c r="J2151" s="35"/>
      <c r="K2151" s="35"/>
      <c r="L2151" s="38"/>
      <c r="M2151" s="217"/>
      <c r="N2151" s="218"/>
      <c r="O2151" s="70"/>
      <c r="P2151" s="70"/>
      <c r="Q2151" s="70"/>
      <c r="R2151" s="70"/>
      <c r="S2151" s="70"/>
      <c r="T2151" s="71"/>
      <c r="U2151" s="33"/>
      <c r="V2151" s="33"/>
      <c r="W2151" s="33"/>
      <c r="X2151" s="33"/>
      <c r="Y2151" s="33"/>
      <c r="Z2151" s="33"/>
      <c r="AA2151" s="33"/>
      <c r="AB2151" s="33"/>
      <c r="AC2151" s="33"/>
      <c r="AD2151" s="33"/>
      <c r="AE2151" s="33"/>
      <c r="AT2151" s="16" t="s">
        <v>156</v>
      </c>
      <c r="AU2151" s="16" t="s">
        <v>86</v>
      </c>
    </row>
    <row r="2152" spans="1:65" s="2" customFormat="1" ht="97.5">
      <c r="A2152" s="33"/>
      <c r="B2152" s="34"/>
      <c r="C2152" s="35"/>
      <c r="D2152" s="215" t="s">
        <v>158</v>
      </c>
      <c r="E2152" s="35"/>
      <c r="F2152" s="219" t="s">
        <v>3654</v>
      </c>
      <c r="G2152" s="35"/>
      <c r="H2152" s="35"/>
      <c r="I2152" s="114"/>
      <c r="J2152" s="35"/>
      <c r="K2152" s="35"/>
      <c r="L2152" s="38"/>
      <c r="M2152" s="217"/>
      <c r="N2152" s="218"/>
      <c r="O2152" s="70"/>
      <c r="P2152" s="70"/>
      <c r="Q2152" s="70"/>
      <c r="R2152" s="70"/>
      <c r="S2152" s="70"/>
      <c r="T2152" s="71"/>
      <c r="U2152" s="33"/>
      <c r="V2152" s="33"/>
      <c r="W2152" s="33"/>
      <c r="X2152" s="33"/>
      <c r="Y2152" s="33"/>
      <c r="Z2152" s="33"/>
      <c r="AA2152" s="33"/>
      <c r="AB2152" s="33"/>
      <c r="AC2152" s="33"/>
      <c r="AD2152" s="33"/>
      <c r="AE2152" s="33"/>
      <c r="AT2152" s="16" t="s">
        <v>158</v>
      </c>
      <c r="AU2152" s="16" t="s">
        <v>86</v>
      </c>
    </row>
    <row r="2153" spans="1:65" s="2" customFormat="1" ht="21.75" customHeight="1">
      <c r="A2153" s="33"/>
      <c r="B2153" s="34"/>
      <c r="C2153" s="202" t="s">
        <v>3655</v>
      </c>
      <c r="D2153" s="202" t="s">
        <v>149</v>
      </c>
      <c r="E2153" s="203" t="s">
        <v>3656</v>
      </c>
      <c r="F2153" s="204" t="s">
        <v>3657</v>
      </c>
      <c r="G2153" s="205" t="s">
        <v>152</v>
      </c>
      <c r="H2153" s="206">
        <v>1</v>
      </c>
      <c r="I2153" s="207"/>
      <c r="J2153" s="208">
        <f>ROUND(I2153*H2153,2)</f>
        <v>0</v>
      </c>
      <c r="K2153" s="204" t="s">
        <v>153</v>
      </c>
      <c r="L2153" s="38"/>
      <c r="M2153" s="209" t="s">
        <v>1</v>
      </c>
      <c r="N2153" s="210" t="s">
        <v>42</v>
      </c>
      <c r="O2153" s="70"/>
      <c r="P2153" s="211">
        <f>O2153*H2153</f>
        <v>0</v>
      </c>
      <c r="Q2153" s="211">
        <v>1.9425000000000001E-2</v>
      </c>
      <c r="R2153" s="211">
        <f>Q2153*H2153</f>
        <v>1.9425000000000001E-2</v>
      </c>
      <c r="S2153" s="211">
        <v>0</v>
      </c>
      <c r="T2153" s="212">
        <f>S2153*H2153</f>
        <v>0</v>
      </c>
      <c r="U2153" s="33"/>
      <c r="V2153" s="33"/>
      <c r="W2153" s="33"/>
      <c r="X2153" s="33"/>
      <c r="Y2153" s="33"/>
      <c r="Z2153" s="33"/>
      <c r="AA2153" s="33"/>
      <c r="AB2153" s="33"/>
      <c r="AC2153" s="33"/>
      <c r="AD2153" s="33"/>
      <c r="AE2153" s="33"/>
      <c r="AR2153" s="213" t="s">
        <v>154</v>
      </c>
      <c r="AT2153" s="213" t="s">
        <v>149</v>
      </c>
      <c r="AU2153" s="213" t="s">
        <v>86</v>
      </c>
      <c r="AY2153" s="16" t="s">
        <v>147</v>
      </c>
      <c r="BE2153" s="214">
        <f>IF(N2153="základní",J2153,0)</f>
        <v>0</v>
      </c>
      <c r="BF2153" s="214">
        <f>IF(N2153="snížená",J2153,0)</f>
        <v>0</v>
      </c>
      <c r="BG2153" s="214">
        <f>IF(N2153="zákl. přenesená",J2153,0)</f>
        <v>0</v>
      </c>
      <c r="BH2153" s="214">
        <f>IF(N2153="sníž. přenesená",J2153,0)</f>
        <v>0</v>
      </c>
      <c r="BI2153" s="214">
        <f>IF(N2153="nulová",J2153,0)</f>
        <v>0</v>
      </c>
      <c r="BJ2153" s="16" t="s">
        <v>21</v>
      </c>
      <c r="BK2153" s="214">
        <f>ROUND(I2153*H2153,2)</f>
        <v>0</v>
      </c>
      <c r="BL2153" s="16" t="s">
        <v>154</v>
      </c>
      <c r="BM2153" s="213" t="s">
        <v>3658</v>
      </c>
    </row>
    <row r="2154" spans="1:65" s="2" customFormat="1" ht="19.5">
      <c r="A2154" s="33"/>
      <c r="B2154" s="34"/>
      <c r="C2154" s="35"/>
      <c r="D2154" s="215" t="s">
        <v>156</v>
      </c>
      <c r="E2154" s="35"/>
      <c r="F2154" s="216" t="s">
        <v>3659</v>
      </c>
      <c r="G2154" s="35"/>
      <c r="H2154" s="35"/>
      <c r="I2154" s="114"/>
      <c r="J2154" s="35"/>
      <c r="K2154" s="35"/>
      <c r="L2154" s="38"/>
      <c r="M2154" s="217"/>
      <c r="N2154" s="218"/>
      <c r="O2154" s="70"/>
      <c r="P2154" s="70"/>
      <c r="Q2154" s="70"/>
      <c r="R2154" s="70"/>
      <c r="S2154" s="70"/>
      <c r="T2154" s="71"/>
      <c r="U2154" s="33"/>
      <c r="V2154" s="33"/>
      <c r="W2154" s="33"/>
      <c r="X2154" s="33"/>
      <c r="Y2154" s="33"/>
      <c r="Z2154" s="33"/>
      <c r="AA2154" s="33"/>
      <c r="AB2154" s="33"/>
      <c r="AC2154" s="33"/>
      <c r="AD2154" s="33"/>
      <c r="AE2154" s="33"/>
      <c r="AT2154" s="16" t="s">
        <v>156</v>
      </c>
      <c r="AU2154" s="16" t="s">
        <v>86</v>
      </c>
    </row>
    <row r="2155" spans="1:65" s="2" customFormat="1" ht="126.75">
      <c r="A2155" s="33"/>
      <c r="B2155" s="34"/>
      <c r="C2155" s="35"/>
      <c r="D2155" s="215" t="s">
        <v>158</v>
      </c>
      <c r="E2155" s="35"/>
      <c r="F2155" s="219" t="s">
        <v>3660</v>
      </c>
      <c r="G2155" s="35"/>
      <c r="H2155" s="35"/>
      <c r="I2155" s="114"/>
      <c r="J2155" s="35"/>
      <c r="K2155" s="35"/>
      <c r="L2155" s="38"/>
      <c r="M2155" s="217"/>
      <c r="N2155" s="218"/>
      <c r="O2155" s="70"/>
      <c r="P2155" s="70"/>
      <c r="Q2155" s="70"/>
      <c r="R2155" s="70"/>
      <c r="S2155" s="70"/>
      <c r="T2155" s="71"/>
      <c r="U2155" s="33"/>
      <c r="V2155" s="33"/>
      <c r="W2155" s="33"/>
      <c r="X2155" s="33"/>
      <c r="Y2155" s="33"/>
      <c r="Z2155" s="33"/>
      <c r="AA2155" s="33"/>
      <c r="AB2155" s="33"/>
      <c r="AC2155" s="33"/>
      <c r="AD2155" s="33"/>
      <c r="AE2155" s="33"/>
      <c r="AT2155" s="16" t="s">
        <v>158</v>
      </c>
      <c r="AU2155" s="16" t="s">
        <v>86</v>
      </c>
    </row>
    <row r="2156" spans="1:65" s="2" customFormat="1" ht="21.75" customHeight="1">
      <c r="A2156" s="33"/>
      <c r="B2156" s="34"/>
      <c r="C2156" s="202" t="s">
        <v>3661</v>
      </c>
      <c r="D2156" s="202" t="s">
        <v>149</v>
      </c>
      <c r="E2156" s="203" t="s">
        <v>3662</v>
      </c>
      <c r="F2156" s="204" t="s">
        <v>3663</v>
      </c>
      <c r="G2156" s="205" t="s">
        <v>152</v>
      </c>
      <c r="H2156" s="206">
        <v>1</v>
      </c>
      <c r="I2156" s="207"/>
      <c r="J2156" s="208">
        <f>ROUND(I2156*H2156,2)</f>
        <v>0</v>
      </c>
      <c r="K2156" s="204" t="s">
        <v>153</v>
      </c>
      <c r="L2156" s="38"/>
      <c r="M2156" s="209" t="s">
        <v>1</v>
      </c>
      <c r="N2156" s="210" t="s">
        <v>42</v>
      </c>
      <c r="O2156" s="70"/>
      <c r="P2156" s="211">
        <f>O2156*H2156</f>
        <v>0</v>
      </c>
      <c r="Q2156" s="211">
        <v>3.8850000000000003E-2</v>
      </c>
      <c r="R2156" s="211">
        <f>Q2156*H2156</f>
        <v>3.8850000000000003E-2</v>
      </c>
      <c r="S2156" s="211">
        <v>0</v>
      </c>
      <c r="T2156" s="212">
        <f>S2156*H2156</f>
        <v>0</v>
      </c>
      <c r="U2156" s="33"/>
      <c r="V2156" s="33"/>
      <c r="W2156" s="33"/>
      <c r="X2156" s="33"/>
      <c r="Y2156" s="33"/>
      <c r="Z2156" s="33"/>
      <c r="AA2156" s="33"/>
      <c r="AB2156" s="33"/>
      <c r="AC2156" s="33"/>
      <c r="AD2156" s="33"/>
      <c r="AE2156" s="33"/>
      <c r="AR2156" s="213" t="s">
        <v>154</v>
      </c>
      <c r="AT2156" s="213" t="s">
        <v>149</v>
      </c>
      <c r="AU2156" s="213" t="s">
        <v>86</v>
      </c>
      <c r="AY2156" s="16" t="s">
        <v>147</v>
      </c>
      <c r="BE2156" s="214">
        <f>IF(N2156="základní",J2156,0)</f>
        <v>0</v>
      </c>
      <c r="BF2156" s="214">
        <f>IF(N2156="snížená",J2156,0)</f>
        <v>0</v>
      </c>
      <c r="BG2156" s="214">
        <f>IF(N2156="zákl. přenesená",J2156,0)</f>
        <v>0</v>
      </c>
      <c r="BH2156" s="214">
        <f>IF(N2156="sníž. přenesená",J2156,0)</f>
        <v>0</v>
      </c>
      <c r="BI2156" s="214">
        <f>IF(N2156="nulová",J2156,0)</f>
        <v>0</v>
      </c>
      <c r="BJ2156" s="16" t="s">
        <v>21</v>
      </c>
      <c r="BK2156" s="214">
        <f>ROUND(I2156*H2156,2)</f>
        <v>0</v>
      </c>
      <c r="BL2156" s="16" t="s">
        <v>154</v>
      </c>
      <c r="BM2156" s="213" t="s">
        <v>3664</v>
      </c>
    </row>
    <row r="2157" spans="1:65" s="2" customFormat="1" ht="19.5">
      <c r="A2157" s="33"/>
      <c r="B2157" s="34"/>
      <c r="C2157" s="35"/>
      <c r="D2157" s="215" t="s">
        <v>156</v>
      </c>
      <c r="E2157" s="35"/>
      <c r="F2157" s="216" t="s">
        <v>3665</v>
      </c>
      <c r="G2157" s="35"/>
      <c r="H2157" s="35"/>
      <c r="I2157" s="114"/>
      <c r="J2157" s="35"/>
      <c r="K2157" s="35"/>
      <c r="L2157" s="38"/>
      <c r="M2157" s="217"/>
      <c r="N2157" s="218"/>
      <c r="O2157" s="70"/>
      <c r="P2157" s="70"/>
      <c r="Q2157" s="70"/>
      <c r="R2157" s="70"/>
      <c r="S2157" s="70"/>
      <c r="T2157" s="71"/>
      <c r="U2157" s="33"/>
      <c r="V2157" s="33"/>
      <c r="W2157" s="33"/>
      <c r="X2157" s="33"/>
      <c r="Y2157" s="33"/>
      <c r="Z2157" s="33"/>
      <c r="AA2157" s="33"/>
      <c r="AB2157" s="33"/>
      <c r="AC2157" s="33"/>
      <c r="AD2157" s="33"/>
      <c r="AE2157" s="33"/>
      <c r="AT2157" s="16" t="s">
        <v>156</v>
      </c>
      <c r="AU2157" s="16" t="s">
        <v>86</v>
      </c>
    </row>
    <row r="2158" spans="1:65" s="2" customFormat="1" ht="126.75">
      <c r="A2158" s="33"/>
      <c r="B2158" s="34"/>
      <c r="C2158" s="35"/>
      <c r="D2158" s="215" t="s">
        <v>158</v>
      </c>
      <c r="E2158" s="35"/>
      <c r="F2158" s="219" t="s">
        <v>3660</v>
      </c>
      <c r="G2158" s="35"/>
      <c r="H2158" s="35"/>
      <c r="I2158" s="114"/>
      <c r="J2158" s="35"/>
      <c r="K2158" s="35"/>
      <c r="L2158" s="38"/>
      <c r="M2158" s="217"/>
      <c r="N2158" s="218"/>
      <c r="O2158" s="70"/>
      <c r="P2158" s="70"/>
      <c r="Q2158" s="70"/>
      <c r="R2158" s="70"/>
      <c r="S2158" s="70"/>
      <c r="T2158" s="71"/>
      <c r="U2158" s="33"/>
      <c r="V2158" s="33"/>
      <c r="W2158" s="33"/>
      <c r="X2158" s="33"/>
      <c r="Y2158" s="33"/>
      <c r="Z2158" s="33"/>
      <c r="AA2158" s="33"/>
      <c r="AB2158" s="33"/>
      <c r="AC2158" s="33"/>
      <c r="AD2158" s="33"/>
      <c r="AE2158" s="33"/>
      <c r="AT2158" s="16" t="s">
        <v>158</v>
      </c>
      <c r="AU2158" s="16" t="s">
        <v>86</v>
      </c>
    </row>
    <row r="2159" spans="1:65" s="2" customFormat="1" ht="21.75" customHeight="1">
      <c r="A2159" s="33"/>
      <c r="B2159" s="34"/>
      <c r="C2159" s="202" t="s">
        <v>3666</v>
      </c>
      <c r="D2159" s="202" t="s">
        <v>149</v>
      </c>
      <c r="E2159" s="203" t="s">
        <v>3667</v>
      </c>
      <c r="F2159" s="204" t="s">
        <v>3668</v>
      </c>
      <c r="G2159" s="205" t="s">
        <v>152</v>
      </c>
      <c r="H2159" s="206">
        <v>1</v>
      </c>
      <c r="I2159" s="207"/>
      <c r="J2159" s="208">
        <f>ROUND(I2159*H2159,2)</f>
        <v>0</v>
      </c>
      <c r="K2159" s="204" t="s">
        <v>153</v>
      </c>
      <c r="L2159" s="38"/>
      <c r="M2159" s="209" t="s">
        <v>1</v>
      </c>
      <c r="N2159" s="210" t="s">
        <v>42</v>
      </c>
      <c r="O2159" s="70"/>
      <c r="P2159" s="211">
        <f>O2159*H2159</f>
        <v>0</v>
      </c>
      <c r="Q2159" s="211">
        <v>5.8275E-2</v>
      </c>
      <c r="R2159" s="211">
        <f>Q2159*H2159</f>
        <v>5.8275E-2</v>
      </c>
      <c r="S2159" s="211">
        <v>0</v>
      </c>
      <c r="T2159" s="212">
        <f>S2159*H2159</f>
        <v>0</v>
      </c>
      <c r="U2159" s="33"/>
      <c r="V2159" s="33"/>
      <c r="W2159" s="33"/>
      <c r="X2159" s="33"/>
      <c r="Y2159" s="33"/>
      <c r="Z2159" s="33"/>
      <c r="AA2159" s="33"/>
      <c r="AB2159" s="33"/>
      <c r="AC2159" s="33"/>
      <c r="AD2159" s="33"/>
      <c r="AE2159" s="33"/>
      <c r="AR2159" s="213" t="s">
        <v>154</v>
      </c>
      <c r="AT2159" s="213" t="s">
        <v>149</v>
      </c>
      <c r="AU2159" s="213" t="s">
        <v>86</v>
      </c>
      <c r="AY2159" s="16" t="s">
        <v>147</v>
      </c>
      <c r="BE2159" s="214">
        <f>IF(N2159="základní",J2159,0)</f>
        <v>0</v>
      </c>
      <c r="BF2159" s="214">
        <f>IF(N2159="snížená",J2159,0)</f>
        <v>0</v>
      </c>
      <c r="BG2159" s="214">
        <f>IF(N2159="zákl. přenesená",J2159,0)</f>
        <v>0</v>
      </c>
      <c r="BH2159" s="214">
        <f>IF(N2159="sníž. přenesená",J2159,0)</f>
        <v>0</v>
      </c>
      <c r="BI2159" s="214">
        <f>IF(N2159="nulová",J2159,0)</f>
        <v>0</v>
      </c>
      <c r="BJ2159" s="16" t="s">
        <v>21</v>
      </c>
      <c r="BK2159" s="214">
        <f>ROUND(I2159*H2159,2)</f>
        <v>0</v>
      </c>
      <c r="BL2159" s="16" t="s">
        <v>154</v>
      </c>
      <c r="BM2159" s="213" t="s">
        <v>3669</v>
      </c>
    </row>
    <row r="2160" spans="1:65" s="2" customFormat="1" ht="19.5">
      <c r="A2160" s="33"/>
      <c r="B2160" s="34"/>
      <c r="C2160" s="35"/>
      <c r="D2160" s="215" t="s">
        <v>156</v>
      </c>
      <c r="E2160" s="35"/>
      <c r="F2160" s="216" t="s">
        <v>3670</v>
      </c>
      <c r="G2160" s="35"/>
      <c r="H2160" s="35"/>
      <c r="I2160" s="114"/>
      <c r="J2160" s="35"/>
      <c r="K2160" s="35"/>
      <c r="L2160" s="38"/>
      <c r="M2160" s="217"/>
      <c r="N2160" s="218"/>
      <c r="O2160" s="70"/>
      <c r="P2160" s="70"/>
      <c r="Q2160" s="70"/>
      <c r="R2160" s="70"/>
      <c r="S2160" s="70"/>
      <c r="T2160" s="71"/>
      <c r="U2160" s="33"/>
      <c r="V2160" s="33"/>
      <c r="W2160" s="33"/>
      <c r="X2160" s="33"/>
      <c r="Y2160" s="33"/>
      <c r="Z2160" s="33"/>
      <c r="AA2160" s="33"/>
      <c r="AB2160" s="33"/>
      <c r="AC2160" s="33"/>
      <c r="AD2160" s="33"/>
      <c r="AE2160" s="33"/>
      <c r="AT2160" s="16" t="s">
        <v>156</v>
      </c>
      <c r="AU2160" s="16" t="s">
        <v>86</v>
      </c>
    </row>
    <row r="2161" spans="1:65" s="2" customFormat="1" ht="126.75">
      <c r="A2161" s="33"/>
      <c r="B2161" s="34"/>
      <c r="C2161" s="35"/>
      <c r="D2161" s="215" t="s">
        <v>158</v>
      </c>
      <c r="E2161" s="35"/>
      <c r="F2161" s="219" t="s">
        <v>3660</v>
      </c>
      <c r="G2161" s="35"/>
      <c r="H2161" s="35"/>
      <c r="I2161" s="114"/>
      <c r="J2161" s="35"/>
      <c r="K2161" s="35"/>
      <c r="L2161" s="38"/>
      <c r="M2161" s="217"/>
      <c r="N2161" s="218"/>
      <c r="O2161" s="70"/>
      <c r="P2161" s="70"/>
      <c r="Q2161" s="70"/>
      <c r="R2161" s="70"/>
      <c r="S2161" s="70"/>
      <c r="T2161" s="71"/>
      <c r="U2161" s="33"/>
      <c r="V2161" s="33"/>
      <c r="W2161" s="33"/>
      <c r="X2161" s="33"/>
      <c r="Y2161" s="33"/>
      <c r="Z2161" s="33"/>
      <c r="AA2161" s="33"/>
      <c r="AB2161" s="33"/>
      <c r="AC2161" s="33"/>
      <c r="AD2161" s="33"/>
      <c r="AE2161" s="33"/>
      <c r="AT2161" s="16" t="s">
        <v>158</v>
      </c>
      <c r="AU2161" s="16" t="s">
        <v>86</v>
      </c>
    </row>
    <row r="2162" spans="1:65" s="2" customFormat="1" ht="21.75" customHeight="1">
      <c r="A2162" s="33"/>
      <c r="B2162" s="34"/>
      <c r="C2162" s="202" t="s">
        <v>3671</v>
      </c>
      <c r="D2162" s="202" t="s">
        <v>149</v>
      </c>
      <c r="E2162" s="203" t="s">
        <v>3672</v>
      </c>
      <c r="F2162" s="204" t="s">
        <v>3673</v>
      </c>
      <c r="G2162" s="205" t="s">
        <v>152</v>
      </c>
      <c r="H2162" s="206">
        <v>1</v>
      </c>
      <c r="I2162" s="207"/>
      <c r="J2162" s="208">
        <f>ROUND(I2162*H2162,2)</f>
        <v>0</v>
      </c>
      <c r="K2162" s="204" t="s">
        <v>153</v>
      </c>
      <c r="L2162" s="38"/>
      <c r="M2162" s="209" t="s">
        <v>1</v>
      </c>
      <c r="N2162" s="210" t="s">
        <v>42</v>
      </c>
      <c r="O2162" s="70"/>
      <c r="P2162" s="211">
        <f>O2162*H2162</f>
        <v>0</v>
      </c>
      <c r="Q2162" s="211">
        <v>7.9799999999999996E-2</v>
      </c>
      <c r="R2162" s="211">
        <f>Q2162*H2162</f>
        <v>7.9799999999999996E-2</v>
      </c>
      <c r="S2162" s="211">
        <v>0</v>
      </c>
      <c r="T2162" s="212">
        <f>S2162*H2162</f>
        <v>0</v>
      </c>
      <c r="U2162" s="33"/>
      <c r="V2162" s="33"/>
      <c r="W2162" s="33"/>
      <c r="X2162" s="33"/>
      <c r="Y2162" s="33"/>
      <c r="Z2162" s="33"/>
      <c r="AA2162" s="33"/>
      <c r="AB2162" s="33"/>
      <c r="AC2162" s="33"/>
      <c r="AD2162" s="33"/>
      <c r="AE2162" s="33"/>
      <c r="AR2162" s="213" t="s">
        <v>154</v>
      </c>
      <c r="AT2162" s="213" t="s">
        <v>149</v>
      </c>
      <c r="AU2162" s="213" t="s">
        <v>86</v>
      </c>
      <c r="AY2162" s="16" t="s">
        <v>147</v>
      </c>
      <c r="BE2162" s="214">
        <f>IF(N2162="základní",J2162,0)</f>
        <v>0</v>
      </c>
      <c r="BF2162" s="214">
        <f>IF(N2162="snížená",J2162,0)</f>
        <v>0</v>
      </c>
      <c r="BG2162" s="214">
        <f>IF(N2162="zákl. přenesená",J2162,0)</f>
        <v>0</v>
      </c>
      <c r="BH2162" s="214">
        <f>IF(N2162="sníž. přenesená",J2162,0)</f>
        <v>0</v>
      </c>
      <c r="BI2162" s="214">
        <f>IF(N2162="nulová",J2162,0)</f>
        <v>0</v>
      </c>
      <c r="BJ2162" s="16" t="s">
        <v>21</v>
      </c>
      <c r="BK2162" s="214">
        <f>ROUND(I2162*H2162,2)</f>
        <v>0</v>
      </c>
      <c r="BL2162" s="16" t="s">
        <v>154</v>
      </c>
      <c r="BM2162" s="213" t="s">
        <v>3674</v>
      </c>
    </row>
    <row r="2163" spans="1:65" s="2" customFormat="1" ht="19.5">
      <c r="A2163" s="33"/>
      <c r="B2163" s="34"/>
      <c r="C2163" s="35"/>
      <c r="D2163" s="215" t="s">
        <v>156</v>
      </c>
      <c r="E2163" s="35"/>
      <c r="F2163" s="216" t="s">
        <v>3675</v>
      </c>
      <c r="G2163" s="35"/>
      <c r="H2163" s="35"/>
      <c r="I2163" s="114"/>
      <c r="J2163" s="35"/>
      <c r="K2163" s="35"/>
      <c r="L2163" s="38"/>
      <c r="M2163" s="217"/>
      <c r="N2163" s="218"/>
      <c r="O2163" s="70"/>
      <c r="P2163" s="70"/>
      <c r="Q2163" s="70"/>
      <c r="R2163" s="70"/>
      <c r="S2163" s="70"/>
      <c r="T2163" s="71"/>
      <c r="U2163" s="33"/>
      <c r="V2163" s="33"/>
      <c r="W2163" s="33"/>
      <c r="X2163" s="33"/>
      <c r="Y2163" s="33"/>
      <c r="Z2163" s="33"/>
      <c r="AA2163" s="33"/>
      <c r="AB2163" s="33"/>
      <c r="AC2163" s="33"/>
      <c r="AD2163" s="33"/>
      <c r="AE2163" s="33"/>
      <c r="AT2163" s="16" t="s">
        <v>156</v>
      </c>
      <c r="AU2163" s="16" t="s">
        <v>86</v>
      </c>
    </row>
    <row r="2164" spans="1:65" s="2" customFormat="1" ht="126.75">
      <c r="A2164" s="33"/>
      <c r="B2164" s="34"/>
      <c r="C2164" s="35"/>
      <c r="D2164" s="215" t="s">
        <v>158</v>
      </c>
      <c r="E2164" s="35"/>
      <c r="F2164" s="219" t="s">
        <v>3660</v>
      </c>
      <c r="G2164" s="35"/>
      <c r="H2164" s="35"/>
      <c r="I2164" s="114"/>
      <c r="J2164" s="35"/>
      <c r="K2164" s="35"/>
      <c r="L2164" s="38"/>
      <c r="M2164" s="217"/>
      <c r="N2164" s="218"/>
      <c r="O2164" s="70"/>
      <c r="P2164" s="70"/>
      <c r="Q2164" s="70"/>
      <c r="R2164" s="70"/>
      <c r="S2164" s="70"/>
      <c r="T2164" s="71"/>
      <c r="U2164" s="33"/>
      <c r="V2164" s="33"/>
      <c r="W2164" s="33"/>
      <c r="X2164" s="33"/>
      <c r="Y2164" s="33"/>
      <c r="Z2164" s="33"/>
      <c r="AA2164" s="33"/>
      <c r="AB2164" s="33"/>
      <c r="AC2164" s="33"/>
      <c r="AD2164" s="33"/>
      <c r="AE2164" s="33"/>
      <c r="AT2164" s="16" t="s">
        <v>158</v>
      </c>
      <c r="AU2164" s="16" t="s">
        <v>86</v>
      </c>
    </row>
    <row r="2165" spans="1:65" s="2" customFormat="1" ht="19.5">
      <c r="A2165" s="33"/>
      <c r="B2165" s="34"/>
      <c r="C2165" s="35"/>
      <c r="D2165" s="215" t="s">
        <v>191</v>
      </c>
      <c r="E2165" s="35"/>
      <c r="F2165" s="219" t="s">
        <v>3676</v>
      </c>
      <c r="G2165" s="35"/>
      <c r="H2165" s="35"/>
      <c r="I2165" s="114"/>
      <c r="J2165" s="35"/>
      <c r="K2165" s="35"/>
      <c r="L2165" s="38"/>
      <c r="M2165" s="217"/>
      <c r="N2165" s="218"/>
      <c r="O2165" s="70"/>
      <c r="P2165" s="70"/>
      <c r="Q2165" s="70"/>
      <c r="R2165" s="70"/>
      <c r="S2165" s="70"/>
      <c r="T2165" s="71"/>
      <c r="U2165" s="33"/>
      <c r="V2165" s="33"/>
      <c r="W2165" s="33"/>
      <c r="X2165" s="33"/>
      <c r="Y2165" s="33"/>
      <c r="Z2165" s="33"/>
      <c r="AA2165" s="33"/>
      <c r="AB2165" s="33"/>
      <c r="AC2165" s="33"/>
      <c r="AD2165" s="33"/>
      <c r="AE2165" s="33"/>
      <c r="AT2165" s="16" t="s">
        <v>191</v>
      </c>
      <c r="AU2165" s="16" t="s">
        <v>86</v>
      </c>
    </row>
    <row r="2166" spans="1:65" s="2" customFormat="1" ht="21.75" customHeight="1">
      <c r="A2166" s="33"/>
      <c r="B2166" s="34"/>
      <c r="C2166" s="202" t="s">
        <v>3677</v>
      </c>
      <c r="D2166" s="202" t="s">
        <v>149</v>
      </c>
      <c r="E2166" s="203" t="s">
        <v>3678</v>
      </c>
      <c r="F2166" s="204" t="s">
        <v>3679</v>
      </c>
      <c r="G2166" s="205" t="s">
        <v>152</v>
      </c>
      <c r="H2166" s="206">
        <v>1</v>
      </c>
      <c r="I2166" s="207"/>
      <c r="J2166" s="208">
        <f>ROUND(I2166*H2166,2)</f>
        <v>0</v>
      </c>
      <c r="K2166" s="204" t="s">
        <v>153</v>
      </c>
      <c r="L2166" s="38"/>
      <c r="M2166" s="209" t="s">
        <v>1</v>
      </c>
      <c r="N2166" s="210" t="s">
        <v>42</v>
      </c>
      <c r="O2166" s="70"/>
      <c r="P2166" s="211">
        <f>O2166*H2166</f>
        <v>0</v>
      </c>
      <c r="Q2166" s="211">
        <v>9.9750000000000005E-2</v>
      </c>
      <c r="R2166" s="211">
        <f>Q2166*H2166</f>
        <v>9.9750000000000005E-2</v>
      </c>
      <c r="S2166" s="211">
        <v>0</v>
      </c>
      <c r="T2166" s="212">
        <f>S2166*H2166</f>
        <v>0</v>
      </c>
      <c r="U2166" s="33"/>
      <c r="V2166" s="33"/>
      <c r="W2166" s="33"/>
      <c r="X2166" s="33"/>
      <c r="Y2166" s="33"/>
      <c r="Z2166" s="33"/>
      <c r="AA2166" s="33"/>
      <c r="AB2166" s="33"/>
      <c r="AC2166" s="33"/>
      <c r="AD2166" s="33"/>
      <c r="AE2166" s="33"/>
      <c r="AR2166" s="213" t="s">
        <v>154</v>
      </c>
      <c r="AT2166" s="213" t="s">
        <v>149</v>
      </c>
      <c r="AU2166" s="213" t="s">
        <v>86</v>
      </c>
      <c r="AY2166" s="16" t="s">
        <v>147</v>
      </c>
      <c r="BE2166" s="214">
        <f>IF(N2166="základní",J2166,0)</f>
        <v>0</v>
      </c>
      <c r="BF2166" s="214">
        <f>IF(N2166="snížená",J2166,0)</f>
        <v>0</v>
      </c>
      <c r="BG2166" s="214">
        <f>IF(N2166="zákl. přenesená",J2166,0)</f>
        <v>0</v>
      </c>
      <c r="BH2166" s="214">
        <f>IF(N2166="sníž. přenesená",J2166,0)</f>
        <v>0</v>
      </c>
      <c r="BI2166" s="214">
        <f>IF(N2166="nulová",J2166,0)</f>
        <v>0</v>
      </c>
      <c r="BJ2166" s="16" t="s">
        <v>21</v>
      </c>
      <c r="BK2166" s="214">
        <f>ROUND(I2166*H2166,2)</f>
        <v>0</v>
      </c>
      <c r="BL2166" s="16" t="s">
        <v>154</v>
      </c>
      <c r="BM2166" s="213" t="s">
        <v>3680</v>
      </c>
    </row>
    <row r="2167" spans="1:65" s="2" customFormat="1" ht="19.5">
      <c r="A2167" s="33"/>
      <c r="B2167" s="34"/>
      <c r="C2167" s="35"/>
      <c r="D2167" s="215" t="s">
        <v>156</v>
      </c>
      <c r="E2167" s="35"/>
      <c r="F2167" s="216" t="s">
        <v>3681</v>
      </c>
      <c r="G2167" s="35"/>
      <c r="H2167" s="35"/>
      <c r="I2167" s="114"/>
      <c r="J2167" s="35"/>
      <c r="K2167" s="35"/>
      <c r="L2167" s="38"/>
      <c r="M2167" s="217"/>
      <c r="N2167" s="218"/>
      <c r="O2167" s="70"/>
      <c r="P2167" s="70"/>
      <c r="Q2167" s="70"/>
      <c r="R2167" s="70"/>
      <c r="S2167" s="70"/>
      <c r="T2167" s="71"/>
      <c r="U2167" s="33"/>
      <c r="V2167" s="33"/>
      <c r="W2167" s="33"/>
      <c r="X2167" s="33"/>
      <c r="Y2167" s="33"/>
      <c r="Z2167" s="33"/>
      <c r="AA2167" s="33"/>
      <c r="AB2167" s="33"/>
      <c r="AC2167" s="33"/>
      <c r="AD2167" s="33"/>
      <c r="AE2167" s="33"/>
      <c r="AT2167" s="16" t="s">
        <v>156</v>
      </c>
      <c r="AU2167" s="16" t="s">
        <v>86</v>
      </c>
    </row>
    <row r="2168" spans="1:65" s="2" customFormat="1" ht="126.75">
      <c r="A2168" s="33"/>
      <c r="B2168" s="34"/>
      <c r="C2168" s="35"/>
      <c r="D2168" s="215" t="s">
        <v>158</v>
      </c>
      <c r="E2168" s="35"/>
      <c r="F2168" s="219" t="s">
        <v>3660</v>
      </c>
      <c r="G2168" s="35"/>
      <c r="H2168" s="35"/>
      <c r="I2168" s="114"/>
      <c r="J2168" s="35"/>
      <c r="K2168" s="35"/>
      <c r="L2168" s="38"/>
      <c r="M2168" s="217"/>
      <c r="N2168" s="218"/>
      <c r="O2168" s="70"/>
      <c r="P2168" s="70"/>
      <c r="Q2168" s="70"/>
      <c r="R2168" s="70"/>
      <c r="S2168" s="70"/>
      <c r="T2168" s="71"/>
      <c r="U2168" s="33"/>
      <c r="V2168" s="33"/>
      <c r="W2168" s="33"/>
      <c r="X2168" s="33"/>
      <c r="Y2168" s="33"/>
      <c r="Z2168" s="33"/>
      <c r="AA2168" s="33"/>
      <c r="AB2168" s="33"/>
      <c r="AC2168" s="33"/>
      <c r="AD2168" s="33"/>
      <c r="AE2168" s="33"/>
      <c r="AT2168" s="16" t="s">
        <v>158</v>
      </c>
      <c r="AU2168" s="16" t="s">
        <v>86</v>
      </c>
    </row>
    <row r="2169" spans="1:65" s="2" customFormat="1" ht="21.75" customHeight="1">
      <c r="A2169" s="33"/>
      <c r="B2169" s="34"/>
      <c r="C2169" s="202" t="s">
        <v>3682</v>
      </c>
      <c r="D2169" s="202" t="s">
        <v>149</v>
      </c>
      <c r="E2169" s="203" t="s">
        <v>3683</v>
      </c>
      <c r="F2169" s="204" t="s">
        <v>3684</v>
      </c>
      <c r="G2169" s="205" t="s">
        <v>152</v>
      </c>
      <c r="H2169" s="206">
        <v>1</v>
      </c>
      <c r="I2169" s="207"/>
      <c r="J2169" s="208">
        <f>ROUND(I2169*H2169,2)</f>
        <v>0</v>
      </c>
      <c r="K2169" s="204" t="s">
        <v>153</v>
      </c>
      <c r="L2169" s="38"/>
      <c r="M2169" s="209" t="s">
        <v>1</v>
      </c>
      <c r="N2169" s="210" t="s">
        <v>42</v>
      </c>
      <c r="O2169" s="70"/>
      <c r="P2169" s="211">
        <f>O2169*H2169</f>
        <v>0</v>
      </c>
      <c r="Q2169" s="211">
        <v>0.13965</v>
      </c>
      <c r="R2169" s="211">
        <f>Q2169*H2169</f>
        <v>0.13965</v>
      </c>
      <c r="S2169" s="211">
        <v>0</v>
      </c>
      <c r="T2169" s="212">
        <f>S2169*H2169</f>
        <v>0</v>
      </c>
      <c r="U2169" s="33"/>
      <c r="V2169" s="33"/>
      <c r="W2169" s="33"/>
      <c r="X2169" s="33"/>
      <c r="Y2169" s="33"/>
      <c r="Z2169" s="33"/>
      <c r="AA2169" s="33"/>
      <c r="AB2169" s="33"/>
      <c r="AC2169" s="33"/>
      <c r="AD2169" s="33"/>
      <c r="AE2169" s="33"/>
      <c r="AR2169" s="213" t="s">
        <v>154</v>
      </c>
      <c r="AT2169" s="213" t="s">
        <v>149</v>
      </c>
      <c r="AU2169" s="213" t="s">
        <v>86</v>
      </c>
      <c r="AY2169" s="16" t="s">
        <v>147</v>
      </c>
      <c r="BE2169" s="214">
        <f>IF(N2169="základní",J2169,0)</f>
        <v>0</v>
      </c>
      <c r="BF2169" s="214">
        <f>IF(N2169="snížená",J2169,0)</f>
        <v>0</v>
      </c>
      <c r="BG2169" s="214">
        <f>IF(N2169="zákl. přenesená",J2169,0)</f>
        <v>0</v>
      </c>
      <c r="BH2169" s="214">
        <f>IF(N2169="sníž. přenesená",J2169,0)</f>
        <v>0</v>
      </c>
      <c r="BI2169" s="214">
        <f>IF(N2169="nulová",J2169,0)</f>
        <v>0</v>
      </c>
      <c r="BJ2169" s="16" t="s">
        <v>21</v>
      </c>
      <c r="BK2169" s="214">
        <f>ROUND(I2169*H2169,2)</f>
        <v>0</v>
      </c>
      <c r="BL2169" s="16" t="s">
        <v>154</v>
      </c>
      <c r="BM2169" s="213" t="s">
        <v>3685</v>
      </c>
    </row>
    <row r="2170" spans="1:65" s="2" customFormat="1" ht="19.5">
      <c r="A2170" s="33"/>
      <c r="B2170" s="34"/>
      <c r="C2170" s="35"/>
      <c r="D2170" s="215" t="s">
        <v>156</v>
      </c>
      <c r="E2170" s="35"/>
      <c r="F2170" s="216" t="s">
        <v>3686</v>
      </c>
      <c r="G2170" s="35"/>
      <c r="H2170" s="35"/>
      <c r="I2170" s="114"/>
      <c r="J2170" s="35"/>
      <c r="K2170" s="35"/>
      <c r="L2170" s="38"/>
      <c r="M2170" s="217"/>
      <c r="N2170" s="218"/>
      <c r="O2170" s="70"/>
      <c r="P2170" s="70"/>
      <c r="Q2170" s="70"/>
      <c r="R2170" s="70"/>
      <c r="S2170" s="70"/>
      <c r="T2170" s="71"/>
      <c r="U2170" s="33"/>
      <c r="V2170" s="33"/>
      <c r="W2170" s="33"/>
      <c r="X2170" s="33"/>
      <c r="Y2170" s="33"/>
      <c r="Z2170" s="33"/>
      <c r="AA2170" s="33"/>
      <c r="AB2170" s="33"/>
      <c r="AC2170" s="33"/>
      <c r="AD2170" s="33"/>
      <c r="AE2170" s="33"/>
      <c r="AT2170" s="16" t="s">
        <v>156</v>
      </c>
      <c r="AU2170" s="16" t="s">
        <v>86</v>
      </c>
    </row>
    <row r="2171" spans="1:65" s="2" customFormat="1" ht="126.75">
      <c r="A2171" s="33"/>
      <c r="B2171" s="34"/>
      <c r="C2171" s="35"/>
      <c r="D2171" s="215" t="s">
        <v>158</v>
      </c>
      <c r="E2171" s="35"/>
      <c r="F2171" s="219" t="s">
        <v>3660</v>
      </c>
      <c r="G2171" s="35"/>
      <c r="H2171" s="35"/>
      <c r="I2171" s="114"/>
      <c r="J2171" s="35"/>
      <c r="K2171" s="35"/>
      <c r="L2171" s="38"/>
      <c r="M2171" s="217"/>
      <c r="N2171" s="218"/>
      <c r="O2171" s="70"/>
      <c r="P2171" s="70"/>
      <c r="Q2171" s="70"/>
      <c r="R2171" s="70"/>
      <c r="S2171" s="70"/>
      <c r="T2171" s="71"/>
      <c r="U2171" s="33"/>
      <c r="V2171" s="33"/>
      <c r="W2171" s="33"/>
      <c r="X2171" s="33"/>
      <c r="Y2171" s="33"/>
      <c r="Z2171" s="33"/>
      <c r="AA2171" s="33"/>
      <c r="AB2171" s="33"/>
      <c r="AC2171" s="33"/>
      <c r="AD2171" s="33"/>
      <c r="AE2171" s="33"/>
      <c r="AT2171" s="16" t="s">
        <v>158</v>
      </c>
      <c r="AU2171" s="16" t="s">
        <v>86</v>
      </c>
    </row>
    <row r="2172" spans="1:65" s="2" customFormat="1" ht="21.75" customHeight="1">
      <c r="A2172" s="33"/>
      <c r="B2172" s="34"/>
      <c r="C2172" s="202" t="s">
        <v>3687</v>
      </c>
      <c r="D2172" s="202" t="s">
        <v>149</v>
      </c>
      <c r="E2172" s="203" t="s">
        <v>3688</v>
      </c>
      <c r="F2172" s="204" t="s">
        <v>3689</v>
      </c>
      <c r="G2172" s="205" t="s">
        <v>152</v>
      </c>
      <c r="H2172" s="206">
        <v>1</v>
      </c>
      <c r="I2172" s="207"/>
      <c r="J2172" s="208">
        <f>ROUND(I2172*H2172,2)</f>
        <v>0</v>
      </c>
      <c r="K2172" s="204" t="s">
        <v>153</v>
      </c>
      <c r="L2172" s="38"/>
      <c r="M2172" s="209" t="s">
        <v>1</v>
      </c>
      <c r="N2172" s="210" t="s">
        <v>42</v>
      </c>
      <c r="O2172" s="70"/>
      <c r="P2172" s="211">
        <f>O2172*H2172</f>
        <v>0</v>
      </c>
      <c r="Q2172" s="211">
        <v>1.9425000000000001E-2</v>
      </c>
      <c r="R2172" s="211">
        <f>Q2172*H2172</f>
        <v>1.9425000000000001E-2</v>
      </c>
      <c r="S2172" s="211">
        <v>0</v>
      </c>
      <c r="T2172" s="212">
        <f>S2172*H2172</f>
        <v>0</v>
      </c>
      <c r="U2172" s="33"/>
      <c r="V2172" s="33"/>
      <c r="W2172" s="33"/>
      <c r="X2172" s="33"/>
      <c r="Y2172" s="33"/>
      <c r="Z2172" s="33"/>
      <c r="AA2172" s="33"/>
      <c r="AB2172" s="33"/>
      <c r="AC2172" s="33"/>
      <c r="AD2172" s="33"/>
      <c r="AE2172" s="33"/>
      <c r="AR2172" s="213" t="s">
        <v>154</v>
      </c>
      <c r="AT2172" s="213" t="s">
        <v>149</v>
      </c>
      <c r="AU2172" s="213" t="s">
        <v>86</v>
      </c>
      <c r="AY2172" s="16" t="s">
        <v>147</v>
      </c>
      <c r="BE2172" s="214">
        <f>IF(N2172="základní",J2172,0)</f>
        <v>0</v>
      </c>
      <c r="BF2172" s="214">
        <f>IF(N2172="snížená",J2172,0)</f>
        <v>0</v>
      </c>
      <c r="BG2172" s="214">
        <f>IF(N2172="zákl. přenesená",J2172,0)</f>
        <v>0</v>
      </c>
      <c r="BH2172" s="214">
        <f>IF(N2172="sníž. přenesená",J2172,0)</f>
        <v>0</v>
      </c>
      <c r="BI2172" s="214">
        <f>IF(N2172="nulová",J2172,0)</f>
        <v>0</v>
      </c>
      <c r="BJ2172" s="16" t="s">
        <v>21</v>
      </c>
      <c r="BK2172" s="214">
        <f>ROUND(I2172*H2172,2)</f>
        <v>0</v>
      </c>
      <c r="BL2172" s="16" t="s">
        <v>154</v>
      </c>
      <c r="BM2172" s="213" t="s">
        <v>3690</v>
      </c>
    </row>
    <row r="2173" spans="1:65" s="2" customFormat="1" ht="19.5">
      <c r="A2173" s="33"/>
      <c r="B2173" s="34"/>
      <c r="C2173" s="35"/>
      <c r="D2173" s="215" t="s">
        <v>156</v>
      </c>
      <c r="E2173" s="35"/>
      <c r="F2173" s="216" t="s">
        <v>3691</v>
      </c>
      <c r="G2173" s="35"/>
      <c r="H2173" s="35"/>
      <c r="I2173" s="114"/>
      <c r="J2173" s="35"/>
      <c r="K2173" s="35"/>
      <c r="L2173" s="38"/>
      <c r="M2173" s="217"/>
      <c r="N2173" s="218"/>
      <c r="O2173" s="70"/>
      <c r="P2173" s="70"/>
      <c r="Q2173" s="70"/>
      <c r="R2173" s="70"/>
      <c r="S2173" s="70"/>
      <c r="T2173" s="71"/>
      <c r="U2173" s="33"/>
      <c r="V2173" s="33"/>
      <c r="W2173" s="33"/>
      <c r="X2173" s="33"/>
      <c r="Y2173" s="33"/>
      <c r="Z2173" s="33"/>
      <c r="AA2173" s="33"/>
      <c r="AB2173" s="33"/>
      <c r="AC2173" s="33"/>
      <c r="AD2173" s="33"/>
      <c r="AE2173" s="33"/>
      <c r="AT2173" s="16" t="s">
        <v>156</v>
      </c>
      <c r="AU2173" s="16" t="s">
        <v>86</v>
      </c>
    </row>
    <row r="2174" spans="1:65" s="2" customFormat="1" ht="126.75">
      <c r="A2174" s="33"/>
      <c r="B2174" s="34"/>
      <c r="C2174" s="35"/>
      <c r="D2174" s="215" t="s">
        <v>158</v>
      </c>
      <c r="E2174" s="35"/>
      <c r="F2174" s="219" t="s">
        <v>3660</v>
      </c>
      <c r="G2174" s="35"/>
      <c r="H2174" s="35"/>
      <c r="I2174" s="114"/>
      <c r="J2174" s="35"/>
      <c r="K2174" s="35"/>
      <c r="L2174" s="38"/>
      <c r="M2174" s="217"/>
      <c r="N2174" s="218"/>
      <c r="O2174" s="70"/>
      <c r="P2174" s="70"/>
      <c r="Q2174" s="70"/>
      <c r="R2174" s="70"/>
      <c r="S2174" s="70"/>
      <c r="T2174" s="71"/>
      <c r="U2174" s="33"/>
      <c r="V2174" s="33"/>
      <c r="W2174" s="33"/>
      <c r="X2174" s="33"/>
      <c r="Y2174" s="33"/>
      <c r="Z2174" s="33"/>
      <c r="AA2174" s="33"/>
      <c r="AB2174" s="33"/>
      <c r="AC2174" s="33"/>
      <c r="AD2174" s="33"/>
      <c r="AE2174" s="33"/>
      <c r="AT2174" s="16" t="s">
        <v>158</v>
      </c>
      <c r="AU2174" s="16" t="s">
        <v>86</v>
      </c>
    </row>
    <row r="2175" spans="1:65" s="2" customFormat="1" ht="21.75" customHeight="1">
      <c r="A2175" s="33"/>
      <c r="B2175" s="34"/>
      <c r="C2175" s="202" t="s">
        <v>3692</v>
      </c>
      <c r="D2175" s="202" t="s">
        <v>149</v>
      </c>
      <c r="E2175" s="203" t="s">
        <v>3693</v>
      </c>
      <c r="F2175" s="204" t="s">
        <v>3694</v>
      </c>
      <c r="G2175" s="205" t="s">
        <v>152</v>
      </c>
      <c r="H2175" s="206">
        <v>1</v>
      </c>
      <c r="I2175" s="207"/>
      <c r="J2175" s="208">
        <f>ROUND(I2175*H2175,2)</f>
        <v>0</v>
      </c>
      <c r="K2175" s="204" t="s">
        <v>153</v>
      </c>
      <c r="L2175" s="38"/>
      <c r="M2175" s="209" t="s">
        <v>1</v>
      </c>
      <c r="N2175" s="210" t="s">
        <v>42</v>
      </c>
      <c r="O2175" s="70"/>
      <c r="P2175" s="211">
        <f>O2175*H2175</f>
        <v>0</v>
      </c>
      <c r="Q2175" s="211">
        <v>3.8850000000000003E-2</v>
      </c>
      <c r="R2175" s="211">
        <f>Q2175*H2175</f>
        <v>3.8850000000000003E-2</v>
      </c>
      <c r="S2175" s="211">
        <v>0</v>
      </c>
      <c r="T2175" s="212">
        <f>S2175*H2175</f>
        <v>0</v>
      </c>
      <c r="U2175" s="33"/>
      <c r="V2175" s="33"/>
      <c r="W2175" s="33"/>
      <c r="X2175" s="33"/>
      <c r="Y2175" s="33"/>
      <c r="Z2175" s="33"/>
      <c r="AA2175" s="33"/>
      <c r="AB2175" s="33"/>
      <c r="AC2175" s="33"/>
      <c r="AD2175" s="33"/>
      <c r="AE2175" s="33"/>
      <c r="AR2175" s="213" t="s">
        <v>154</v>
      </c>
      <c r="AT2175" s="213" t="s">
        <v>149</v>
      </c>
      <c r="AU2175" s="213" t="s">
        <v>86</v>
      </c>
      <c r="AY2175" s="16" t="s">
        <v>147</v>
      </c>
      <c r="BE2175" s="214">
        <f>IF(N2175="základní",J2175,0)</f>
        <v>0</v>
      </c>
      <c r="BF2175" s="214">
        <f>IF(N2175="snížená",J2175,0)</f>
        <v>0</v>
      </c>
      <c r="BG2175" s="214">
        <f>IF(N2175="zákl. přenesená",J2175,0)</f>
        <v>0</v>
      </c>
      <c r="BH2175" s="214">
        <f>IF(N2175="sníž. přenesená",J2175,0)</f>
        <v>0</v>
      </c>
      <c r="BI2175" s="214">
        <f>IF(N2175="nulová",J2175,0)</f>
        <v>0</v>
      </c>
      <c r="BJ2175" s="16" t="s">
        <v>21</v>
      </c>
      <c r="BK2175" s="214">
        <f>ROUND(I2175*H2175,2)</f>
        <v>0</v>
      </c>
      <c r="BL2175" s="16" t="s">
        <v>154</v>
      </c>
      <c r="BM2175" s="213" t="s">
        <v>3695</v>
      </c>
    </row>
    <row r="2176" spans="1:65" s="2" customFormat="1" ht="19.5">
      <c r="A2176" s="33"/>
      <c r="B2176" s="34"/>
      <c r="C2176" s="35"/>
      <c r="D2176" s="215" t="s">
        <v>156</v>
      </c>
      <c r="E2176" s="35"/>
      <c r="F2176" s="216" t="s">
        <v>3696</v>
      </c>
      <c r="G2176" s="35"/>
      <c r="H2176" s="35"/>
      <c r="I2176" s="114"/>
      <c r="J2176" s="35"/>
      <c r="K2176" s="35"/>
      <c r="L2176" s="38"/>
      <c r="M2176" s="217"/>
      <c r="N2176" s="218"/>
      <c r="O2176" s="70"/>
      <c r="P2176" s="70"/>
      <c r="Q2176" s="70"/>
      <c r="R2176" s="70"/>
      <c r="S2176" s="70"/>
      <c r="T2176" s="71"/>
      <c r="U2176" s="33"/>
      <c r="V2176" s="33"/>
      <c r="W2176" s="33"/>
      <c r="X2176" s="33"/>
      <c r="Y2176" s="33"/>
      <c r="Z2176" s="33"/>
      <c r="AA2176" s="33"/>
      <c r="AB2176" s="33"/>
      <c r="AC2176" s="33"/>
      <c r="AD2176" s="33"/>
      <c r="AE2176" s="33"/>
      <c r="AT2176" s="16" t="s">
        <v>156</v>
      </c>
      <c r="AU2176" s="16" t="s">
        <v>86</v>
      </c>
    </row>
    <row r="2177" spans="1:65" s="2" customFormat="1" ht="126.75">
      <c r="A2177" s="33"/>
      <c r="B2177" s="34"/>
      <c r="C2177" s="35"/>
      <c r="D2177" s="215" t="s">
        <v>158</v>
      </c>
      <c r="E2177" s="35"/>
      <c r="F2177" s="219" t="s">
        <v>3660</v>
      </c>
      <c r="G2177" s="35"/>
      <c r="H2177" s="35"/>
      <c r="I2177" s="114"/>
      <c r="J2177" s="35"/>
      <c r="K2177" s="35"/>
      <c r="L2177" s="38"/>
      <c r="M2177" s="217"/>
      <c r="N2177" s="218"/>
      <c r="O2177" s="70"/>
      <c r="P2177" s="70"/>
      <c r="Q2177" s="70"/>
      <c r="R2177" s="70"/>
      <c r="S2177" s="70"/>
      <c r="T2177" s="71"/>
      <c r="U2177" s="33"/>
      <c r="V2177" s="33"/>
      <c r="W2177" s="33"/>
      <c r="X2177" s="33"/>
      <c r="Y2177" s="33"/>
      <c r="Z2177" s="33"/>
      <c r="AA2177" s="33"/>
      <c r="AB2177" s="33"/>
      <c r="AC2177" s="33"/>
      <c r="AD2177" s="33"/>
      <c r="AE2177" s="33"/>
      <c r="AT2177" s="16" t="s">
        <v>158</v>
      </c>
      <c r="AU2177" s="16" t="s">
        <v>86</v>
      </c>
    </row>
    <row r="2178" spans="1:65" s="2" customFormat="1" ht="21.75" customHeight="1">
      <c r="A2178" s="33"/>
      <c r="B2178" s="34"/>
      <c r="C2178" s="202" t="s">
        <v>3697</v>
      </c>
      <c r="D2178" s="202" t="s">
        <v>149</v>
      </c>
      <c r="E2178" s="203" t="s">
        <v>3698</v>
      </c>
      <c r="F2178" s="204" t="s">
        <v>3699</v>
      </c>
      <c r="G2178" s="205" t="s">
        <v>152</v>
      </c>
      <c r="H2178" s="206">
        <v>1</v>
      </c>
      <c r="I2178" s="207"/>
      <c r="J2178" s="208">
        <f>ROUND(I2178*H2178,2)</f>
        <v>0</v>
      </c>
      <c r="K2178" s="204" t="s">
        <v>153</v>
      </c>
      <c r="L2178" s="38"/>
      <c r="M2178" s="209" t="s">
        <v>1</v>
      </c>
      <c r="N2178" s="210" t="s">
        <v>42</v>
      </c>
      <c r="O2178" s="70"/>
      <c r="P2178" s="211">
        <f>O2178*H2178</f>
        <v>0</v>
      </c>
      <c r="Q2178" s="211">
        <v>5.8275E-2</v>
      </c>
      <c r="R2178" s="211">
        <f>Q2178*H2178</f>
        <v>5.8275E-2</v>
      </c>
      <c r="S2178" s="211">
        <v>0</v>
      </c>
      <c r="T2178" s="212">
        <f>S2178*H2178</f>
        <v>0</v>
      </c>
      <c r="U2178" s="33"/>
      <c r="V2178" s="33"/>
      <c r="W2178" s="33"/>
      <c r="X2178" s="33"/>
      <c r="Y2178" s="33"/>
      <c r="Z2178" s="33"/>
      <c r="AA2178" s="33"/>
      <c r="AB2178" s="33"/>
      <c r="AC2178" s="33"/>
      <c r="AD2178" s="33"/>
      <c r="AE2178" s="33"/>
      <c r="AR2178" s="213" t="s">
        <v>154</v>
      </c>
      <c r="AT2178" s="213" t="s">
        <v>149</v>
      </c>
      <c r="AU2178" s="213" t="s">
        <v>86</v>
      </c>
      <c r="AY2178" s="16" t="s">
        <v>147</v>
      </c>
      <c r="BE2178" s="214">
        <f>IF(N2178="základní",J2178,0)</f>
        <v>0</v>
      </c>
      <c r="BF2178" s="214">
        <f>IF(N2178="snížená",J2178,0)</f>
        <v>0</v>
      </c>
      <c r="BG2178" s="214">
        <f>IF(N2178="zákl. přenesená",J2178,0)</f>
        <v>0</v>
      </c>
      <c r="BH2178" s="214">
        <f>IF(N2178="sníž. přenesená",J2178,0)</f>
        <v>0</v>
      </c>
      <c r="BI2178" s="214">
        <f>IF(N2178="nulová",J2178,0)</f>
        <v>0</v>
      </c>
      <c r="BJ2178" s="16" t="s">
        <v>21</v>
      </c>
      <c r="BK2178" s="214">
        <f>ROUND(I2178*H2178,2)</f>
        <v>0</v>
      </c>
      <c r="BL2178" s="16" t="s">
        <v>154</v>
      </c>
      <c r="BM2178" s="213" t="s">
        <v>3700</v>
      </c>
    </row>
    <row r="2179" spans="1:65" s="2" customFormat="1" ht="19.5">
      <c r="A2179" s="33"/>
      <c r="B2179" s="34"/>
      <c r="C2179" s="35"/>
      <c r="D2179" s="215" t="s">
        <v>156</v>
      </c>
      <c r="E2179" s="35"/>
      <c r="F2179" s="216" t="s">
        <v>3701</v>
      </c>
      <c r="G2179" s="35"/>
      <c r="H2179" s="35"/>
      <c r="I2179" s="114"/>
      <c r="J2179" s="35"/>
      <c r="K2179" s="35"/>
      <c r="L2179" s="38"/>
      <c r="M2179" s="217"/>
      <c r="N2179" s="218"/>
      <c r="O2179" s="70"/>
      <c r="P2179" s="70"/>
      <c r="Q2179" s="70"/>
      <c r="R2179" s="70"/>
      <c r="S2179" s="70"/>
      <c r="T2179" s="71"/>
      <c r="U2179" s="33"/>
      <c r="V2179" s="33"/>
      <c r="W2179" s="33"/>
      <c r="X2179" s="33"/>
      <c r="Y2179" s="33"/>
      <c r="Z2179" s="33"/>
      <c r="AA2179" s="33"/>
      <c r="AB2179" s="33"/>
      <c r="AC2179" s="33"/>
      <c r="AD2179" s="33"/>
      <c r="AE2179" s="33"/>
      <c r="AT2179" s="16" t="s">
        <v>156</v>
      </c>
      <c r="AU2179" s="16" t="s">
        <v>86</v>
      </c>
    </row>
    <row r="2180" spans="1:65" s="2" customFormat="1" ht="126.75">
      <c r="A2180" s="33"/>
      <c r="B2180" s="34"/>
      <c r="C2180" s="35"/>
      <c r="D2180" s="215" t="s">
        <v>158</v>
      </c>
      <c r="E2180" s="35"/>
      <c r="F2180" s="219" t="s">
        <v>3660</v>
      </c>
      <c r="G2180" s="35"/>
      <c r="H2180" s="35"/>
      <c r="I2180" s="114"/>
      <c r="J2180" s="35"/>
      <c r="K2180" s="35"/>
      <c r="L2180" s="38"/>
      <c r="M2180" s="217"/>
      <c r="N2180" s="218"/>
      <c r="O2180" s="70"/>
      <c r="P2180" s="70"/>
      <c r="Q2180" s="70"/>
      <c r="R2180" s="70"/>
      <c r="S2180" s="70"/>
      <c r="T2180" s="71"/>
      <c r="U2180" s="33"/>
      <c r="V2180" s="33"/>
      <c r="W2180" s="33"/>
      <c r="X2180" s="33"/>
      <c r="Y2180" s="33"/>
      <c r="Z2180" s="33"/>
      <c r="AA2180" s="33"/>
      <c r="AB2180" s="33"/>
      <c r="AC2180" s="33"/>
      <c r="AD2180" s="33"/>
      <c r="AE2180" s="33"/>
      <c r="AT2180" s="16" t="s">
        <v>158</v>
      </c>
      <c r="AU2180" s="16" t="s">
        <v>86</v>
      </c>
    </row>
    <row r="2181" spans="1:65" s="2" customFormat="1" ht="21.75" customHeight="1">
      <c r="A2181" s="33"/>
      <c r="B2181" s="34"/>
      <c r="C2181" s="202" t="s">
        <v>3702</v>
      </c>
      <c r="D2181" s="202" t="s">
        <v>149</v>
      </c>
      <c r="E2181" s="203" t="s">
        <v>3703</v>
      </c>
      <c r="F2181" s="204" t="s">
        <v>3704</v>
      </c>
      <c r="G2181" s="205" t="s">
        <v>152</v>
      </c>
      <c r="H2181" s="206">
        <v>1</v>
      </c>
      <c r="I2181" s="207"/>
      <c r="J2181" s="208">
        <f>ROUND(I2181*H2181,2)</f>
        <v>0</v>
      </c>
      <c r="K2181" s="204" t="s">
        <v>153</v>
      </c>
      <c r="L2181" s="38"/>
      <c r="M2181" s="209" t="s">
        <v>1</v>
      </c>
      <c r="N2181" s="210" t="s">
        <v>42</v>
      </c>
      <c r="O2181" s="70"/>
      <c r="P2181" s="211">
        <f>O2181*H2181</f>
        <v>0</v>
      </c>
      <c r="Q2181" s="211">
        <v>7.9799999999999996E-2</v>
      </c>
      <c r="R2181" s="211">
        <f>Q2181*H2181</f>
        <v>7.9799999999999996E-2</v>
      </c>
      <c r="S2181" s="211">
        <v>0</v>
      </c>
      <c r="T2181" s="212">
        <f>S2181*H2181</f>
        <v>0</v>
      </c>
      <c r="U2181" s="33"/>
      <c r="V2181" s="33"/>
      <c r="W2181" s="33"/>
      <c r="X2181" s="33"/>
      <c r="Y2181" s="33"/>
      <c r="Z2181" s="33"/>
      <c r="AA2181" s="33"/>
      <c r="AB2181" s="33"/>
      <c r="AC2181" s="33"/>
      <c r="AD2181" s="33"/>
      <c r="AE2181" s="33"/>
      <c r="AR2181" s="213" t="s">
        <v>154</v>
      </c>
      <c r="AT2181" s="213" t="s">
        <v>149</v>
      </c>
      <c r="AU2181" s="213" t="s">
        <v>86</v>
      </c>
      <c r="AY2181" s="16" t="s">
        <v>147</v>
      </c>
      <c r="BE2181" s="214">
        <f>IF(N2181="základní",J2181,0)</f>
        <v>0</v>
      </c>
      <c r="BF2181" s="214">
        <f>IF(N2181="snížená",J2181,0)</f>
        <v>0</v>
      </c>
      <c r="BG2181" s="214">
        <f>IF(N2181="zákl. přenesená",J2181,0)</f>
        <v>0</v>
      </c>
      <c r="BH2181" s="214">
        <f>IF(N2181="sníž. přenesená",J2181,0)</f>
        <v>0</v>
      </c>
      <c r="BI2181" s="214">
        <f>IF(N2181="nulová",J2181,0)</f>
        <v>0</v>
      </c>
      <c r="BJ2181" s="16" t="s">
        <v>21</v>
      </c>
      <c r="BK2181" s="214">
        <f>ROUND(I2181*H2181,2)</f>
        <v>0</v>
      </c>
      <c r="BL2181" s="16" t="s">
        <v>154</v>
      </c>
      <c r="BM2181" s="213" t="s">
        <v>3705</v>
      </c>
    </row>
    <row r="2182" spans="1:65" s="2" customFormat="1" ht="19.5">
      <c r="A2182" s="33"/>
      <c r="B2182" s="34"/>
      <c r="C2182" s="35"/>
      <c r="D2182" s="215" t="s">
        <v>156</v>
      </c>
      <c r="E2182" s="35"/>
      <c r="F2182" s="216" t="s">
        <v>3706</v>
      </c>
      <c r="G2182" s="35"/>
      <c r="H2182" s="35"/>
      <c r="I2182" s="114"/>
      <c r="J2182" s="35"/>
      <c r="K2182" s="35"/>
      <c r="L2182" s="38"/>
      <c r="M2182" s="217"/>
      <c r="N2182" s="218"/>
      <c r="O2182" s="70"/>
      <c r="P2182" s="70"/>
      <c r="Q2182" s="70"/>
      <c r="R2182" s="70"/>
      <c r="S2182" s="70"/>
      <c r="T2182" s="71"/>
      <c r="U2182" s="33"/>
      <c r="V2182" s="33"/>
      <c r="W2182" s="33"/>
      <c r="X2182" s="33"/>
      <c r="Y2182" s="33"/>
      <c r="Z2182" s="33"/>
      <c r="AA2182" s="33"/>
      <c r="AB2182" s="33"/>
      <c r="AC2182" s="33"/>
      <c r="AD2182" s="33"/>
      <c r="AE2182" s="33"/>
      <c r="AT2182" s="16" t="s">
        <v>156</v>
      </c>
      <c r="AU2182" s="16" t="s">
        <v>86</v>
      </c>
    </row>
    <row r="2183" spans="1:65" s="2" customFormat="1" ht="126.75">
      <c r="A2183" s="33"/>
      <c r="B2183" s="34"/>
      <c r="C2183" s="35"/>
      <c r="D2183" s="215" t="s">
        <v>158</v>
      </c>
      <c r="E2183" s="35"/>
      <c r="F2183" s="219" t="s">
        <v>3660</v>
      </c>
      <c r="G2183" s="35"/>
      <c r="H2183" s="35"/>
      <c r="I2183" s="114"/>
      <c r="J2183" s="35"/>
      <c r="K2183" s="35"/>
      <c r="L2183" s="38"/>
      <c r="M2183" s="217"/>
      <c r="N2183" s="218"/>
      <c r="O2183" s="70"/>
      <c r="P2183" s="70"/>
      <c r="Q2183" s="70"/>
      <c r="R2183" s="70"/>
      <c r="S2183" s="70"/>
      <c r="T2183" s="71"/>
      <c r="U2183" s="33"/>
      <c r="V2183" s="33"/>
      <c r="W2183" s="33"/>
      <c r="X2183" s="33"/>
      <c r="Y2183" s="33"/>
      <c r="Z2183" s="33"/>
      <c r="AA2183" s="33"/>
      <c r="AB2183" s="33"/>
      <c r="AC2183" s="33"/>
      <c r="AD2183" s="33"/>
      <c r="AE2183" s="33"/>
      <c r="AT2183" s="16" t="s">
        <v>158</v>
      </c>
      <c r="AU2183" s="16" t="s">
        <v>86</v>
      </c>
    </row>
    <row r="2184" spans="1:65" s="2" customFormat="1" ht="29.25">
      <c r="A2184" s="33"/>
      <c r="B2184" s="34"/>
      <c r="C2184" s="35"/>
      <c r="D2184" s="215" t="s">
        <v>191</v>
      </c>
      <c r="E2184" s="35"/>
      <c r="F2184" s="219" t="s">
        <v>3707</v>
      </c>
      <c r="G2184" s="35"/>
      <c r="H2184" s="35"/>
      <c r="I2184" s="114"/>
      <c r="J2184" s="35"/>
      <c r="K2184" s="35"/>
      <c r="L2184" s="38"/>
      <c r="M2184" s="217"/>
      <c r="N2184" s="218"/>
      <c r="O2184" s="70"/>
      <c r="P2184" s="70"/>
      <c r="Q2184" s="70"/>
      <c r="R2184" s="70"/>
      <c r="S2184" s="70"/>
      <c r="T2184" s="71"/>
      <c r="U2184" s="33"/>
      <c r="V2184" s="33"/>
      <c r="W2184" s="33"/>
      <c r="X2184" s="33"/>
      <c r="Y2184" s="33"/>
      <c r="Z2184" s="33"/>
      <c r="AA2184" s="33"/>
      <c r="AB2184" s="33"/>
      <c r="AC2184" s="33"/>
      <c r="AD2184" s="33"/>
      <c r="AE2184" s="33"/>
      <c r="AT2184" s="16" t="s">
        <v>191</v>
      </c>
      <c r="AU2184" s="16" t="s">
        <v>86</v>
      </c>
    </row>
    <row r="2185" spans="1:65" s="2" customFormat="1" ht="21.75" customHeight="1">
      <c r="A2185" s="33"/>
      <c r="B2185" s="34"/>
      <c r="C2185" s="202" t="s">
        <v>3708</v>
      </c>
      <c r="D2185" s="202" t="s">
        <v>149</v>
      </c>
      <c r="E2185" s="203" t="s">
        <v>3709</v>
      </c>
      <c r="F2185" s="204" t="s">
        <v>3710</v>
      </c>
      <c r="G2185" s="205" t="s">
        <v>152</v>
      </c>
      <c r="H2185" s="206">
        <v>1</v>
      </c>
      <c r="I2185" s="207"/>
      <c r="J2185" s="208">
        <f>ROUND(I2185*H2185,2)</f>
        <v>0</v>
      </c>
      <c r="K2185" s="204" t="s">
        <v>153</v>
      </c>
      <c r="L2185" s="38"/>
      <c r="M2185" s="209" t="s">
        <v>1</v>
      </c>
      <c r="N2185" s="210" t="s">
        <v>42</v>
      </c>
      <c r="O2185" s="70"/>
      <c r="P2185" s="211">
        <f>O2185*H2185</f>
        <v>0</v>
      </c>
      <c r="Q2185" s="211">
        <v>9.9750000000000005E-2</v>
      </c>
      <c r="R2185" s="211">
        <f>Q2185*H2185</f>
        <v>9.9750000000000005E-2</v>
      </c>
      <c r="S2185" s="211">
        <v>0</v>
      </c>
      <c r="T2185" s="212">
        <f>S2185*H2185</f>
        <v>0</v>
      </c>
      <c r="U2185" s="33"/>
      <c r="V2185" s="33"/>
      <c r="W2185" s="33"/>
      <c r="X2185" s="33"/>
      <c r="Y2185" s="33"/>
      <c r="Z2185" s="33"/>
      <c r="AA2185" s="33"/>
      <c r="AB2185" s="33"/>
      <c r="AC2185" s="33"/>
      <c r="AD2185" s="33"/>
      <c r="AE2185" s="33"/>
      <c r="AR2185" s="213" t="s">
        <v>154</v>
      </c>
      <c r="AT2185" s="213" t="s">
        <v>149</v>
      </c>
      <c r="AU2185" s="213" t="s">
        <v>86</v>
      </c>
      <c r="AY2185" s="16" t="s">
        <v>147</v>
      </c>
      <c r="BE2185" s="214">
        <f>IF(N2185="základní",J2185,0)</f>
        <v>0</v>
      </c>
      <c r="BF2185" s="214">
        <f>IF(N2185="snížená",J2185,0)</f>
        <v>0</v>
      </c>
      <c r="BG2185" s="214">
        <f>IF(N2185="zákl. přenesená",J2185,0)</f>
        <v>0</v>
      </c>
      <c r="BH2185" s="214">
        <f>IF(N2185="sníž. přenesená",J2185,0)</f>
        <v>0</v>
      </c>
      <c r="BI2185" s="214">
        <f>IF(N2185="nulová",J2185,0)</f>
        <v>0</v>
      </c>
      <c r="BJ2185" s="16" t="s">
        <v>21</v>
      </c>
      <c r="BK2185" s="214">
        <f>ROUND(I2185*H2185,2)</f>
        <v>0</v>
      </c>
      <c r="BL2185" s="16" t="s">
        <v>154</v>
      </c>
      <c r="BM2185" s="213" t="s">
        <v>3711</v>
      </c>
    </row>
    <row r="2186" spans="1:65" s="2" customFormat="1" ht="19.5">
      <c r="A2186" s="33"/>
      <c r="B2186" s="34"/>
      <c r="C2186" s="35"/>
      <c r="D2186" s="215" t="s">
        <v>156</v>
      </c>
      <c r="E2186" s="35"/>
      <c r="F2186" s="216" t="s">
        <v>3712</v>
      </c>
      <c r="G2186" s="35"/>
      <c r="H2186" s="35"/>
      <c r="I2186" s="114"/>
      <c r="J2186" s="35"/>
      <c r="K2186" s="35"/>
      <c r="L2186" s="38"/>
      <c r="M2186" s="217"/>
      <c r="N2186" s="218"/>
      <c r="O2186" s="70"/>
      <c r="P2186" s="70"/>
      <c r="Q2186" s="70"/>
      <c r="R2186" s="70"/>
      <c r="S2186" s="70"/>
      <c r="T2186" s="71"/>
      <c r="U2186" s="33"/>
      <c r="V2186" s="33"/>
      <c r="W2186" s="33"/>
      <c r="X2186" s="33"/>
      <c r="Y2186" s="33"/>
      <c r="Z2186" s="33"/>
      <c r="AA2186" s="33"/>
      <c r="AB2186" s="33"/>
      <c r="AC2186" s="33"/>
      <c r="AD2186" s="33"/>
      <c r="AE2186" s="33"/>
      <c r="AT2186" s="16" t="s">
        <v>156</v>
      </c>
      <c r="AU2186" s="16" t="s">
        <v>86</v>
      </c>
    </row>
    <row r="2187" spans="1:65" s="2" customFormat="1" ht="126.75">
      <c r="A2187" s="33"/>
      <c r="B2187" s="34"/>
      <c r="C2187" s="35"/>
      <c r="D2187" s="215" t="s">
        <v>158</v>
      </c>
      <c r="E2187" s="35"/>
      <c r="F2187" s="219" t="s">
        <v>3660</v>
      </c>
      <c r="G2187" s="35"/>
      <c r="H2187" s="35"/>
      <c r="I2187" s="114"/>
      <c r="J2187" s="35"/>
      <c r="K2187" s="35"/>
      <c r="L2187" s="38"/>
      <c r="M2187" s="217"/>
      <c r="N2187" s="218"/>
      <c r="O2187" s="70"/>
      <c r="P2187" s="70"/>
      <c r="Q2187" s="70"/>
      <c r="R2187" s="70"/>
      <c r="S2187" s="70"/>
      <c r="T2187" s="71"/>
      <c r="U2187" s="33"/>
      <c r="V2187" s="33"/>
      <c r="W2187" s="33"/>
      <c r="X2187" s="33"/>
      <c r="Y2187" s="33"/>
      <c r="Z2187" s="33"/>
      <c r="AA2187" s="33"/>
      <c r="AB2187" s="33"/>
      <c r="AC2187" s="33"/>
      <c r="AD2187" s="33"/>
      <c r="AE2187" s="33"/>
      <c r="AT2187" s="16" t="s">
        <v>158</v>
      </c>
      <c r="AU2187" s="16" t="s">
        <v>86</v>
      </c>
    </row>
    <row r="2188" spans="1:65" s="2" customFormat="1" ht="21.75" customHeight="1">
      <c r="A2188" s="33"/>
      <c r="B2188" s="34"/>
      <c r="C2188" s="202" t="s">
        <v>3713</v>
      </c>
      <c r="D2188" s="202" t="s">
        <v>149</v>
      </c>
      <c r="E2188" s="203" t="s">
        <v>3714</v>
      </c>
      <c r="F2188" s="204" t="s">
        <v>3715</v>
      </c>
      <c r="G2188" s="205" t="s">
        <v>152</v>
      </c>
      <c r="H2188" s="206">
        <v>1</v>
      </c>
      <c r="I2188" s="207"/>
      <c r="J2188" s="208">
        <f>ROUND(I2188*H2188,2)</f>
        <v>0</v>
      </c>
      <c r="K2188" s="204" t="s">
        <v>153</v>
      </c>
      <c r="L2188" s="38"/>
      <c r="M2188" s="209" t="s">
        <v>1</v>
      </c>
      <c r="N2188" s="210" t="s">
        <v>42</v>
      </c>
      <c r="O2188" s="70"/>
      <c r="P2188" s="211">
        <f>O2188*H2188</f>
        <v>0</v>
      </c>
      <c r="Q2188" s="211">
        <v>0.19950000000000001</v>
      </c>
      <c r="R2188" s="211">
        <f>Q2188*H2188</f>
        <v>0.19950000000000001</v>
      </c>
      <c r="S2188" s="211">
        <v>0</v>
      </c>
      <c r="T2188" s="212">
        <f>S2188*H2188</f>
        <v>0</v>
      </c>
      <c r="U2188" s="33"/>
      <c r="V2188" s="33"/>
      <c r="W2188" s="33"/>
      <c r="X2188" s="33"/>
      <c r="Y2188" s="33"/>
      <c r="Z2188" s="33"/>
      <c r="AA2188" s="33"/>
      <c r="AB2188" s="33"/>
      <c r="AC2188" s="33"/>
      <c r="AD2188" s="33"/>
      <c r="AE2188" s="33"/>
      <c r="AR2188" s="213" t="s">
        <v>154</v>
      </c>
      <c r="AT2188" s="213" t="s">
        <v>149</v>
      </c>
      <c r="AU2188" s="213" t="s">
        <v>86</v>
      </c>
      <c r="AY2188" s="16" t="s">
        <v>147</v>
      </c>
      <c r="BE2188" s="214">
        <f>IF(N2188="základní",J2188,0)</f>
        <v>0</v>
      </c>
      <c r="BF2188" s="214">
        <f>IF(N2188="snížená",J2188,0)</f>
        <v>0</v>
      </c>
      <c r="BG2188" s="214">
        <f>IF(N2188="zákl. přenesená",J2188,0)</f>
        <v>0</v>
      </c>
      <c r="BH2188" s="214">
        <f>IF(N2188="sníž. přenesená",J2188,0)</f>
        <v>0</v>
      </c>
      <c r="BI2188" s="214">
        <f>IF(N2188="nulová",J2188,0)</f>
        <v>0</v>
      </c>
      <c r="BJ2188" s="16" t="s">
        <v>21</v>
      </c>
      <c r="BK2188" s="214">
        <f>ROUND(I2188*H2188,2)</f>
        <v>0</v>
      </c>
      <c r="BL2188" s="16" t="s">
        <v>154</v>
      </c>
      <c r="BM2188" s="213" t="s">
        <v>3716</v>
      </c>
    </row>
    <row r="2189" spans="1:65" s="2" customFormat="1" ht="19.5">
      <c r="A2189" s="33"/>
      <c r="B2189" s="34"/>
      <c r="C2189" s="35"/>
      <c r="D2189" s="215" t="s">
        <v>156</v>
      </c>
      <c r="E2189" s="35"/>
      <c r="F2189" s="216" t="s">
        <v>3717</v>
      </c>
      <c r="G2189" s="35"/>
      <c r="H2189" s="35"/>
      <c r="I2189" s="114"/>
      <c r="J2189" s="35"/>
      <c r="K2189" s="35"/>
      <c r="L2189" s="38"/>
      <c r="M2189" s="217"/>
      <c r="N2189" s="218"/>
      <c r="O2189" s="70"/>
      <c r="P2189" s="70"/>
      <c r="Q2189" s="70"/>
      <c r="R2189" s="70"/>
      <c r="S2189" s="70"/>
      <c r="T2189" s="71"/>
      <c r="U2189" s="33"/>
      <c r="V2189" s="33"/>
      <c r="W2189" s="33"/>
      <c r="X2189" s="33"/>
      <c r="Y2189" s="33"/>
      <c r="Z2189" s="33"/>
      <c r="AA2189" s="33"/>
      <c r="AB2189" s="33"/>
      <c r="AC2189" s="33"/>
      <c r="AD2189" s="33"/>
      <c r="AE2189" s="33"/>
      <c r="AT2189" s="16" t="s">
        <v>156</v>
      </c>
      <c r="AU2189" s="16" t="s">
        <v>86</v>
      </c>
    </row>
    <row r="2190" spans="1:65" s="2" customFormat="1" ht="126.75">
      <c r="A2190" s="33"/>
      <c r="B2190" s="34"/>
      <c r="C2190" s="35"/>
      <c r="D2190" s="215" t="s">
        <v>158</v>
      </c>
      <c r="E2190" s="35"/>
      <c r="F2190" s="219" t="s">
        <v>3660</v>
      </c>
      <c r="G2190" s="35"/>
      <c r="H2190" s="35"/>
      <c r="I2190" s="114"/>
      <c r="J2190" s="35"/>
      <c r="K2190" s="35"/>
      <c r="L2190" s="38"/>
      <c r="M2190" s="217"/>
      <c r="N2190" s="218"/>
      <c r="O2190" s="70"/>
      <c r="P2190" s="70"/>
      <c r="Q2190" s="70"/>
      <c r="R2190" s="70"/>
      <c r="S2190" s="70"/>
      <c r="T2190" s="71"/>
      <c r="U2190" s="33"/>
      <c r="V2190" s="33"/>
      <c r="W2190" s="33"/>
      <c r="X2190" s="33"/>
      <c r="Y2190" s="33"/>
      <c r="Z2190" s="33"/>
      <c r="AA2190" s="33"/>
      <c r="AB2190" s="33"/>
      <c r="AC2190" s="33"/>
      <c r="AD2190" s="33"/>
      <c r="AE2190" s="33"/>
      <c r="AT2190" s="16" t="s">
        <v>158</v>
      </c>
      <c r="AU2190" s="16" t="s">
        <v>86</v>
      </c>
    </row>
    <row r="2191" spans="1:65" s="2" customFormat="1" ht="21.75" customHeight="1">
      <c r="A2191" s="33"/>
      <c r="B2191" s="34"/>
      <c r="C2191" s="202" t="s">
        <v>3718</v>
      </c>
      <c r="D2191" s="202" t="s">
        <v>149</v>
      </c>
      <c r="E2191" s="203" t="s">
        <v>3719</v>
      </c>
      <c r="F2191" s="204" t="s">
        <v>3720</v>
      </c>
      <c r="G2191" s="205" t="s">
        <v>152</v>
      </c>
      <c r="H2191" s="206">
        <v>1</v>
      </c>
      <c r="I2191" s="207"/>
      <c r="J2191" s="208">
        <f>ROUND(I2191*H2191,2)</f>
        <v>0</v>
      </c>
      <c r="K2191" s="204" t="s">
        <v>153</v>
      </c>
      <c r="L2191" s="38"/>
      <c r="M2191" s="209" t="s">
        <v>1</v>
      </c>
      <c r="N2191" s="210" t="s">
        <v>42</v>
      </c>
      <c r="O2191" s="70"/>
      <c r="P2191" s="211">
        <f>O2191*H2191</f>
        <v>0</v>
      </c>
      <c r="Q2191" s="211">
        <v>1.9949999999999999E-2</v>
      </c>
      <c r="R2191" s="211">
        <f>Q2191*H2191</f>
        <v>1.9949999999999999E-2</v>
      </c>
      <c r="S2191" s="211">
        <v>0</v>
      </c>
      <c r="T2191" s="212">
        <f>S2191*H2191</f>
        <v>0</v>
      </c>
      <c r="U2191" s="33"/>
      <c r="V2191" s="33"/>
      <c r="W2191" s="33"/>
      <c r="X2191" s="33"/>
      <c r="Y2191" s="33"/>
      <c r="Z2191" s="33"/>
      <c r="AA2191" s="33"/>
      <c r="AB2191" s="33"/>
      <c r="AC2191" s="33"/>
      <c r="AD2191" s="33"/>
      <c r="AE2191" s="33"/>
      <c r="AR2191" s="213" t="s">
        <v>154</v>
      </c>
      <c r="AT2191" s="213" t="s">
        <v>149</v>
      </c>
      <c r="AU2191" s="213" t="s">
        <v>86</v>
      </c>
      <c r="AY2191" s="16" t="s">
        <v>147</v>
      </c>
      <c r="BE2191" s="214">
        <f>IF(N2191="základní",J2191,0)</f>
        <v>0</v>
      </c>
      <c r="BF2191" s="214">
        <f>IF(N2191="snížená",J2191,0)</f>
        <v>0</v>
      </c>
      <c r="BG2191" s="214">
        <f>IF(N2191="zákl. přenesená",J2191,0)</f>
        <v>0</v>
      </c>
      <c r="BH2191" s="214">
        <f>IF(N2191="sníž. přenesená",J2191,0)</f>
        <v>0</v>
      </c>
      <c r="BI2191" s="214">
        <f>IF(N2191="nulová",J2191,0)</f>
        <v>0</v>
      </c>
      <c r="BJ2191" s="16" t="s">
        <v>21</v>
      </c>
      <c r="BK2191" s="214">
        <f>ROUND(I2191*H2191,2)</f>
        <v>0</v>
      </c>
      <c r="BL2191" s="16" t="s">
        <v>154</v>
      </c>
      <c r="BM2191" s="213" t="s">
        <v>3721</v>
      </c>
    </row>
    <row r="2192" spans="1:65" s="2" customFormat="1" ht="19.5">
      <c r="A2192" s="33"/>
      <c r="B2192" s="34"/>
      <c r="C2192" s="35"/>
      <c r="D2192" s="215" t="s">
        <v>156</v>
      </c>
      <c r="E2192" s="35"/>
      <c r="F2192" s="216" t="s">
        <v>3722</v>
      </c>
      <c r="G2192" s="35"/>
      <c r="H2192" s="35"/>
      <c r="I2192" s="114"/>
      <c r="J2192" s="35"/>
      <c r="K2192" s="35"/>
      <c r="L2192" s="38"/>
      <c r="M2192" s="217"/>
      <c r="N2192" s="218"/>
      <c r="O2192" s="70"/>
      <c r="P2192" s="70"/>
      <c r="Q2192" s="70"/>
      <c r="R2192" s="70"/>
      <c r="S2192" s="70"/>
      <c r="T2192" s="71"/>
      <c r="U2192" s="33"/>
      <c r="V2192" s="33"/>
      <c r="W2192" s="33"/>
      <c r="X2192" s="33"/>
      <c r="Y2192" s="33"/>
      <c r="Z2192" s="33"/>
      <c r="AA2192" s="33"/>
      <c r="AB2192" s="33"/>
      <c r="AC2192" s="33"/>
      <c r="AD2192" s="33"/>
      <c r="AE2192" s="33"/>
      <c r="AT2192" s="16" t="s">
        <v>156</v>
      </c>
      <c r="AU2192" s="16" t="s">
        <v>86</v>
      </c>
    </row>
    <row r="2193" spans="1:65" s="2" customFormat="1" ht="126.75">
      <c r="A2193" s="33"/>
      <c r="B2193" s="34"/>
      <c r="C2193" s="35"/>
      <c r="D2193" s="215" t="s">
        <v>158</v>
      </c>
      <c r="E2193" s="35"/>
      <c r="F2193" s="219" t="s">
        <v>3660</v>
      </c>
      <c r="G2193" s="35"/>
      <c r="H2193" s="35"/>
      <c r="I2193" s="114"/>
      <c r="J2193" s="35"/>
      <c r="K2193" s="35"/>
      <c r="L2193" s="38"/>
      <c r="M2193" s="217"/>
      <c r="N2193" s="218"/>
      <c r="O2193" s="70"/>
      <c r="P2193" s="70"/>
      <c r="Q2193" s="70"/>
      <c r="R2193" s="70"/>
      <c r="S2193" s="70"/>
      <c r="T2193" s="71"/>
      <c r="U2193" s="33"/>
      <c r="V2193" s="33"/>
      <c r="W2193" s="33"/>
      <c r="X2193" s="33"/>
      <c r="Y2193" s="33"/>
      <c r="Z2193" s="33"/>
      <c r="AA2193" s="33"/>
      <c r="AB2193" s="33"/>
      <c r="AC2193" s="33"/>
      <c r="AD2193" s="33"/>
      <c r="AE2193" s="33"/>
      <c r="AT2193" s="16" t="s">
        <v>158</v>
      </c>
      <c r="AU2193" s="16" t="s">
        <v>86</v>
      </c>
    </row>
    <row r="2194" spans="1:65" s="2" customFormat="1" ht="21.75" customHeight="1">
      <c r="A2194" s="33"/>
      <c r="B2194" s="34"/>
      <c r="C2194" s="202" t="s">
        <v>3723</v>
      </c>
      <c r="D2194" s="202" t="s">
        <v>149</v>
      </c>
      <c r="E2194" s="203" t="s">
        <v>3724</v>
      </c>
      <c r="F2194" s="204" t="s">
        <v>3725</v>
      </c>
      <c r="G2194" s="205" t="s">
        <v>152</v>
      </c>
      <c r="H2194" s="206">
        <v>1</v>
      </c>
      <c r="I2194" s="207"/>
      <c r="J2194" s="208">
        <f>ROUND(I2194*H2194,2)</f>
        <v>0</v>
      </c>
      <c r="K2194" s="204" t="s">
        <v>153</v>
      </c>
      <c r="L2194" s="38"/>
      <c r="M2194" s="209" t="s">
        <v>1</v>
      </c>
      <c r="N2194" s="210" t="s">
        <v>42</v>
      </c>
      <c r="O2194" s="70"/>
      <c r="P2194" s="211">
        <f>O2194*H2194</f>
        <v>0</v>
      </c>
      <c r="Q2194" s="211">
        <v>3.9899999999999998E-2</v>
      </c>
      <c r="R2194" s="211">
        <f>Q2194*H2194</f>
        <v>3.9899999999999998E-2</v>
      </c>
      <c r="S2194" s="211">
        <v>0</v>
      </c>
      <c r="T2194" s="212">
        <f>S2194*H2194</f>
        <v>0</v>
      </c>
      <c r="U2194" s="33"/>
      <c r="V2194" s="33"/>
      <c r="W2194" s="33"/>
      <c r="X2194" s="33"/>
      <c r="Y2194" s="33"/>
      <c r="Z2194" s="33"/>
      <c r="AA2194" s="33"/>
      <c r="AB2194" s="33"/>
      <c r="AC2194" s="33"/>
      <c r="AD2194" s="33"/>
      <c r="AE2194" s="33"/>
      <c r="AR2194" s="213" t="s">
        <v>154</v>
      </c>
      <c r="AT2194" s="213" t="s">
        <v>149</v>
      </c>
      <c r="AU2194" s="213" t="s">
        <v>86</v>
      </c>
      <c r="AY2194" s="16" t="s">
        <v>147</v>
      </c>
      <c r="BE2194" s="214">
        <f>IF(N2194="základní",J2194,0)</f>
        <v>0</v>
      </c>
      <c r="BF2194" s="214">
        <f>IF(N2194="snížená",J2194,0)</f>
        <v>0</v>
      </c>
      <c r="BG2194" s="214">
        <f>IF(N2194="zákl. přenesená",J2194,0)</f>
        <v>0</v>
      </c>
      <c r="BH2194" s="214">
        <f>IF(N2194="sníž. přenesená",J2194,0)</f>
        <v>0</v>
      </c>
      <c r="BI2194" s="214">
        <f>IF(N2194="nulová",J2194,0)</f>
        <v>0</v>
      </c>
      <c r="BJ2194" s="16" t="s">
        <v>21</v>
      </c>
      <c r="BK2194" s="214">
        <f>ROUND(I2194*H2194,2)</f>
        <v>0</v>
      </c>
      <c r="BL2194" s="16" t="s">
        <v>154</v>
      </c>
      <c r="BM2194" s="213" t="s">
        <v>3726</v>
      </c>
    </row>
    <row r="2195" spans="1:65" s="2" customFormat="1" ht="19.5">
      <c r="A2195" s="33"/>
      <c r="B2195" s="34"/>
      <c r="C2195" s="35"/>
      <c r="D2195" s="215" t="s">
        <v>156</v>
      </c>
      <c r="E2195" s="35"/>
      <c r="F2195" s="216" t="s">
        <v>3727</v>
      </c>
      <c r="G2195" s="35"/>
      <c r="H2195" s="35"/>
      <c r="I2195" s="114"/>
      <c r="J2195" s="35"/>
      <c r="K2195" s="35"/>
      <c r="L2195" s="38"/>
      <c r="M2195" s="217"/>
      <c r="N2195" s="218"/>
      <c r="O2195" s="70"/>
      <c r="P2195" s="70"/>
      <c r="Q2195" s="70"/>
      <c r="R2195" s="70"/>
      <c r="S2195" s="70"/>
      <c r="T2195" s="71"/>
      <c r="U2195" s="33"/>
      <c r="V2195" s="33"/>
      <c r="W2195" s="33"/>
      <c r="X2195" s="33"/>
      <c r="Y2195" s="33"/>
      <c r="Z2195" s="33"/>
      <c r="AA2195" s="33"/>
      <c r="AB2195" s="33"/>
      <c r="AC2195" s="33"/>
      <c r="AD2195" s="33"/>
      <c r="AE2195" s="33"/>
      <c r="AT2195" s="16" t="s">
        <v>156</v>
      </c>
      <c r="AU2195" s="16" t="s">
        <v>86</v>
      </c>
    </row>
    <row r="2196" spans="1:65" s="2" customFormat="1" ht="126.75">
      <c r="A2196" s="33"/>
      <c r="B2196" s="34"/>
      <c r="C2196" s="35"/>
      <c r="D2196" s="215" t="s">
        <v>158</v>
      </c>
      <c r="E2196" s="35"/>
      <c r="F2196" s="219" t="s">
        <v>3660</v>
      </c>
      <c r="G2196" s="35"/>
      <c r="H2196" s="35"/>
      <c r="I2196" s="114"/>
      <c r="J2196" s="35"/>
      <c r="K2196" s="35"/>
      <c r="L2196" s="38"/>
      <c r="M2196" s="217"/>
      <c r="N2196" s="218"/>
      <c r="O2196" s="70"/>
      <c r="P2196" s="70"/>
      <c r="Q2196" s="70"/>
      <c r="R2196" s="70"/>
      <c r="S2196" s="70"/>
      <c r="T2196" s="71"/>
      <c r="U2196" s="33"/>
      <c r="V2196" s="33"/>
      <c r="W2196" s="33"/>
      <c r="X2196" s="33"/>
      <c r="Y2196" s="33"/>
      <c r="Z2196" s="33"/>
      <c r="AA2196" s="33"/>
      <c r="AB2196" s="33"/>
      <c r="AC2196" s="33"/>
      <c r="AD2196" s="33"/>
      <c r="AE2196" s="33"/>
      <c r="AT2196" s="16" t="s">
        <v>158</v>
      </c>
      <c r="AU2196" s="16" t="s">
        <v>86</v>
      </c>
    </row>
    <row r="2197" spans="1:65" s="2" customFormat="1" ht="21.75" customHeight="1">
      <c r="A2197" s="33"/>
      <c r="B2197" s="34"/>
      <c r="C2197" s="202" t="s">
        <v>3728</v>
      </c>
      <c r="D2197" s="202" t="s">
        <v>149</v>
      </c>
      <c r="E2197" s="203" t="s">
        <v>3729</v>
      </c>
      <c r="F2197" s="204" t="s">
        <v>3730</v>
      </c>
      <c r="G2197" s="205" t="s">
        <v>152</v>
      </c>
      <c r="H2197" s="206">
        <v>1</v>
      </c>
      <c r="I2197" s="207"/>
      <c r="J2197" s="208">
        <f>ROUND(I2197*H2197,2)</f>
        <v>0</v>
      </c>
      <c r="K2197" s="204" t="s">
        <v>153</v>
      </c>
      <c r="L2197" s="38"/>
      <c r="M2197" s="209" t="s">
        <v>1</v>
      </c>
      <c r="N2197" s="210" t="s">
        <v>42</v>
      </c>
      <c r="O2197" s="70"/>
      <c r="P2197" s="211">
        <f>O2197*H2197</f>
        <v>0</v>
      </c>
      <c r="Q2197" s="211">
        <v>5.985E-2</v>
      </c>
      <c r="R2197" s="211">
        <f>Q2197*H2197</f>
        <v>5.985E-2</v>
      </c>
      <c r="S2197" s="211">
        <v>0</v>
      </c>
      <c r="T2197" s="212">
        <f>S2197*H2197</f>
        <v>0</v>
      </c>
      <c r="U2197" s="33"/>
      <c r="V2197" s="33"/>
      <c r="W2197" s="33"/>
      <c r="X2197" s="33"/>
      <c r="Y2197" s="33"/>
      <c r="Z2197" s="33"/>
      <c r="AA2197" s="33"/>
      <c r="AB2197" s="33"/>
      <c r="AC2197" s="33"/>
      <c r="AD2197" s="33"/>
      <c r="AE2197" s="33"/>
      <c r="AR2197" s="213" t="s">
        <v>154</v>
      </c>
      <c r="AT2197" s="213" t="s">
        <v>149</v>
      </c>
      <c r="AU2197" s="213" t="s">
        <v>86</v>
      </c>
      <c r="AY2197" s="16" t="s">
        <v>147</v>
      </c>
      <c r="BE2197" s="214">
        <f>IF(N2197="základní",J2197,0)</f>
        <v>0</v>
      </c>
      <c r="BF2197" s="214">
        <f>IF(N2197="snížená",J2197,0)</f>
        <v>0</v>
      </c>
      <c r="BG2197" s="214">
        <f>IF(N2197="zákl. přenesená",J2197,0)</f>
        <v>0</v>
      </c>
      <c r="BH2197" s="214">
        <f>IF(N2197="sníž. přenesená",J2197,0)</f>
        <v>0</v>
      </c>
      <c r="BI2197" s="214">
        <f>IF(N2197="nulová",J2197,0)</f>
        <v>0</v>
      </c>
      <c r="BJ2197" s="16" t="s">
        <v>21</v>
      </c>
      <c r="BK2197" s="214">
        <f>ROUND(I2197*H2197,2)</f>
        <v>0</v>
      </c>
      <c r="BL2197" s="16" t="s">
        <v>154</v>
      </c>
      <c r="BM2197" s="213" t="s">
        <v>3731</v>
      </c>
    </row>
    <row r="2198" spans="1:65" s="2" customFormat="1" ht="19.5">
      <c r="A2198" s="33"/>
      <c r="B2198" s="34"/>
      <c r="C2198" s="35"/>
      <c r="D2198" s="215" t="s">
        <v>156</v>
      </c>
      <c r="E2198" s="35"/>
      <c r="F2198" s="216" t="s">
        <v>3732</v>
      </c>
      <c r="G2198" s="35"/>
      <c r="H2198" s="35"/>
      <c r="I2198" s="114"/>
      <c r="J2198" s="35"/>
      <c r="K2198" s="35"/>
      <c r="L2198" s="38"/>
      <c r="M2198" s="217"/>
      <c r="N2198" s="218"/>
      <c r="O2198" s="70"/>
      <c r="P2198" s="70"/>
      <c r="Q2198" s="70"/>
      <c r="R2198" s="70"/>
      <c r="S2198" s="70"/>
      <c r="T2198" s="71"/>
      <c r="U2198" s="33"/>
      <c r="V2198" s="33"/>
      <c r="W2198" s="33"/>
      <c r="X2198" s="33"/>
      <c r="Y2198" s="33"/>
      <c r="Z2198" s="33"/>
      <c r="AA2198" s="33"/>
      <c r="AB2198" s="33"/>
      <c r="AC2198" s="33"/>
      <c r="AD2198" s="33"/>
      <c r="AE2198" s="33"/>
      <c r="AT2198" s="16" t="s">
        <v>156</v>
      </c>
      <c r="AU2198" s="16" t="s">
        <v>86</v>
      </c>
    </row>
    <row r="2199" spans="1:65" s="2" customFormat="1" ht="126.75">
      <c r="A2199" s="33"/>
      <c r="B2199" s="34"/>
      <c r="C2199" s="35"/>
      <c r="D2199" s="215" t="s">
        <v>158</v>
      </c>
      <c r="E2199" s="35"/>
      <c r="F2199" s="219" t="s">
        <v>3660</v>
      </c>
      <c r="G2199" s="35"/>
      <c r="H2199" s="35"/>
      <c r="I2199" s="114"/>
      <c r="J2199" s="35"/>
      <c r="K2199" s="35"/>
      <c r="L2199" s="38"/>
      <c r="M2199" s="217"/>
      <c r="N2199" s="218"/>
      <c r="O2199" s="70"/>
      <c r="P2199" s="70"/>
      <c r="Q2199" s="70"/>
      <c r="R2199" s="70"/>
      <c r="S2199" s="70"/>
      <c r="T2199" s="71"/>
      <c r="U2199" s="33"/>
      <c r="V2199" s="33"/>
      <c r="W2199" s="33"/>
      <c r="X2199" s="33"/>
      <c r="Y2199" s="33"/>
      <c r="Z2199" s="33"/>
      <c r="AA2199" s="33"/>
      <c r="AB2199" s="33"/>
      <c r="AC2199" s="33"/>
      <c r="AD2199" s="33"/>
      <c r="AE2199" s="33"/>
      <c r="AT2199" s="16" t="s">
        <v>158</v>
      </c>
      <c r="AU2199" s="16" t="s">
        <v>86</v>
      </c>
    </row>
    <row r="2200" spans="1:65" s="2" customFormat="1" ht="21.75" customHeight="1">
      <c r="A2200" s="33"/>
      <c r="B2200" s="34"/>
      <c r="C2200" s="202" t="s">
        <v>3733</v>
      </c>
      <c r="D2200" s="202" t="s">
        <v>149</v>
      </c>
      <c r="E2200" s="203" t="s">
        <v>3734</v>
      </c>
      <c r="F2200" s="204" t="s">
        <v>3735</v>
      </c>
      <c r="G2200" s="205" t="s">
        <v>152</v>
      </c>
      <c r="H2200" s="206">
        <v>1</v>
      </c>
      <c r="I2200" s="207"/>
      <c r="J2200" s="208">
        <f>ROUND(I2200*H2200,2)</f>
        <v>0</v>
      </c>
      <c r="K2200" s="204" t="s">
        <v>153</v>
      </c>
      <c r="L2200" s="38"/>
      <c r="M2200" s="209" t="s">
        <v>1</v>
      </c>
      <c r="N2200" s="210" t="s">
        <v>42</v>
      </c>
      <c r="O2200" s="70"/>
      <c r="P2200" s="211">
        <f>O2200*H2200</f>
        <v>0</v>
      </c>
      <c r="Q2200" s="211">
        <v>7.9799999999999996E-2</v>
      </c>
      <c r="R2200" s="211">
        <f>Q2200*H2200</f>
        <v>7.9799999999999996E-2</v>
      </c>
      <c r="S2200" s="211">
        <v>0</v>
      </c>
      <c r="T2200" s="212">
        <f>S2200*H2200</f>
        <v>0</v>
      </c>
      <c r="U2200" s="33"/>
      <c r="V2200" s="33"/>
      <c r="W2200" s="33"/>
      <c r="X2200" s="33"/>
      <c r="Y2200" s="33"/>
      <c r="Z2200" s="33"/>
      <c r="AA2200" s="33"/>
      <c r="AB2200" s="33"/>
      <c r="AC2200" s="33"/>
      <c r="AD2200" s="33"/>
      <c r="AE2200" s="33"/>
      <c r="AR2200" s="213" t="s">
        <v>154</v>
      </c>
      <c r="AT2200" s="213" t="s">
        <v>149</v>
      </c>
      <c r="AU2200" s="213" t="s">
        <v>86</v>
      </c>
      <c r="AY2200" s="16" t="s">
        <v>147</v>
      </c>
      <c r="BE2200" s="214">
        <f>IF(N2200="základní",J2200,0)</f>
        <v>0</v>
      </c>
      <c r="BF2200" s="214">
        <f>IF(N2200="snížená",J2200,0)</f>
        <v>0</v>
      </c>
      <c r="BG2200" s="214">
        <f>IF(N2200="zákl. přenesená",J2200,0)</f>
        <v>0</v>
      </c>
      <c r="BH2200" s="214">
        <f>IF(N2200="sníž. přenesená",J2200,0)</f>
        <v>0</v>
      </c>
      <c r="BI2200" s="214">
        <f>IF(N2200="nulová",J2200,0)</f>
        <v>0</v>
      </c>
      <c r="BJ2200" s="16" t="s">
        <v>21</v>
      </c>
      <c r="BK2200" s="214">
        <f>ROUND(I2200*H2200,2)</f>
        <v>0</v>
      </c>
      <c r="BL2200" s="16" t="s">
        <v>154</v>
      </c>
      <c r="BM2200" s="213" t="s">
        <v>3736</v>
      </c>
    </row>
    <row r="2201" spans="1:65" s="2" customFormat="1" ht="19.5">
      <c r="A2201" s="33"/>
      <c r="B2201" s="34"/>
      <c r="C2201" s="35"/>
      <c r="D2201" s="215" t="s">
        <v>156</v>
      </c>
      <c r="E2201" s="35"/>
      <c r="F2201" s="216" t="s">
        <v>3737</v>
      </c>
      <c r="G2201" s="35"/>
      <c r="H2201" s="35"/>
      <c r="I2201" s="114"/>
      <c r="J2201" s="35"/>
      <c r="K2201" s="35"/>
      <c r="L2201" s="38"/>
      <c r="M2201" s="217"/>
      <c r="N2201" s="218"/>
      <c r="O2201" s="70"/>
      <c r="P2201" s="70"/>
      <c r="Q2201" s="70"/>
      <c r="R2201" s="70"/>
      <c r="S2201" s="70"/>
      <c r="T2201" s="71"/>
      <c r="U2201" s="33"/>
      <c r="V2201" s="33"/>
      <c r="W2201" s="33"/>
      <c r="X2201" s="33"/>
      <c r="Y2201" s="33"/>
      <c r="Z2201" s="33"/>
      <c r="AA2201" s="33"/>
      <c r="AB2201" s="33"/>
      <c r="AC2201" s="33"/>
      <c r="AD2201" s="33"/>
      <c r="AE2201" s="33"/>
      <c r="AT2201" s="16" t="s">
        <v>156</v>
      </c>
      <c r="AU2201" s="16" t="s">
        <v>86</v>
      </c>
    </row>
    <row r="2202" spans="1:65" s="2" customFormat="1" ht="126.75">
      <c r="A2202" s="33"/>
      <c r="B2202" s="34"/>
      <c r="C2202" s="35"/>
      <c r="D2202" s="215" t="s">
        <v>158</v>
      </c>
      <c r="E2202" s="35"/>
      <c r="F2202" s="219" t="s">
        <v>3660</v>
      </c>
      <c r="G2202" s="35"/>
      <c r="H2202" s="35"/>
      <c r="I2202" s="114"/>
      <c r="J2202" s="35"/>
      <c r="K2202" s="35"/>
      <c r="L2202" s="38"/>
      <c r="M2202" s="217"/>
      <c r="N2202" s="218"/>
      <c r="O2202" s="70"/>
      <c r="P2202" s="70"/>
      <c r="Q2202" s="70"/>
      <c r="R2202" s="70"/>
      <c r="S2202" s="70"/>
      <c r="T2202" s="71"/>
      <c r="U2202" s="33"/>
      <c r="V2202" s="33"/>
      <c r="W2202" s="33"/>
      <c r="X2202" s="33"/>
      <c r="Y2202" s="33"/>
      <c r="Z2202" s="33"/>
      <c r="AA2202" s="33"/>
      <c r="AB2202" s="33"/>
      <c r="AC2202" s="33"/>
      <c r="AD2202" s="33"/>
      <c r="AE2202" s="33"/>
      <c r="AT2202" s="16" t="s">
        <v>158</v>
      </c>
      <c r="AU2202" s="16" t="s">
        <v>86</v>
      </c>
    </row>
    <row r="2203" spans="1:65" s="2" customFormat="1" ht="21.75" customHeight="1">
      <c r="A2203" s="33"/>
      <c r="B2203" s="34"/>
      <c r="C2203" s="202" t="s">
        <v>3738</v>
      </c>
      <c r="D2203" s="202" t="s">
        <v>149</v>
      </c>
      <c r="E2203" s="203" t="s">
        <v>3739</v>
      </c>
      <c r="F2203" s="204" t="s">
        <v>3740</v>
      </c>
      <c r="G2203" s="205" t="s">
        <v>152</v>
      </c>
      <c r="H2203" s="206">
        <v>1</v>
      </c>
      <c r="I2203" s="207"/>
      <c r="J2203" s="208">
        <f>ROUND(I2203*H2203,2)</f>
        <v>0</v>
      </c>
      <c r="K2203" s="204" t="s">
        <v>153</v>
      </c>
      <c r="L2203" s="38"/>
      <c r="M2203" s="209" t="s">
        <v>1</v>
      </c>
      <c r="N2203" s="210" t="s">
        <v>42</v>
      </c>
      <c r="O2203" s="70"/>
      <c r="P2203" s="211">
        <f>O2203*H2203</f>
        <v>0</v>
      </c>
      <c r="Q2203" s="211">
        <v>9.9750000000000005E-2</v>
      </c>
      <c r="R2203" s="211">
        <f>Q2203*H2203</f>
        <v>9.9750000000000005E-2</v>
      </c>
      <c r="S2203" s="211">
        <v>0</v>
      </c>
      <c r="T2203" s="212">
        <f>S2203*H2203</f>
        <v>0</v>
      </c>
      <c r="U2203" s="33"/>
      <c r="V2203" s="33"/>
      <c r="W2203" s="33"/>
      <c r="X2203" s="33"/>
      <c r="Y2203" s="33"/>
      <c r="Z2203" s="33"/>
      <c r="AA2203" s="33"/>
      <c r="AB2203" s="33"/>
      <c r="AC2203" s="33"/>
      <c r="AD2203" s="33"/>
      <c r="AE2203" s="33"/>
      <c r="AR2203" s="213" t="s">
        <v>154</v>
      </c>
      <c r="AT2203" s="213" t="s">
        <v>149</v>
      </c>
      <c r="AU2203" s="213" t="s">
        <v>86</v>
      </c>
      <c r="AY2203" s="16" t="s">
        <v>147</v>
      </c>
      <c r="BE2203" s="214">
        <f>IF(N2203="základní",J2203,0)</f>
        <v>0</v>
      </c>
      <c r="BF2203" s="214">
        <f>IF(N2203="snížená",J2203,0)</f>
        <v>0</v>
      </c>
      <c r="BG2203" s="214">
        <f>IF(N2203="zákl. přenesená",J2203,0)</f>
        <v>0</v>
      </c>
      <c r="BH2203" s="214">
        <f>IF(N2203="sníž. přenesená",J2203,0)</f>
        <v>0</v>
      </c>
      <c r="BI2203" s="214">
        <f>IF(N2203="nulová",J2203,0)</f>
        <v>0</v>
      </c>
      <c r="BJ2203" s="16" t="s">
        <v>21</v>
      </c>
      <c r="BK2203" s="214">
        <f>ROUND(I2203*H2203,2)</f>
        <v>0</v>
      </c>
      <c r="BL2203" s="16" t="s">
        <v>154</v>
      </c>
      <c r="BM2203" s="213" t="s">
        <v>3741</v>
      </c>
    </row>
    <row r="2204" spans="1:65" s="2" customFormat="1" ht="19.5">
      <c r="A2204" s="33"/>
      <c r="B2204" s="34"/>
      <c r="C2204" s="35"/>
      <c r="D2204" s="215" t="s">
        <v>156</v>
      </c>
      <c r="E2204" s="35"/>
      <c r="F2204" s="216" t="s">
        <v>3742</v>
      </c>
      <c r="G2204" s="35"/>
      <c r="H2204" s="35"/>
      <c r="I2204" s="114"/>
      <c r="J2204" s="35"/>
      <c r="K2204" s="35"/>
      <c r="L2204" s="38"/>
      <c r="M2204" s="217"/>
      <c r="N2204" s="218"/>
      <c r="O2204" s="70"/>
      <c r="P2204" s="70"/>
      <c r="Q2204" s="70"/>
      <c r="R2204" s="70"/>
      <c r="S2204" s="70"/>
      <c r="T2204" s="71"/>
      <c r="U2204" s="33"/>
      <c r="V2204" s="33"/>
      <c r="W2204" s="33"/>
      <c r="X2204" s="33"/>
      <c r="Y2204" s="33"/>
      <c r="Z2204" s="33"/>
      <c r="AA2204" s="33"/>
      <c r="AB2204" s="33"/>
      <c r="AC2204" s="33"/>
      <c r="AD2204" s="33"/>
      <c r="AE2204" s="33"/>
      <c r="AT2204" s="16" t="s">
        <v>156</v>
      </c>
      <c r="AU2204" s="16" t="s">
        <v>86</v>
      </c>
    </row>
    <row r="2205" spans="1:65" s="2" customFormat="1" ht="126.75">
      <c r="A2205" s="33"/>
      <c r="B2205" s="34"/>
      <c r="C2205" s="35"/>
      <c r="D2205" s="215" t="s">
        <v>158</v>
      </c>
      <c r="E2205" s="35"/>
      <c r="F2205" s="219" t="s">
        <v>3660</v>
      </c>
      <c r="G2205" s="35"/>
      <c r="H2205" s="35"/>
      <c r="I2205" s="114"/>
      <c r="J2205" s="35"/>
      <c r="K2205" s="35"/>
      <c r="L2205" s="38"/>
      <c r="M2205" s="217"/>
      <c r="N2205" s="218"/>
      <c r="O2205" s="70"/>
      <c r="P2205" s="70"/>
      <c r="Q2205" s="70"/>
      <c r="R2205" s="70"/>
      <c r="S2205" s="70"/>
      <c r="T2205" s="71"/>
      <c r="U2205" s="33"/>
      <c r="V2205" s="33"/>
      <c r="W2205" s="33"/>
      <c r="X2205" s="33"/>
      <c r="Y2205" s="33"/>
      <c r="Z2205" s="33"/>
      <c r="AA2205" s="33"/>
      <c r="AB2205" s="33"/>
      <c r="AC2205" s="33"/>
      <c r="AD2205" s="33"/>
      <c r="AE2205" s="33"/>
      <c r="AT2205" s="16" t="s">
        <v>158</v>
      </c>
      <c r="AU2205" s="16" t="s">
        <v>86</v>
      </c>
    </row>
    <row r="2206" spans="1:65" s="2" customFormat="1" ht="21.75" customHeight="1">
      <c r="A2206" s="33"/>
      <c r="B2206" s="34"/>
      <c r="C2206" s="202" t="s">
        <v>3743</v>
      </c>
      <c r="D2206" s="202" t="s">
        <v>149</v>
      </c>
      <c r="E2206" s="203" t="s">
        <v>3744</v>
      </c>
      <c r="F2206" s="204" t="s">
        <v>3745</v>
      </c>
      <c r="G2206" s="205" t="s">
        <v>152</v>
      </c>
      <c r="H2206" s="206">
        <v>1</v>
      </c>
      <c r="I2206" s="207"/>
      <c r="J2206" s="208">
        <f>ROUND(I2206*H2206,2)</f>
        <v>0</v>
      </c>
      <c r="K2206" s="204" t="s">
        <v>153</v>
      </c>
      <c r="L2206" s="38"/>
      <c r="M2206" s="209" t="s">
        <v>1</v>
      </c>
      <c r="N2206" s="210" t="s">
        <v>42</v>
      </c>
      <c r="O2206" s="70"/>
      <c r="P2206" s="211">
        <f>O2206*H2206</f>
        <v>0</v>
      </c>
      <c r="Q2206" s="211">
        <v>0</v>
      </c>
      <c r="R2206" s="211">
        <f>Q2206*H2206</f>
        <v>0</v>
      </c>
      <c r="S2206" s="211">
        <v>0</v>
      </c>
      <c r="T2206" s="212">
        <f>S2206*H2206</f>
        <v>0</v>
      </c>
      <c r="U2206" s="33"/>
      <c r="V2206" s="33"/>
      <c r="W2206" s="33"/>
      <c r="X2206" s="33"/>
      <c r="Y2206" s="33"/>
      <c r="Z2206" s="33"/>
      <c r="AA2206" s="33"/>
      <c r="AB2206" s="33"/>
      <c r="AC2206" s="33"/>
      <c r="AD2206" s="33"/>
      <c r="AE2206" s="33"/>
      <c r="AR2206" s="213" t="s">
        <v>154</v>
      </c>
      <c r="AT2206" s="213" t="s">
        <v>149</v>
      </c>
      <c r="AU2206" s="213" t="s">
        <v>86</v>
      </c>
      <c r="AY2206" s="16" t="s">
        <v>147</v>
      </c>
      <c r="BE2206" s="214">
        <f>IF(N2206="základní",J2206,0)</f>
        <v>0</v>
      </c>
      <c r="BF2206" s="214">
        <f>IF(N2206="snížená",J2206,0)</f>
        <v>0</v>
      </c>
      <c r="BG2206" s="214">
        <f>IF(N2206="zákl. přenesená",J2206,0)</f>
        <v>0</v>
      </c>
      <c r="BH2206" s="214">
        <f>IF(N2206="sníž. přenesená",J2206,0)</f>
        <v>0</v>
      </c>
      <c r="BI2206" s="214">
        <f>IF(N2206="nulová",J2206,0)</f>
        <v>0</v>
      </c>
      <c r="BJ2206" s="16" t="s">
        <v>21</v>
      </c>
      <c r="BK2206" s="214">
        <f>ROUND(I2206*H2206,2)</f>
        <v>0</v>
      </c>
      <c r="BL2206" s="16" t="s">
        <v>154</v>
      </c>
      <c r="BM2206" s="213" t="s">
        <v>3746</v>
      </c>
    </row>
    <row r="2207" spans="1:65" s="2" customFormat="1" ht="19.5">
      <c r="A2207" s="33"/>
      <c r="B2207" s="34"/>
      <c r="C2207" s="35"/>
      <c r="D2207" s="215" t="s">
        <v>156</v>
      </c>
      <c r="E2207" s="35"/>
      <c r="F2207" s="216" t="s">
        <v>3747</v>
      </c>
      <c r="G2207" s="35"/>
      <c r="H2207" s="35"/>
      <c r="I2207" s="114"/>
      <c r="J2207" s="35"/>
      <c r="K2207" s="35"/>
      <c r="L2207" s="38"/>
      <c r="M2207" s="217"/>
      <c r="N2207" s="218"/>
      <c r="O2207" s="70"/>
      <c r="P2207" s="70"/>
      <c r="Q2207" s="70"/>
      <c r="R2207" s="70"/>
      <c r="S2207" s="70"/>
      <c r="T2207" s="71"/>
      <c r="U2207" s="33"/>
      <c r="V2207" s="33"/>
      <c r="W2207" s="33"/>
      <c r="X2207" s="33"/>
      <c r="Y2207" s="33"/>
      <c r="Z2207" s="33"/>
      <c r="AA2207" s="33"/>
      <c r="AB2207" s="33"/>
      <c r="AC2207" s="33"/>
      <c r="AD2207" s="33"/>
      <c r="AE2207" s="33"/>
      <c r="AT2207" s="16" t="s">
        <v>156</v>
      </c>
      <c r="AU2207" s="16" t="s">
        <v>86</v>
      </c>
    </row>
    <row r="2208" spans="1:65" s="2" customFormat="1" ht="126.75">
      <c r="A2208" s="33"/>
      <c r="B2208" s="34"/>
      <c r="C2208" s="35"/>
      <c r="D2208" s="215" t="s">
        <v>158</v>
      </c>
      <c r="E2208" s="35"/>
      <c r="F2208" s="219" t="s">
        <v>3660</v>
      </c>
      <c r="G2208" s="35"/>
      <c r="H2208" s="35"/>
      <c r="I2208" s="114"/>
      <c r="J2208" s="35"/>
      <c r="K2208" s="35"/>
      <c r="L2208" s="38"/>
      <c r="M2208" s="217"/>
      <c r="N2208" s="218"/>
      <c r="O2208" s="70"/>
      <c r="P2208" s="70"/>
      <c r="Q2208" s="70"/>
      <c r="R2208" s="70"/>
      <c r="S2208" s="70"/>
      <c r="T2208" s="71"/>
      <c r="U2208" s="33"/>
      <c r="V2208" s="33"/>
      <c r="W2208" s="33"/>
      <c r="X2208" s="33"/>
      <c r="Y2208" s="33"/>
      <c r="Z2208" s="33"/>
      <c r="AA2208" s="33"/>
      <c r="AB2208" s="33"/>
      <c r="AC2208" s="33"/>
      <c r="AD2208" s="33"/>
      <c r="AE2208" s="33"/>
      <c r="AT2208" s="16" t="s">
        <v>158</v>
      </c>
      <c r="AU2208" s="16" t="s">
        <v>86</v>
      </c>
    </row>
    <row r="2209" spans="1:65" s="2" customFormat="1" ht="21.75" customHeight="1">
      <c r="A2209" s="33"/>
      <c r="B2209" s="34"/>
      <c r="C2209" s="202" t="s">
        <v>3748</v>
      </c>
      <c r="D2209" s="202" t="s">
        <v>149</v>
      </c>
      <c r="E2209" s="203" t="s">
        <v>3749</v>
      </c>
      <c r="F2209" s="204" t="s">
        <v>3750</v>
      </c>
      <c r="G2209" s="205" t="s">
        <v>152</v>
      </c>
      <c r="H2209" s="206">
        <v>1</v>
      </c>
      <c r="I2209" s="207"/>
      <c r="J2209" s="208">
        <f>ROUND(I2209*H2209,2)</f>
        <v>0</v>
      </c>
      <c r="K2209" s="204" t="s">
        <v>153</v>
      </c>
      <c r="L2209" s="38"/>
      <c r="M2209" s="209" t="s">
        <v>1</v>
      </c>
      <c r="N2209" s="210" t="s">
        <v>42</v>
      </c>
      <c r="O2209" s="70"/>
      <c r="P2209" s="211">
        <f>O2209*H2209</f>
        <v>0</v>
      </c>
      <c r="Q2209" s="211">
        <v>0</v>
      </c>
      <c r="R2209" s="211">
        <f>Q2209*H2209</f>
        <v>0</v>
      </c>
      <c r="S2209" s="211">
        <v>0</v>
      </c>
      <c r="T2209" s="212">
        <f>S2209*H2209</f>
        <v>0</v>
      </c>
      <c r="U2209" s="33"/>
      <c r="V2209" s="33"/>
      <c r="W2209" s="33"/>
      <c r="X2209" s="33"/>
      <c r="Y2209" s="33"/>
      <c r="Z2209" s="33"/>
      <c r="AA2209" s="33"/>
      <c r="AB2209" s="33"/>
      <c r="AC2209" s="33"/>
      <c r="AD2209" s="33"/>
      <c r="AE2209" s="33"/>
      <c r="AR2209" s="213" t="s">
        <v>154</v>
      </c>
      <c r="AT2209" s="213" t="s">
        <v>149</v>
      </c>
      <c r="AU2209" s="213" t="s">
        <v>86</v>
      </c>
      <c r="AY2209" s="16" t="s">
        <v>147</v>
      </c>
      <c r="BE2209" s="214">
        <f>IF(N2209="základní",J2209,0)</f>
        <v>0</v>
      </c>
      <c r="BF2209" s="214">
        <f>IF(N2209="snížená",J2209,0)</f>
        <v>0</v>
      </c>
      <c r="BG2209" s="214">
        <f>IF(N2209="zákl. přenesená",J2209,0)</f>
        <v>0</v>
      </c>
      <c r="BH2209" s="214">
        <f>IF(N2209="sníž. přenesená",J2209,0)</f>
        <v>0</v>
      </c>
      <c r="BI2209" s="214">
        <f>IF(N2209="nulová",J2209,0)</f>
        <v>0</v>
      </c>
      <c r="BJ2209" s="16" t="s">
        <v>21</v>
      </c>
      <c r="BK2209" s="214">
        <f>ROUND(I2209*H2209,2)</f>
        <v>0</v>
      </c>
      <c r="BL2209" s="16" t="s">
        <v>154</v>
      </c>
      <c r="BM2209" s="213" t="s">
        <v>3751</v>
      </c>
    </row>
    <row r="2210" spans="1:65" s="2" customFormat="1" ht="19.5">
      <c r="A2210" s="33"/>
      <c r="B2210" s="34"/>
      <c r="C2210" s="35"/>
      <c r="D2210" s="215" t="s">
        <v>156</v>
      </c>
      <c r="E2210" s="35"/>
      <c r="F2210" s="216" t="s">
        <v>3752</v>
      </c>
      <c r="G2210" s="35"/>
      <c r="H2210" s="35"/>
      <c r="I2210" s="114"/>
      <c r="J2210" s="35"/>
      <c r="K2210" s="35"/>
      <c r="L2210" s="38"/>
      <c r="M2210" s="217"/>
      <c r="N2210" s="218"/>
      <c r="O2210" s="70"/>
      <c r="P2210" s="70"/>
      <c r="Q2210" s="70"/>
      <c r="R2210" s="70"/>
      <c r="S2210" s="70"/>
      <c r="T2210" s="71"/>
      <c r="U2210" s="33"/>
      <c r="V2210" s="33"/>
      <c r="W2210" s="33"/>
      <c r="X2210" s="33"/>
      <c r="Y2210" s="33"/>
      <c r="Z2210" s="33"/>
      <c r="AA2210" s="33"/>
      <c r="AB2210" s="33"/>
      <c r="AC2210" s="33"/>
      <c r="AD2210" s="33"/>
      <c r="AE2210" s="33"/>
      <c r="AT2210" s="16" t="s">
        <v>156</v>
      </c>
      <c r="AU2210" s="16" t="s">
        <v>86</v>
      </c>
    </row>
    <row r="2211" spans="1:65" s="2" customFormat="1" ht="126.75">
      <c r="A2211" s="33"/>
      <c r="B2211" s="34"/>
      <c r="C2211" s="35"/>
      <c r="D2211" s="215" t="s">
        <v>158</v>
      </c>
      <c r="E2211" s="35"/>
      <c r="F2211" s="219" t="s">
        <v>3660</v>
      </c>
      <c r="G2211" s="35"/>
      <c r="H2211" s="35"/>
      <c r="I2211" s="114"/>
      <c r="J2211" s="35"/>
      <c r="K2211" s="35"/>
      <c r="L2211" s="38"/>
      <c r="M2211" s="217"/>
      <c r="N2211" s="218"/>
      <c r="O2211" s="70"/>
      <c r="P2211" s="70"/>
      <c r="Q2211" s="70"/>
      <c r="R2211" s="70"/>
      <c r="S2211" s="70"/>
      <c r="T2211" s="71"/>
      <c r="U2211" s="33"/>
      <c r="V2211" s="33"/>
      <c r="W2211" s="33"/>
      <c r="X2211" s="33"/>
      <c r="Y2211" s="33"/>
      <c r="Z2211" s="33"/>
      <c r="AA2211" s="33"/>
      <c r="AB2211" s="33"/>
      <c r="AC2211" s="33"/>
      <c r="AD2211" s="33"/>
      <c r="AE2211" s="33"/>
      <c r="AT2211" s="16" t="s">
        <v>158</v>
      </c>
      <c r="AU2211" s="16" t="s">
        <v>86</v>
      </c>
    </row>
    <row r="2212" spans="1:65" s="2" customFormat="1" ht="21.75" customHeight="1">
      <c r="A2212" s="33"/>
      <c r="B2212" s="34"/>
      <c r="C2212" s="202" t="s">
        <v>3753</v>
      </c>
      <c r="D2212" s="202" t="s">
        <v>149</v>
      </c>
      <c r="E2212" s="203" t="s">
        <v>3754</v>
      </c>
      <c r="F2212" s="204" t="s">
        <v>3755</v>
      </c>
      <c r="G2212" s="205" t="s">
        <v>152</v>
      </c>
      <c r="H2212" s="206">
        <v>1</v>
      </c>
      <c r="I2212" s="207"/>
      <c r="J2212" s="208">
        <f>ROUND(I2212*H2212,2)</f>
        <v>0</v>
      </c>
      <c r="K2212" s="204" t="s">
        <v>153</v>
      </c>
      <c r="L2212" s="38"/>
      <c r="M2212" s="209" t="s">
        <v>1</v>
      </c>
      <c r="N2212" s="210" t="s">
        <v>42</v>
      </c>
      <c r="O2212" s="70"/>
      <c r="P2212" s="211">
        <f>O2212*H2212</f>
        <v>0</v>
      </c>
      <c r="Q2212" s="211">
        <v>0</v>
      </c>
      <c r="R2212" s="211">
        <f>Q2212*H2212</f>
        <v>0</v>
      </c>
      <c r="S2212" s="211">
        <v>0</v>
      </c>
      <c r="T2212" s="212">
        <f>S2212*H2212</f>
        <v>0</v>
      </c>
      <c r="U2212" s="33"/>
      <c r="V2212" s="33"/>
      <c r="W2212" s="33"/>
      <c r="X2212" s="33"/>
      <c r="Y2212" s="33"/>
      <c r="Z2212" s="33"/>
      <c r="AA2212" s="33"/>
      <c r="AB2212" s="33"/>
      <c r="AC2212" s="33"/>
      <c r="AD2212" s="33"/>
      <c r="AE2212" s="33"/>
      <c r="AR2212" s="213" t="s">
        <v>154</v>
      </c>
      <c r="AT2212" s="213" t="s">
        <v>149</v>
      </c>
      <c r="AU2212" s="213" t="s">
        <v>86</v>
      </c>
      <c r="AY2212" s="16" t="s">
        <v>147</v>
      </c>
      <c r="BE2212" s="214">
        <f>IF(N2212="základní",J2212,0)</f>
        <v>0</v>
      </c>
      <c r="BF2212" s="214">
        <f>IF(N2212="snížená",J2212,0)</f>
        <v>0</v>
      </c>
      <c r="BG2212" s="214">
        <f>IF(N2212="zákl. přenesená",J2212,0)</f>
        <v>0</v>
      </c>
      <c r="BH2212" s="214">
        <f>IF(N2212="sníž. přenesená",J2212,0)</f>
        <v>0</v>
      </c>
      <c r="BI2212" s="214">
        <f>IF(N2212="nulová",J2212,0)</f>
        <v>0</v>
      </c>
      <c r="BJ2212" s="16" t="s">
        <v>21</v>
      </c>
      <c r="BK2212" s="214">
        <f>ROUND(I2212*H2212,2)</f>
        <v>0</v>
      </c>
      <c r="BL2212" s="16" t="s">
        <v>154</v>
      </c>
      <c r="BM2212" s="213" t="s">
        <v>3756</v>
      </c>
    </row>
    <row r="2213" spans="1:65" s="2" customFormat="1" ht="19.5">
      <c r="A2213" s="33"/>
      <c r="B2213" s="34"/>
      <c r="C2213" s="35"/>
      <c r="D2213" s="215" t="s">
        <v>156</v>
      </c>
      <c r="E2213" s="35"/>
      <c r="F2213" s="216" t="s">
        <v>3757</v>
      </c>
      <c r="G2213" s="35"/>
      <c r="H2213" s="35"/>
      <c r="I2213" s="114"/>
      <c r="J2213" s="35"/>
      <c r="K2213" s="35"/>
      <c r="L2213" s="38"/>
      <c r="M2213" s="217"/>
      <c r="N2213" s="218"/>
      <c r="O2213" s="70"/>
      <c r="P2213" s="70"/>
      <c r="Q2213" s="70"/>
      <c r="R2213" s="70"/>
      <c r="S2213" s="70"/>
      <c r="T2213" s="71"/>
      <c r="U2213" s="33"/>
      <c r="V2213" s="33"/>
      <c r="W2213" s="33"/>
      <c r="X2213" s="33"/>
      <c r="Y2213" s="33"/>
      <c r="Z2213" s="33"/>
      <c r="AA2213" s="33"/>
      <c r="AB2213" s="33"/>
      <c r="AC2213" s="33"/>
      <c r="AD2213" s="33"/>
      <c r="AE2213" s="33"/>
      <c r="AT2213" s="16" t="s">
        <v>156</v>
      </c>
      <c r="AU2213" s="16" t="s">
        <v>86</v>
      </c>
    </row>
    <row r="2214" spans="1:65" s="2" customFormat="1" ht="126.75">
      <c r="A2214" s="33"/>
      <c r="B2214" s="34"/>
      <c r="C2214" s="35"/>
      <c r="D2214" s="215" t="s">
        <v>158</v>
      </c>
      <c r="E2214" s="35"/>
      <c r="F2214" s="219" t="s">
        <v>3660</v>
      </c>
      <c r="G2214" s="35"/>
      <c r="H2214" s="35"/>
      <c r="I2214" s="114"/>
      <c r="J2214" s="35"/>
      <c r="K2214" s="35"/>
      <c r="L2214" s="38"/>
      <c r="M2214" s="217"/>
      <c r="N2214" s="218"/>
      <c r="O2214" s="70"/>
      <c r="P2214" s="70"/>
      <c r="Q2214" s="70"/>
      <c r="R2214" s="70"/>
      <c r="S2214" s="70"/>
      <c r="T2214" s="71"/>
      <c r="U2214" s="33"/>
      <c r="V2214" s="33"/>
      <c r="W2214" s="33"/>
      <c r="X2214" s="33"/>
      <c r="Y2214" s="33"/>
      <c r="Z2214" s="33"/>
      <c r="AA2214" s="33"/>
      <c r="AB2214" s="33"/>
      <c r="AC2214" s="33"/>
      <c r="AD2214" s="33"/>
      <c r="AE2214" s="33"/>
      <c r="AT2214" s="16" t="s">
        <v>158</v>
      </c>
      <c r="AU2214" s="16" t="s">
        <v>86</v>
      </c>
    </row>
    <row r="2215" spans="1:65" s="2" customFormat="1" ht="16.5" customHeight="1">
      <c r="A2215" s="33"/>
      <c r="B2215" s="34"/>
      <c r="C2215" s="202" t="s">
        <v>3758</v>
      </c>
      <c r="D2215" s="202" t="s">
        <v>149</v>
      </c>
      <c r="E2215" s="203" t="s">
        <v>3759</v>
      </c>
      <c r="F2215" s="204" t="s">
        <v>3760</v>
      </c>
      <c r="G2215" s="205" t="s">
        <v>152</v>
      </c>
      <c r="H2215" s="206">
        <v>1</v>
      </c>
      <c r="I2215" s="207"/>
      <c r="J2215" s="208">
        <f>ROUND(I2215*H2215,2)</f>
        <v>0</v>
      </c>
      <c r="K2215" s="204" t="s">
        <v>153</v>
      </c>
      <c r="L2215" s="38"/>
      <c r="M2215" s="209" t="s">
        <v>1</v>
      </c>
      <c r="N2215" s="210" t="s">
        <v>42</v>
      </c>
      <c r="O2215" s="70"/>
      <c r="P2215" s="211">
        <f>O2215*H2215</f>
        <v>0</v>
      </c>
      <c r="Q2215" s="211">
        <v>3.5599999999999998E-3</v>
      </c>
      <c r="R2215" s="211">
        <f>Q2215*H2215</f>
        <v>3.5599999999999998E-3</v>
      </c>
      <c r="S2215" s="211">
        <v>0</v>
      </c>
      <c r="T2215" s="212">
        <f>S2215*H2215</f>
        <v>0</v>
      </c>
      <c r="U2215" s="33"/>
      <c r="V2215" s="33"/>
      <c r="W2215" s="33"/>
      <c r="X2215" s="33"/>
      <c r="Y2215" s="33"/>
      <c r="Z2215" s="33"/>
      <c r="AA2215" s="33"/>
      <c r="AB2215" s="33"/>
      <c r="AC2215" s="33"/>
      <c r="AD2215" s="33"/>
      <c r="AE2215" s="33"/>
      <c r="AR2215" s="213" t="s">
        <v>154</v>
      </c>
      <c r="AT2215" s="213" t="s">
        <v>149</v>
      </c>
      <c r="AU2215" s="213" t="s">
        <v>86</v>
      </c>
      <c r="AY2215" s="16" t="s">
        <v>147</v>
      </c>
      <c r="BE2215" s="214">
        <f>IF(N2215="základní",J2215,0)</f>
        <v>0</v>
      </c>
      <c r="BF2215" s="214">
        <f>IF(N2215="snížená",J2215,0)</f>
        <v>0</v>
      </c>
      <c r="BG2215" s="214">
        <f>IF(N2215="zákl. přenesená",J2215,0)</f>
        <v>0</v>
      </c>
      <c r="BH2215" s="214">
        <f>IF(N2215="sníž. přenesená",J2215,0)</f>
        <v>0</v>
      </c>
      <c r="BI2215" s="214">
        <f>IF(N2215="nulová",J2215,0)</f>
        <v>0</v>
      </c>
      <c r="BJ2215" s="16" t="s">
        <v>21</v>
      </c>
      <c r="BK2215" s="214">
        <f>ROUND(I2215*H2215,2)</f>
        <v>0</v>
      </c>
      <c r="BL2215" s="16" t="s">
        <v>154</v>
      </c>
      <c r="BM2215" s="213" t="s">
        <v>3761</v>
      </c>
    </row>
    <row r="2216" spans="1:65" s="2" customFormat="1" ht="19.5">
      <c r="A2216" s="33"/>
      <c r="B2216" s="34"/>
      <c r="C2216" s="35"/>
      <c r="D2216" s="215" t="s">
        <v>156</v>
      </c>
      <c r="E2216" s="35"/>
      <c r="F2216" s="216" t="s">
        <v>3762</v>
      </c>
      <c r="G2216" s="35"/>
      <c r="H2216" s="35"/>
      <c r="I2216" s="114"/>
      <c r="J2216" s="35"/>
      <c r="K2216" s="35"/>
      <c r="L2216" s="38"/>
      <c r="M2216" s="217"/>
      <c r="N2216" s="218"/>
      <c r="O2216" s="70"/>
      <c r="P2216" s="70"/>
      <c r="Q2216" s="70"/>
      <c r="R2216" s="70"/>
      <c r="S2216" s="70"/>
      <c r="T2216" s="71"/>
      <c r="U2216" s="33"/>
      <c r="V2216" s="33"/>
      <c r="W2216" s="33"/>
      <c r="X2216" s="33"/>
      <c r="Y2216" s="33"/>
      <c r="Z2216" s="33"/>
      <c r="AA2216" s="33"/>
      <c r="AB2216" s="33"/>
      <c r="AC2216" s="33"/>
      <c r="AD2216" s="33"/>
      <c r="AE2216" s="33"/>
      <c r="AT2216" s="16" t="s">
        <v>156</v>
      </c>
      <c r="AU2216" s="16" t="s">
        <v>86</v>
      </c>
    </row>
    <row r="2217" spans="1:65" s="2" customFormat="1" ht="29.25">
      <c r="A2217" s="33"/>
      <c r="B2217" s="34"/>
      <c r="C2217" s="35"/>
      <c r="D2217" s="215" t="s">
        <v>158</v>
      </c>
      <c r="E2217" s="35"/>
      <c r="F2217" s="219" t="s">
        <v>3763</v>
      </c>
      <c r="G2217" s="35"/>
      <c r="H2217" s="35"/>
      <c r="I2217" s="114"/>
      <c r="J2217" s="35"/>
      <c r="K2217" s="35"/>
      <c r="L2217" s="38"/>
      <c r="M2217" s="217"/>
      <c r="N2217" s="218"/>
      <c r="O2217" s="70"/>
      <c r="P2217" s="70"/>
      <c r="Q2217" s="70"/>
      <c r="R2217" s="70"/>
      <c r="S2217" s="70"/>
      <c r="T2217" s="71"/>
      <c r="U2217" s="33"/>
      <c r="V2217" s="33"/>
      <c r="W2217" s="33"/>
      <c r="X2217" s="33"/>
      <c r="Y2217" s="33"/>
      <c r="Z2217" s="33"/>
      <c r="AA2217" s="33"/>
      <c r="AB2217" s="33"/>
      <c r="AC2217" s="33"/>
      <c r="AD2217" s="33"/>
      <c r="AE2217" s="33"/>
      <c r="AT2217" s="16" t="s">
        <v>158</v>
      </c>
      <c r="AU2217" s="16" t="s">
        <v>86</v>
      </c>
    </row>
    <row r="2218" spans="1:65" s="2" customFormat="1" ht="21.75" customHeight="1">
      <c r="A2218" s="33"/>
      <c r="B2218" s="34"/>
      <c r="C2218" s="202" t="s">
        <v>3764</v>
      </c>
      <c r="D2218" s="202" t="s">
        <v>149</v>
      </c>
      <c r="E2218" s="203" t="s">
        <v>3765</v>
      </c>
      <c r="F2218" s="204" t="s">
        <v>3766</v>
      </c>
      <c r="G2218" s="205" t="s">
        <v>152</v>
      </c>
      <c r="H2218" s="206">
        <v>1</v>
      </c>
      <c r="I2218" s="207"/>
      <c r="J2218" s="208">
        <f>ROUND(I2218*H2218,2)</f>
        <v>0</v>
      </c>
      <c r="K2218" s="204" t="s">
        <v>153</v>
      </c>
      <c r="L2218" s="38"/>
      <c r="M2218" s="209" t="s">
        <v>1</v>
      </c>
      <c r="N2218" s="210" t="s">
        <v>42</v>
      </c>
      <c r="O2218" s="70"/>
      <c r="P2218" s="211">
        <f>O2218*H2218</f>
        <v>0</v>
      </c>
      <c r="Q2218" s="211">
        <v>3.5599999999999998E-3</v>
      </c>
      <c r="R2218" s="211">
        <f>Q2218*H2218</f>
        <v>3.5599999999999998E-3</v>
      </c>
      <c r="S2218" s="211">
        <v>0</v>
      </c>
      <c r="T2218" s="212">
        <f>S2218*H2218</f>
        <v>0</v>
      </c>
      <c r="U2218" s="33"/>
      <c r="V2218" s="33"/>
      <c r="W2218" s="33"/>
      <c r="X2218" s="33"/>
      <c r="Y2218" s="33"/>
      <c r="Z2218" s="33"/>
      <c r="AA2218" s="33"/>
      <c r="AB2218" s="33"/>
      <c r="AC2218" s="33"/>
      <c r="AD2218" s="33"/>
      <c r="AE2218" s="33"/>
      <c r="AR2218" s="213" t="s">
        <v>154</v>
      </c>
      <c r="AT2218" s="213" t="s">
        <v>149</v>
      </c>
      <c r="AU2218" s="213" t="s">
        <v>86</v>
      </c>
      <c r="AY2218" s="16" t="s">
        <v>147</v>
      </c>
      <c r="BE2218" s="214">
        <f>IF(N2218="základní",J2218,0)</f>
        <v>0</v>
      </c>
      <c r="BF2218" s="214">
        <f>IF(N2218="snížená",J2218,0)</f>
        <v>0</v>
      </c>
      <c r="BG2218" s="214">
        <f>IF(N2218="zákl. přenesená",J2218,0)</f>
        <v>0</v>
      </c>
      <c r="BH2218" s="214">
        <f>IF(N2218="sníž. přenesená",J2218,0)</f>
        <v>0</v>
      </c>
      <c r="BI2218" s="214">
        <f>IF(N2218="nulová",J2218,0)</f>
        <v>0</v>
      </c>
      <c r="BJ2218" s="16" t="s">
        <v>21</v>
      </c>
      <c r="BK2218" s="214">
        <f>ROUND(I2218*H2218,2)</f>
        <v>0</v>
      </c>
      <c r="BL2218" s="16" t="s">
        <v>154</v>
      </c>
      <c r="BM2218" s="213" t="s">
        <v>3767</v>
      </c>
    </row>
    <row r="2219" spans="1:65" s="2" customFormat="1" ht="19.5">
      <c r="A2219" s="33"/>
      <c r="B2219" s="34"/>
      <c r="C2219" s="35"/>
      <c r="D2219" s="215" t="s">
        <v>156</v>
      </c>
      <c r="E2219" s="35"/>
      <c r="F2219" s="216" t="s">
        <v>3768</v>
      </c>
      <c r="G2219" s="35"/>
      <c r="H2219" s="35"/>
      <c r="I2219" s="114"/>
      <c r="J2219" s="35"/>
      <c r="K2219" s="35"/>
      <c r="L2219" s="38"/>
      <c r="M2219" s="217"/>
      <c r="N2219" s="218"/>
      <c r="O2219" s="70"/>
      <c r="P2219" s="70"/>
      <c r="Q2219" s="70"/>
      <c r="R2219" s="70"/>
      <c r="S2219" s="70"/>
      <c r="T2219" s="71"/>
      <c r="U2219" s="33"/>
      <c r="V2219" s="33"/>
      <c r="W2219" s="33"/>
      <c r="X2219" s="33"/>
      <c r="Y2219" s="33"/>
      <c r="Z2219" s="33"/>
      <c r="AA2219" s="33"/>
      <c r="AB2219" s="33"/>
      <c r="AC2219" s="33"/>
      <c r="AD2219" s="33"/>
      <c r="AE2219" s="33"/>
      <c r="AT2219" s="16" t="s">
        <v>156</v>
      </c>
      <c r="AU2219" s="16" t="s">
        <v>86</v>
      </c>
    </row>
    <row r="2220" spans="1:65" s="2" customFormat="1" ht="29.25">
      <c r="A2220" s="33"/>
      <c r="B2220" s="34"/>
      <c r="C2220" s="35"/>
      <c r="D2220" s="215" t="s">
        <v>158</v>
      </c>
      <c r="E2220" s="35"/>
      <c r="F2220" s="219" t="s">
        <v>3763</v>
      </c>
      <c r="G2220" s="35"/>
      <c r="H2220" s="35"/>
      <c r="I2220" s="114"/>
      <c r="J2220" s="35"/>
      <c r="K2220" s="35"/>
      <c r="L2220" s="38"/>
      <c r="M2220" s="217"/>
      <c r="N2220" s="218"/>
      <c r="O2220" s="70"/>
      <c r="P2220" s="70"/>
      <c r="Q2220" s="70"/>
      <c r="R2220" s="70"/>
      <c r="S2220" s="70"/>
      <c r="T2220" s="71"/>
      <c r="U2220" s="33"/>
      <c r="V2220" s="33"/>
      <c r="W2220" s="33"/>
      <c r="X2220" s="33"/>
      <c r="Y2220" s="33"/>
      <c r="Z2220" s="33"/>
      <c r="AA2220" s="33"/>
      <c r="AB2220" s="33"/>
      <c r="AC2220" s="33"/>
      <c r="AD2220" s="33"/>
      <c r="AE2220" s="33"/>
      <c r="AT2220" s="16" t="s">
        <v>158</v>
      </c>
      <c r="AU2220" s="16" t="s">
        <v>86</v>
      </c>
    </row>
    <row r="2221" spans="1:65" s="2" customFormat="1" ht="21.75" customHeight="1">
      <c r="A2221" s="33"/>
      <c r="B2221" s="34"/>
      <c r="C2221" s="202" t="s">
        <v>3769</v>
      </c>
      <c r="D2221" s="202" t="s">
        <v>149</v>
      </c>
      <c r="E2221" s="203" t="s">
        <v>3770</v>
      </c>
      <c r="F2221" s="204" t="s">
        <v>3771</v>
      </c>
      <c r="G2221" s="205" t="s">
        <v>152</v>
      </c>
      <c r="H2221" s="206">
        <v>1</v>
      </c>
      <c r="I2221" s="207"/>
      <c r="J2221" s="208">
        <f>ROUND(I2221*H2221,2)</f>
        <v>0</v>
      </c>
      <c r="K2221" s="204" t="s">
        <v>153</v>
      </c>
      <c r="L2221" s="38"/>
      <c r="M2221" s="209" t="s">
        <v>1</v>
      </c>
      <c r="N2221" s="210" t="s">
        <v>42</v>
      </c>
      <c r="O2221" s="70"/>
      <c r="P2221" s="211">
        <f>O2221*H2221</f>
        <v>0</v>
      </c>
      <c r="Q2221" s="211">
        <v>0</v>
      </c>
      <c r="R2221" s="211">
        <f>Q2221*H2221</f>
        <v>0</v>
      </c>
      <c r="S2221" s="211">
        <v>0</v>
      </c>
      <c r="T2221" s="212">
        <f>S2221*H2221</f>
        <v>0</v>
      </c>
      <c r="U2221" s="33"/>
      <c r="V2221" s="33"/>
      <c r="W2221" s="33"/>
      <c r="X2221" s="33"/>
      <c r="Y2221" s="33"/>
      <c r="Z2221" s="33"/>
      <c r="AA2221" s="33"/>
      <c r="AB2221" s="33"/>
      <c r="AC2221" s="33"/>
      <c r="AD2221" s="33"/>
      <c r="AE2221" s="33"/>
      <c r="AR2221" s="213" t="s">
        <v>154</v>
      </c>
      <c r="AT2221" s="213" t="s">
        <v>149</v>
      </c>
      <c r="AU2221" s="213" t="s">
        <v>86</v>
      </c>
      <c r="AY2221" s="16" t="s">
        <v>147</v>
      </c>
      <c r="BE2221" s="214">
        <f>IF(N2221="základní",J2221,0)</f>
        <v>0</v>
      </c>
      <c r="BF2221" s="214">
        <f>IF(N2221="snížená",J2221,0)</f>
        <v>0</v>
      </c>
      <c r="BG2221" s="214">
        <f>IF(N2221="zákl. přenesená",J2221,0)</f>
        <v>0</v>
      </c>
      <c r="BH2221" s="214">
        <f>IF(N2221="sníž. přenesená",J2221,0)</f>
        <v>0</v>
      </c>
      <c r="BI2221" s="214">
        <f>IF(N2221="nulová",J2221,0)</f>
        <v>0</v>
      </c>
      <c r="BJ2221" s="16" t="s">
        <v>21</v>
      </c>
      <c r="BK2221" s="214">
        <f>ROUND(I2221*H2221,2)</f>
        <v>0</v>
      </c>
      <c r="BL2221" s="16" t="s">
        <v>154</v>
      </c>
      <c r="BM2221" s="213" t="s">
        <v>3772</v>
      </c>
    </row>
    <row r="2222" spans="1:65" s="2" customFormat="1" ht="19.5">
      <c r="A2222" s="33"/>
      <c r="B2222" s="34"/>
      <c r="C2222" s="35"/>
      <c r="D2222" s="215" t="s">
        <v>156</v>
      </c>
      <c r="E2222" s="35"/>
      <c r="F2222" s="216" t="s">
        <v>3773</v>
      </c>
      <c r="G2222" s="35"/>
      <c r="H2222" s="35"/>
      <c r="I2222" s="114"/>
      <c r="J2222" s="35"/>
      <c r="K2222" s="35"/>
      <c r="L2222" s="38"/>
      <c r="M2222" s="217"/>
      <c r="N2222" s="218"/>
      <c r="O2222" s="70"/>
      <c r="P2222" s="70"/>
      <c r="Q2222" s="70"/>
      <c r="R2222" s="70"/>
      <c r="S2222" s="70"/>
      <c r="T2222" s="71"/>
      <c r="U2222" s="33"/>
      <c r="V2222" s="33"/>
      <c r="W2222" s="33"/>
      <c r="X2222" s="33"/>
      <c r="Y2222" s="33"/>
      <c r="Z2222" s="33"/>
      <c r="AA2222" s="33"/>
      <c r="AB2222" s="33"/>
      <c r="AC2222" s="33"/>
      <c r="AD2222" s="33"/>
      <c r="AE2222" s="33"/>
      <c r="AT2222" s="16" t="s">
        <v>156</v>
      </c>
      <c r="AU2222" s="16" t="s">
        <v>86</v>
      </c>
    </row>
    <row r="2223" spans="1:65" s="2" customFormat="1" ht="29.25">
      <c r="A2223" s="33"/>
      <c r="B2223" s="34"/>
      <c r="C2223" s="35"/>
      <c r="D2223" s="215" t="s">
        <v>158</v>
      </c>
      <c r="E2223" s="35"/>
      <c r="F2223" s="219" t="s">
        <v>3763</v>
      </c>
      <c r="G2223" s="35"/>
      <c r="H2223" s="35"/>
      <c r="I2223" s="114"/>
      <c r="J2223" s="35"/>
      <c r="K2223" s="35"/>
      <c r="L2223" s="38"/>
      <c r="M2223" s="217"/>
      <c r="N2223" s="218"/>
      <c r="O2223" s="70"/>
      <c r="P2223" s="70"/>
      <c r="Q2223" s="70"/>
      <c r="R2223" s="70"/>
      <c r="S2223" s="70"/>
      <c r="T2223" s="71"/>
      <c r="U2223" s="33"/>
      <c r="V2223" s="33"/>
      <c r="W2223" s="33"/>
      <c r="X2223" s="33"/>
      <c r="Y2223" s="33"/>
      <c r="Z2223" s="33"/>
      <c r="AA2223" s="33"/>
      <c r="AB2223" s="33"/>
      <c r="AC2223" s="33"/>
      <c r="AD2223" s="33"/>
      <c r="AE2223" s="33"/>
      <c r="AT2223" s="16" t="s">
        <v>158</v>
      </c>
      <c r="AU2223" s="16" t="s">
        <v>86</v>
      </c>
    </row>
    <row r="2224" spans="1:65" s="2" customFormat="1" ht="21.75" customHeight="1">
      <c r="A2224" s="33"/>
      <c r="B2224" s="34"/>
      <c r="C2224" s="202" t="s">
        <v>3774</v>
      </c>
      <c r="D2224" s="202" t="s">
        <v>149</v>
      </c>
      <c r="E2224" s="203" t="s">
        <v>3775</v>
      </c>
      <c r="F2224" s="204" t="s">
        <v>3776</v>
      </c>
      <c r="G2224" s="205" t="s">
        <v>152</v>
      </c>
      <c r="H2224" s="206">
        <v>1</v>
      </c>
      <c r="I2224" s="207"/>
      <c r="J2224" s="208">
        <f>ROUND(I2224*H2224,2)</f>
        <v>0</v>
      </c>
      <c r="K2224" s="204" t="s">
        <v>153</v>
      </c>
      <c r="L2224" s="38"/>
      <c r="M2224" s="209" t="s">
        <v>1</v>
      </c>
      <c r="N2224" s="210" t="s">
        <v>42</v>
      </c>
      <c r="O2224" s="70"/>
      <c r="P2224" s="211">
        <f>O2224*H2224</f>
        <v>0</v>
      </c>
      <c r="Q2224" s="211">
        <v>9.8999999999999999E-4</v>
      </c>
      <c r="R2224" s="211">
        <f>Q2224*H2224</f>
        <v>9.8999999999999999E-4</v>
      </c>
      <c r="S2224" s="211">
        <v>0</v>
      </c>
      <c r="T2224" s="212">
        <f>S2224*H2224</f>
        <v>0</v>
      </c>
      <c r="U2224" s="33"/>
      <c r="V2224" s="33"/>
      <c r="W2224" s="33"/>
      <c r="X2224" s="33"/>
      <c r="Y2224" s="33"/>
      <c r="Z2224" s="33"/>
      <c r="AA2224" s="33"/>
      <c r="AB2224" s="33"/>
      <c r="AC2224" s="33"/>
      <c r="AD2224" s="33"/>
      <c r="AE2224" s="33"/>
      <c r="AR2224" s="213" t="s">
        <v>154</v>
      </c>
      <c r="AT2224" s="213" t="s">
        <v>149</v>
      </c>
      <c r="AU2224" s="213" t="s">
        <v>86</v>
      </c>
      <c r="AY2224" s="16" t="s">
        <v>147</v>
      </c>
      <c r="BE2224" s="214">
        <f>IF(N2224="základní",J2224,0)</f>
        <v>0</v>
      </c>
      <c r="BF2224" s="214">
        <f>IF(N2224="snížená",J2224,0)</f>
        <v>0</v>
      </c>
      <c r="BG2224" s="214">
        <f>IF(N2224="zákl. přenesená",J2224,0)</f>
        <v>0</v>
      </c>
      <c r="BH2224" s="214">
        <f>IF(N2224="sníž. přenesená",J2224,0)</f>
        <v>0</v>
      </c>
      <c r="BI2224" s="214">
        <f>IF(N2224="nulová",J2224,0)</f>
        <v>0</v>
      </c>
      <c r="BJ2224" s="16" t="s">
        <v>21</v>
      </c>
      <c r="BK2224" s="214">
        <f>ROUND(I2224*H2224,2)</f>
        <v>0</v>
      </c>
      <c r="BL2224" s="16" t="s">
        <v>154</v>
      </c>
      <c r="BM2224" s="213" t="s">
        <v>3777</v>
      </c>
    </row>
    <row r="2225" spans="1:65" s="2" customFormat="1" ht="19.5">
      <c r="A2225" s="33"/>
      <c r="B2225" s="34"/>
      <c r="C2225" s="35"/>
      <c r="D2225" s="215" t="s">
        <v>156</v>
      </c>
      <c r="E2225" s="35"/>
      <c r="F2225" s="216" t="s">
        <v>3778</v>
      </c>
      <c r="G2225" s="35"/>
      <c r="H2225" s="35"/>
      <c r="I2225" s="114"/>
      <c r="J2225" s="35"/>
      <c r="K2225" s="35"/>
      <c r="L2225" s="38"/>
      <c r="M2225" s="217"/>
      <c r="N2225" s="218"/>
      <c r="O2225" s="70"/>
      <c r="P2225" s="70"/>
      <c r="Q2225" s="70"/>
      <c r="R2225" s="70"/>
      <c r="S2225" s="70"/>
      <c r="T2225" s="71"/>
      <c r="U2225" s="33"/>
      <c r="V2225" s="33"/>
      <c r="W2225" s="33"/>
      <c r="X2225" s="33"/>
      <c r="Y2225" s="33"/>
      <c r="Z2225" s="33"/>
      <c r="AA2225" s="33"/>
      <c r="AB2225" s="33"/>
      <c r="AC2225" s="33"/>
      <c r="AD2225" s="33"/>
      <c r="AE2225" s="33"/>
      <c r="AT2225" s="16" t="s">
        <v>156</v>
      </c>
      <c r="AU2225" s="16" t="s">
        <v>86</v>
      </c>
    </row>
    <row r="2226" spans="1:65" s="2" customFormat="1" ht="39">
      <c r="A2226" s="33"/>
      <c r="B2226" s="34"/>
      <c r="C2226" s="35"/>
      <c r="D2226" s="215" t="s">
        <v>158</v>
      </c>
      <c r="E2226" s="35"/>
      <c r="F2226" s="219" t="s">
        <v>3779</v>
      </c>
      <c r="G2226" s="35"/>
      <c r="H2226" s="35"/>
      <c r="I2226" s="114"/>
      <c r="J2226" s="35"/>
      <c r="K2226" s="35"/>
      <c r="L2226" s="38"/>
      <c r="M2226" s="217"/>
      <c r="N2226" s="218"/>
      <c r="O2226" s="70"/>
      <c r="P2226" s="70"/>
      <c r="Q2226" s="70"/>
      <c r="R2226" s="70"/>
      <c r="S2226" s="70"/>
      <c r="T2226" s="71"/>
      <c r="U2226" s="33"/>
      <c r="V2226" s="33"/>
      <c r="W2226" s="33"/>
      <c r="X2226" s="33"/>
      <c r="Y2226" s="33"/>
      <c r="Z2226" s="33"/>
      <c r="AA2226" s="33"/>
      <c r="AB2226" s="33"/>
      <c r="AC2226" s="33"/>
      <c r="AD2226" s="33"/>
      <c r="AE2226" s="33"/>
      <c r="AT2226" s="16" t="s">
        <v>158</v>
      </c>
      <c r="AU2226" s="16" t="s">
        <v>86</v>
      </c>
    </row>
    <row r="2227" spans="1:65" s="2" customFormat="1" ht="21.75" customHeight="1">
      <c r="A2227" s="33"/>
      <c r="B2227" s="34"/>
      <c r="C2227" s="202" t="s">
        <v>3780</v>
      </c>
      <c r="D2227" s="202" t="s">
        <v>149</v>
      </c>
      <c r="E2227" s="203" t="s">
        <v>3781</v>
      </c>
      <c r="F2227" s="204" t="s">
        <v>3782</v>
      </c>
      <c r="G2227" s="205" t="s">
        <v>152</v>
      </c>
      <c r="H2227" s="206">
        <v>1</v>
      </c>
      <c r="I2227" s="207"/>
      <c r="J2227" s="208">
        <f>ROUND(I2227*H2227,2)</f>
        <v>0</v>
      </c>
      <c r="K2227" s="204" t="s">
        <v>153</v>
      </c>
      <c r="L2227" s="38"/>
      <c r="M2227" s="209" t="s">
        <v>1</v>
      </c>
      <c r="N2227" s="210" t="s">
        <v>42</v>
      </c>
      <c r="O2227" s="70"/>
      <c r="P2227" s="211">
        <f>O2227*H2227</f>
        <v>0</v>
      </c>
      <c r="Q2227" s="211">
        <v>0</v>
      </c>
      <c r="R2227" s="211">
        <f>Q2227*H2227</f>
        <v>0</v>
      </c>
      <c r="S2227" s="211">
        <v>0</v>
      </c>
      <c r="T2227" s="212">
        <f>S2227*H2227</f>
        <v>0</v>
      </c>
      <c r="U2227" s="33"/>
      <c r="V2227" s="33"/>
      <c r="W2227" s="33"/>
      <c r="X2227" s="33"/>
      <c r="Y2227" s="33"/>
      <c r="Z2227" s="33"/>
      <c r="AA2227" s="33"/>
      <c r="AB2227" s="33"/>
      <c r="AC2227" s="33"/>
      <c r="AD2227" s="33"/>
      <c r="AE2227" s="33"/>
      <c r="AR2227" s="213" t="s">
        <v>154</v>
      </c>
      <c r="AT2227" s="213" t="s">
        <v>149</v>
      </c>
      <c r="AU2227" s="213" t="s">
        <v>86</v>
      </c>
      <c r="AY2227" s="16" t="s">
        <v>147</v>
      </c>
      <c r="BE2227" s="214">
        <f>IF(N2227="základní",J2227,0)</f>
        <v>0</v>
      </c>
      <c r="BF2227" s="214">
        <f>IF(N2227="snížená",J2227,0)</f>
        <v>0</v>
      </c>
      <c r="BG2227" s="214">
        <f>IF(N2227="zákl. přenesená",J2227,0)</f>
        <v>0</v>
      </c>
      <c r="BH2227" s="214">
        <f>IF(N2227="sníž. přenesená",J2227,0)</f>
        <v>0</v>
      </c>
      <c r="BI2227" s="214">
        <f>IF(N2227="nulová",J2227,0)</f>
        <v>0</v>
      </c>
      <c r="BJ2227" s="16" t="s">
        <v>21</v>
      </c>
      <c r="BK2227" s="214">
        <f>ROUND(I2227*H2227,2)</f>
        <v>0</v>
      </c>
      <c r="BL2227" s="16" t="s">
        <v>154</v>
      </c>
      <c r="BM2227" s="213" t="s">
        <v>3783</v>
      </c>
    </row>
    <row r="2228" spans="1:65" s="2" customFormat="1" ht="19.5">
      <c r="A2228" s="33"/>
      <c r="B2228" s="34"/>
      <c r="C2228" s="35"/>
      <c r="D2228" s="215" t="s">
        <v>156</v>
      </c>
      <c r="E2228" s="35"/>
      <c r="F2228" s="216" t="s">
        <v>3784</v>
      </c>
      <c r="G2228" s="35"/>
      <c r="H2228" s="35"/>
      <c r="I2228" s="114"/>
      <c r="J2228" s="35"/>
      <c r="K2228" s="35"/>
      <c r="L2228" s="38"/>
      <c r="M2228" s="217"/>
      <c r="N2228" s="218"/>
      <c r="O2228" s="70"/>
      <c r="P2228" s="70"/>
      <c r="Q2228" s="70"/>
      <c r="R2228" s="70"/>
      <c r="S2228" s="70"/>
      <c r="T2228" s="71"/>
      <c r="U2228" s="33"/>
      <c r="V2228" s="33"/>
      <c r="W2228" s="33"/>
      <c r="X2228" s="33"/>
      <c r="Y2228" s="33"/>
      <c r="Z2228" s="33"/>
      <c r="AA2228" s="33"/>
      <c r="AB2228" s="33"/>
      <c r="AC2228" s="33"/>
      <c r="AD2228" s="33"/>
      <c r="AE2228" s="33"/>
      <c r="AT2228" s="16" t="s">
        <v>156</v>
      </c>
      <c r="AU2228" s="16" t="s">
        <v>86</v>
      </c>
    </row>
    <row r="2229" spans="1:65" s="2" customFormat="1" ht="39">
      <c r="A2229" s="33"/>
      <c r="B2229" s="34"/>
      <c r="C2229" s="35"/>
      <c r="D2229" s="215" t="s">
        <v>158</v>
      </c>
      <c r="E2229" s="35"/>
      <c r="F2229" s="219" t="s">
        <v>3779</v>
      </c>
      <c r="G2229" s="35"/>
      <c r="H2229" s="35"/>
      <c r="I2229" s="114"/>
      <c r="J2229" s="35"/>
      <c r="K2229" s="35"/>
      <c r="L2229" s="38"/>
      <c r="M2229" s="217"/>
      <c r="N2229" s="218"/>
      <c r="O2229" s="70"/>
      <c r="P2229" s="70"/>
      <c r="Q2229" s="70"/>
      <c r="R2229" s="70"/>
      <c r="S2229" s="70"/>
      <c r="T2229" s="71"/>
      <c r="U2229" s="33"/>
      <c r="V2229" s="33"/>
      <c r="W2229" s="33"/>
      <c r="X2229" s="33"/>
      <c r="Y2229" s="33"/>
      <c r="Z2229" s="33"/>
      <c r="AA2229" s="33"/>
      <c r="AB2229" s="33"/>
      <c r="AC2229" s="33"/>
      <c r="AD2229" s="33"/>
      <c r="AE2229" s="33"/>
      <c r="AT2229" s="16" t="s">
        <v>158</v>
      </c>
      <c r="AU2229" s="16" t="s">
        <v>86</v>
      </c>
    </row>
    <row r="2230" spans="1:65" s="2" customFormat="1" ht="21.75" customHeight="1">
      <c r="A2230" s="33"/>
      <c r="B2230" s="34"/>
      <c r="C2230" s="202" t="s">
        <v>3785</v>
      </c>
      <c r="D2230" s="202" t="s">
        <v>149</v>
      </c>
      <c r="E2230" s="203" t="s">
        <v>3786</v>
      </c>
      <c r="F2230" s="204" t="s">
        <v>3787</v>
      </c>
      <c r="G2230" s="205" t="s">
        <v>152</v>
      </c>
      <c r="H2230" s="206">
        <v>1</v>
      </c>
      <c r="I2230" s="207"/>
      <c r="J2230" s="208">
        <f>ROUND(I2230*H2230,2)</f>
        <v>0</v>
      </c>
      <c r="K2230" s="204" t="s">
        <v>153</v>
      </c>
      <c r="L2230" s="38"/>
      <c r="M2230" s="209" t="s">
        <v>1</v>
      </c>
      <c r="N2230" s="210" t="s">
        <v>42</v>
      </c>
      <c r="O2230" s="70"/>
      <c r="P2230" s="211">
        <f>O2230*H2230</f>
        <v>0</v>
      </c>
      <c r="Q2230" s="211">
        <v>0</v>
      </c>
      <c r="R2230" s="211">
        <f>Q2230*H2230</f>
        <v>0</v>
      </c>
      <c r="S2230" s="211">
        <v>0</v>
      </c>
      <c r="T2230" s="212">
        <f>S2230*H2230</f>
        <v>0</v>
      </c>
      <c r="U2230" s="33"/>
      <c r="V2230" s="33"/>
      <c r="W2230" s="33"/>
      <c r="X2230" s="33"/>
      <c r="Y2230" s="33"/>
      <c r="Z2230" s="33"/>
      <c r="AA2230" s="33"/>
      <c r="AB2230" s="33"/>
      <c r="AC2230" s="33"/>
      <c r="AD2230" s="33"/>
      <c r="AE2230" s="33"/>
      <c r="AR2230" s="213" t="s">
        <v>154</v>
      </c>
      <c r="AT2230" s="213" t="s">
        <v>149</v>
      </c>
      <c r="AU2230" s="213" t="s">
        <v>86</v>
      </c>
      <c r="AY2230" s="16" t="s">
        <v>147</v>
      </c>
      <c r="BE2230" s="214">
        <f>IF(N2230="základní",J2230,0)</f>
        <v>0</v>
      </c>
      <c r="BF2230" s="214">
        <f>IF(N2230="snížená",J2230,0)</f>
        <v>0</v>
      </c>
      <c r="BG2230" s="214">
        <f>IF(N2230="zákl. přenesená",J2230,0)</f>
        <v>0</v>
      </c>
      <c r="BH2230" s="214">
        <f>IF(N2230="sníž. přenesená",J2230,0)</f>
        <v>0</v>
      </c>
      <c r="BI2230" s="214">
        <f>IF(N2230="nulová",J2230,0)</f>
        <v>0</v>
      </c>
      <c r="BJ2230" s="16" t="s">
        <v>21</v>
      </c>
      <c r="BK2230" s="214">
        <f>ROUND(I2230*H2230,2)</f>
        <v>0</v>
      </c>
      <c r="BL2230" s="16" t="s">
        <v>154</v>
      </c>
      <c r="BM2230" s="213" t="s">
        <v>3788</v>
      </c>
    </row>
    <row r="2231" spans="1:65" s="2" customFormat="1" ht="19.5">
      <c r="A2231" s="33"/>
      <c r="B2231" s="34"/>
      <c r="C2231" s="35"/>
      <c r="D2231" s="215" t="s">
        <v>156</v>
      </c>
      <c r="E2231" s="35"/>
      <c r="F2231" s="216" t="s">
        <v>3789</v>
      </c>
      <c r="G2231" s="35"/>
      <c r="H2231" s="35"/>
      <c r="I2231" s="114"/>
      <c r="J2231" s="35"/>
      <c r="K2231" s="35"/>
      <c r="L2231" s="38"/>
      <c r="M2231" s="217"/>
      <c r="N2231" s="218"/>
      <c r="O2231" s="70"/>
      <c r="P2231" s="70"/>
      <c r="Q2231" s="70"/>
      <c r="R2231" s="70"/>
      <c r="S2231" s="70"/>
      <c r="T2231" s="71"/>
      <c r="U2231" s="33"/>
      <c r="V2231" s="33"/>
      <c r="W2231" s="33"/>
      <c r="X2231" s="33"/>
      <c r="Y2231" s="33"/>
      <c r="Z2231" s="33"/>
      <c r="AA2231" s="33"/>
      <c r="AB2231" s="33"/>
      <c r="AC2231" s="33"/>
      <c r="AD2231" s="33"/>
      <c r="AE2231" s="33"/>
      <c r="AT2231" s="16" t="s">
        <v>156</v>
      </c>
      <c r="AU2231" s="16" t="s">
        <v>86</v>
      </c>
    </row>
    <row r="2232" spans="1:65" s="2" customFormat="1" ht="39">
      <c r="A2232" s="33"/>
      <c r="B2232" s="34"/>
      <c r="C2232" s="35"/>
      <c r="D2232" s="215" t="s">
        <v>158</v>
      </c>
      <c r="E2232" s="35"/>
      <c r="F2232" s="219" t="s">
        <v>3779</v>
      </c>
      <c r="G2232" s="35"/>
      <c r="H2232" s="35"/>
      <c r="I2232" s="114"/>
      <c r="J2232" s="35"/>
      <c r="K2232" s="35"/>
      <c r="L2232" s="38"/>
      <c r="M2232" s="217"/>
      <c r="N2232" s="218"/>
      <c r="O2232" s="70"/>
      <c r="P2232" s="70"/>
      <c r="Q2232" s="70"/>
      <c r="R2232" s="70"/>
      <c r="S2232" s="70"/>
      <c r="T2232" s="71"/>
      <c r="U2232" s="33"/>
      <c r="V2232" s="33"/>
      <c r="W2232" s="33"/>
      <c r="X2232" s="33"/>
      <c r="Y2232" s="33"/>
      <c r="Z2232" s="33"/>
      <c r="AA2232" s="33"/>
      <c r="AB2232" s="33"/>
      <c r="AC2232" s="33"/>
      <c r="AD2232" s="33"/>
      <c r="AE2232" s="33"/>
      <c r="AT2232" s="16" t="s">
        <v>158</v>
      </c>
      <c r="AU2232" s="16" t="s">
        <v>86</v>
      </c>
    </row>
    <row r="2233" spans="1:65" s="2" customFormat="1" ht="21.75" customHeight="1">
      <c r="A2233" s="33"/>
      <c r="B2233" s="34"/>
      <c r="C2233" s="202" t="s">
        <v>3790</v>
      </c>
      <c r="D2233" s="202" t="s">
        <v>149</v>
      </c>
      <c r="E2233" s="203" t="s">
        <v>3791</v>
      </c>
      <c r="F2233" s="204" t="s">
        <v>3792</v>
      </c>
      <c r="G2233" s="205" t="s">
        <v>152</v>
      </c>
      <c r="H2233" s="206">
        <v>1</v>
      </c>
      <c r="I2233" s="207"/>
      <c r="J2233" s="208">
        <f>ROUND(I2233*H2233,2)</f>
        <v>0</v>
      </c>
      <c r="K2233" s="204" t="s">
        <v>153</v>
      </c>
      <c r="L2233" s="38"/>
      <c r="M2233" s="209" t="s">
        <v>1</v>
      </c>
      <c r="N2233" s="210" t="s">
        <v>42</v>
      </c>
      <c r="O2233" s="70"/>
      <c r="P2233" s="211">
        <f>O2233*H2233</f>
        <v>0</v>
      </c>
      <c r="Q2233" s="211">
        <v>1.58E-3</v>
      </c>
      <c r="R2233" s="211">
        <f>Q2233*H2233</f>
        <v>1.58E-3</v>
      </c>
      <c r="S2233" s="211">
        <v>0</v>
      </c>
      <c r="T2233" s="212">
        <f>S2233*H2233</f>
        <v>0</v>
      </c>
      <c r="U2233" s="33"/>
      <c r="V2233" s="33"/>
      <c r="W2233" s="33"/>
      <c r="X2233" s="33"/>
      <c r="Y2233" s="33"/>
      <c r="Z2233" s="33"/>
      <c r="AA2233" s="33"/>
      <c r="AB2233" s="33"/>
      <c r="AC2233" s="33"/>
      <c r="AD2233" s="33"/>
      <c r="AE2233" s="33"/>
      <c r="AR2233" s="213" t="s">
        <v>154</v>
      </c>
      <c r="AT2233" s="213" t="s">
        <v>149</v>
      </c>
      <c r="AU2233" s="213" t="s">
        <v>86</v>
      </c>
      <c r="AY2233" s="16" t="s">
        <v>147</v>
      </c>
      <c r="BE2233" s="214">
        <f>IF(N2233="základní",J2233,0)</f>
        <v>0</v>
      </c>
      <c r="BF2233" s="214">
        <f>IF(N2233="snížená",J2233,0)</f>
        <v>0</v>
      </c>
      <c r="BG2233" s="214">
        <f>IF(N2233="zákl. přenesená",J2233,0)</f>
        <v>0</v>
      </c>
      <c r="BH2233" s="214">
        <f>IF(N2233="sníž. přenesená",J2233,0)</f>
        <v>0</v>
      </c>
      <c r="BI2233" s="214">
        <f>IF(N2233="nulová",J2233,0)</f>
        <v>0</v>
      </c>
      <c r="BJ2233" s="16" t="s">
        <v>21</v>
      </c>
      <c r="BK2233" s="214">
        <f>ROUND(I2233*H2233,2)</f>
        <v>0</v>
      </c>
      <c r="BL2233" s="16" t="s">
        <v>154</v>
      </c>
      <c r="BM2233" s="213" t="s">
        <v>3793</v>
      </c>
    </row>
    <row r="2234" spans="1:65" s="2" customFormat="1" ht="19.5">
      <c r="A2234" s="33"/>
      <c r="B2234" s="34"/>
      <c r="C2234" s="35"/>
      <c r="D2234" s="215" t="s">
        <v>156</v>
      </c>
      <c r="E2234" s="35"/>
      <c r="F2234" s="216" t="s">
        <v>3794</v>
      </c>
      <c r="G2234" s="35"/>
      <c r="H2234" s="35"/>
      <c r="I2234" s="114"/>
      <c r="J2234" s="35"/>
      <c r="K2234" s="35"/>
      <c r="L2234" s="38"/>
      <c r="M2234" s="217"/>
      <c r="N2234" s="218"/>
      <c r="O2234" s="70"/>
      <c r="P2234" s="70"/>
      <c r="Q2234" s="70"/>
      <c r="R2234" s="70"/>
      <c r="S2234" s="70"/>
      <c r="T2234" s="71"/>
      <c r="U2234" s="33"/>
      <c r="V2234" s="33"/>
      <c r="W2234" s="33"/>
      <c r="X2234" s="33"/>
      <c r="Y2234" s="33"/>
      <c r="Z2234" s="33"/>
      <c r="AA2234" s="33"/>
      <c r="AB2234" s="33"/>
      <c r="AC2234" s="33"/>
      <c r="AD2234" s="33"/>
      <c r="AE2234" s="33"/>
      <c r="AT2234" s="16" t="s">
        <v>156</v>
      </c>
      <c r="AU2234" s="16" t="s">
        <v>86</v>
      </c>
    </row>
    <row r="2235" spans="1:65" s="2" customFormat="1" ht="21.75" customHeight="1">
      <c r="A2235" s="33"/>
      <c r="B2235" s="34"/>
      <c r="C2235" s="202" t="s">
        <v>3795</v>
      </c>
      <c r="D2235" s="202" t="s">
        <v>149</v>
      </c>
      <c r="E2235" s="203" t="s">
        <v>3796</v>
      </c>
      <c r="F2235" s="204" t="s">
        <v>3797</v>
      </c>
      <c r="G2235" s="205" t="s">
        <v>152</v>
      </c>
      <c r="H2235" s="206">
        <v>1</v>
      </c>
      <c r="I2235" s="207"/>
      <c r="J2235" s="208">
        <f>ROUND(I2235*H2235,2)</f>
        <v>0</v>
      </c>
      <c r="K2235" s="204" t="s">
        <v>153</v>
      </c>
      <c r="L2235" s="38"/>
      <c r="M2235" s="209" t="s">
        <v>1</v>
      </c>
      <c r="N2235" s="210" t="s">
        <v>42</v>
      </c>
      <c r="O2235" s="70"/>
      <c r="P2235" s="211">
        <f>O2235*H2235</f>
        <v>0</v>
      </c>
      <c r="Q2235" s="211">
        <v>0</v>
      </c>
      <c r="R2235" s="211">
        <f>Q2235*H2235</f>
        <v>0</v>
      </c>
      <c r="S2235" s="211">
        <v>0</v>
      </c>
      <c r="T2235" s="212">
        <f>S2235*H2235</f>
        <v>0</v>
      </c>
      <c r="U2235" s="33"/>
      <c r="V2235" s="33"/>
      <c r="W2235" s="33"/>
      <c r="X2235" s="33"/>
      <c r="Y2235" s="33"/>
      <c r="Z2235" s="33"/>
      <c r="AA2235" s="33"/>
      <c r="AB2235" s="33"/>
      <c r="AC2235" s="33"/>
      <c r="AD2235" s="33"/>
      <c r="AE2235" s="33"/>
      <c r="AR2235" s="213" t="s">
        <v>154</v>
      </c>
      <c r="AT2235" s="213" t="s">
        <v>149</v>
      </c>
      <c r="AU2235" s="213" t="s">
        <v>86</v>
      </c>
      <c r="AY2235" s="16" t="s">
        <v>147</v>
      </c>
      <c r="BE2235" s="214">
        <f>IF(N2235="základní",J2235,0)</f>
        <v>0</v>
      </c>
      <c r="BF2235" s="214">
        <f>IF(N2235="snížená",J2235,0)</f>
        <v>0</v>
      </c>
      <c r="BG2235" s="214">
        <f>IF(N2235="zákl. přenesená",J2235,0)</f>
        <v>0</v>
      </c>
      <c r="BH2235" s="214">
        <f>IF(N2235="sníž. přenesená",J2235,0)</f>
        <v>0</v>
      </c>
      <c r="BI2235" s="214">
        <f>IF(N2235="nulová",J2235,0)</f>
        <v>0</v>
      </c>
      <c r="BJ2235" s="16" t="s">
        <v>21</v>
      </c>
      <c r="BK2235" s="214">
        <f>ROUND(I2235*H2235,2)</f>
        <v>0</v>
      </c>
      <c r="BL2235" s="16" t="s">
        <v>154</v>
      </c>
      <c r="BM2235" s="213" t="s">
        <v>3798</v>
      </c>
    </row>
    <row r="2236" spans="1:65" s="2" customFormat="1" ht="19.5">
      <c r="A2236" s="33"/>
      <c r="B2236" s="34"/>
      <c r="C2236" s="35"/>
      <c r="D2236" s="215" t="s">
        <v>156</v>
      </c>
      <c r="E2236" s="35"/>
      <c r="F2236" s="216" t="s">
        <v>3799</v>
      </c>
      <c r="G2236" s="35"/>
      <c r="H2236" s="35"/>
      <c r="I2236" s="114"/>
      <c r="J2236" s="35"/>
      <c r="K2236" s="35"/>
      <c r="L2236" s="38"/>
      <c r="M2236" s="217"/>
      <c r="N2236" s="218"/>
      <c r="O2236" s="70"/>
      <c r="P2236" s="70"/>
      <c r="Q2236" s="70"/>
      <c r="R2236" s="70"/>
      <c r="S2236" s="70"/>
      <c r="T2236" s="71"/>
      <c r="U2236" s="33"/>
      <c r="V2236" s="33"/>
      <c r="W2236" s="33"/>
      <c r="X2236" s="33"/>
      <c r="Y2236" s="33"/>
      <c r="Z2236" s="33"/>
      <c r="AA2236" s="33"/>
      <c r="AB2236" s="33"/>
      <c r="AC2236" s="33"/>
      <c r="AD2236" s="33"/>
      <c r="AE2236" s="33"/>
      <c r="AT2236" s="16" t="s">
        <v>156</v>
      </c>
      <c r="AU2236" s="16" t="s">
        <v>86</v>
      </c>
    </row>
    <row r="2237" spans="1:65" s="2" customFormat="1" ht="21.75" customHeight="1">
      <c r="A2237" s="33"/>
      <c r="B2237" s="34"/>
      <c r="C2237" s="202" t="s">
        <v>3800</v>
      </c>
      <c r="D2237" s="202" t="s">
        <v>149</v>
      </c>
      <c r="E2237" s="203" t="s">
        <v>3801</v>
      </c>
      <c r="F2237" s="204" t="s">
        <v>3802</v>
      </c>
      <c r="G2237" s="205" t="s">
        <v>152</v>
      </c>
      <c r="H2237" s="206">
        <v>1</v>
      </c>
      <c r="I2237" s="207"/>
      <c r="J2237" s="208">
        <f>ROUND(I2237*H2237,2)</f>
        <v>0</v>
      </c>
      <c r="K2237" s="204" t="s">
        <v>153</v>
      </c>
      <c r="L2237" s="38"/>
      <c r="M2237" s="209" t="s">
        <v>1</v>
      </c>
      <c r="N2237" s="210" t="s">
        <v>42</v>
      </c>
      <c r="O2237" s="70"/>
      <c r="P2237" s="211">
        <f>O2237*H2237</f>
        <v>0</v>
      </c>
      <c r="Q2237" s="211">
        <v>0</v>
      </c>
      <c r="R2237" s="211">
        <f>Q2237*H2237</f>
        <v>0</v>
      </c>
      <c r="S2237" s="211">
        <v>0</v>
      </c>
      <c r="T2237" s="212">
        <f>S2237*H2237</f>
        <v>0</v>
      </c>
      <c r="U2237" s="33"/>
      <c r="V2237" s="33"/>
      <c r="W2237" s="33"/>
      <c r="X2237" s="33"/>
      <c r="Y2237" s="33"/>
      <c r="Z2237" s="33"/>
      <c r="AA2237" s="33"/>
      <c r="AB2237" s="33"/>
      <c r="AC2237" s="33"/>
      <c r="AD2237" s="33"/>
      <c r="AE2237" s="33"/>
      <c r="AR2237" s="213" t="s">
        <v>154</v>
      </c>
      <c r="AT2237" s="213" t="s">
        <v>149</v>
      </c>
      <c r="AU2237" s="213" t="s">
        <v>86</v>
      </c>
      <c r="AY2237" s="16" t="s">
        <v>147</v>
      </c>
      <c r="BE2237" s="214">
        <f>IF(N2237="základní",J2237,0)</f>
        <v>0</v>
      </c>
      <c r="BF2237" s="214">
        <f>IF(N2237="snížená",J2237,0)</f>
        <v>0</v>
      </c>
      <c r="BG2237" s="214">
        <f>IF(N2237="zákl. přenesená",J2237,0)</f>
        <v>0</v>
      </c>
      <c r="BH2237" s="214">
        <f>IF(N2237="sníž. přenesená",J2237,0)</f>
        <v>0</v>
      </c>
      <c r="BI2237" s="214">
        <f>IF(N2237="nulová",J2237,0)</f>
        <v>0</v>
      </c>
      <c r="BJ2237" s="16" t="s">
        <v>21</v>
      </c>
      <c r="BK2237" s="214">
        <f>ROUND(I2237*H2237,2)</f>
        <v>0</v>
      </c>
      <c r="BL2237" s="16" t="s">
        <v>154</v>
      </c>
      <c r="BM2237" s="213" t="s">
        <v>3803</v>
      </c>
    </row>
    <row r="2238" spans="1:65" s="2" customFormat="1" ht="19.5">
      <c r="A2238" s="33"/>
      <c r="B2238" s="34"/>
      <c r="C2238" s="35"/>
      <c r="D2238" s="215" t="s">
        <v>156</v>
      </c>
      <c r="E2238" s="35"/>
      <c r="F2238" s="216" t="s">
        <v>3804</v>
      </c>
      <c r="G2238" s="35"/>
      <c r="H2238" s="35"/>
      <c r="I2238" s="114"/>
      <c r="J2238" s="35"/>
      <c r="K2238" s="35"/>
      <c r="L2238" s="38"/>
      <c r="M2238" s="217"/>
      <c r="N2238" s="218"/>
      <c r="O2238" s="70"/>
      <c r="P2238" s="70"/>
      <c r="Q2238" s="70"/>
      <c r="R2238" s="70"/>
      <c r="S2238" s="70"/>
      <c r="T2238" s="71"/>
      <c r="U2238" s="33"/>
      <c r="V2238" s="33"/>
      <c r="W2238" s="33"/>
      <c r="X2238" s="33"/>
      <c r="Y2238" s="33"/>
      <c r="Z2238" s="33"/>
      <c r="AA2238" s="33"/>
      <c r="AB2238" s="33"/>
      <c r="AC2238" s="33"/>
      <c r="AD2238" s="33"/>
      <c r="AE2238" s="33"/>
      <c r="AT2238" s="16" t="s">
        <v>156</v>
      </c>
      <c r="AU2238" s="16" t="s">
        <v>86</v>
      </c>
    </row>
    <row r="2239" spans="1:65" s="2" customFormat="1" ht="16.5" customHeight="1">
      <c r="A2239" s="33"/>
      <c r="B2239" s="34"/>
      <c r="C2239" s="202" t="s">
        <v>3805</v>
      </c>
      <c r="D2239" s="202" t="s">
        <v>149</v>
      </c>
      <c r="E2239" s="203" t="s">
        <v>3806</v>
      </c>
      <c r="F2239" s="204" t="s">
        <v>3807</v>
      </c>
      <c r="G2239" s="205" t="s">
        <v>152</v>
      </c>
      <c r="H2239" s="206">
        <v>1</v>
      </c>
      <c r="I2239" s="207"/>
      <c r="J2239" s="208">
        <f>ROUND(I2239*H2239,2)</f>
        <v>0</v>
      </c>
      <c r="K2239" s="204" t="s">
        <v>153</v>
      </c>
      <c r="L2239" s="38"/>
      <c r="M2239" s="209" t="s">
        <v>1</v>
      </c>
      <c r="N2239" s="210" t="s">
        <v>42</v>
      </c>
      <c r="O2239" s="70"/>
      <c r="P2239" s="211">
        <f>O2239*H2239</f>
        <v>0</v>
      </c>
      <c r="Q2239" s="211">
        <v>5.0000000000000001E-4</v>
      </c>
      <c r="R2239" s="211">
        <f>Q2239*H2239</f>
        <v>5.0000000000000001E-4</v>
      </c>
      <c r="S2239" s="211">
        <v>0</v>
      </c>
      <c r="T2239" s="212">
        <f>S2239*H2239</f>
        <v>0</v>
      </c>
      <c r="U2239" s="33"/>
      <c r="V2239" s="33"/>
      <c r="W2239" s="33"/>
      <c r="X2239" s="33"/>
      <c r="Y2239" s="33"/>
      <c r="Z2239" s="33"/>
      <c r="AA2239" s="33"/>
      <c r="AB2239" s="33"/>
      <c r="AC2239" s="33"/>
      <c r="AD2239" s="33"/>
      <c r="AE2239" s="33"/>
      <c r="AR2239" s="213" t="s">
        <v>154</v>
      </c>
      <c r="AT2239" s="213" t="s">
        <v>149</v>
      </c>
      <c r="AU2239" s="213" t="s">
        <v>86</v>
      </c>
      <c r="AY2239" s="16" t="s">
        <v>147</v>
      </c>
      <c r="BE2239" s="214">
        <f>IF(N2239="základní",J2239,0)</f>
        <v>0</v>
      </c>
      <c r="BF2239" s="214">
        <f>IF(N2239="snížená",J2239,0)</f>
        <v>0</v>
      </c>
      <c r="BG2239" s="214">
        <f>IF(N2239="zákl. přenesená",J2239,0)</f>
        <v>0</v>
      </c>
      <c r="BH2239" s="214">
        <f>IF(N2239="sníž. přenesená",J2239,0)</f>
        <v>0</v>
      </c>
      <c r="BI2239" s="214">
        <f>IF(N2239="nulová",J2239,0)</f>
        <v>0</v>
      </c>
      <c r="BJ2239" s="16" t="s">
        <v>21</v>
      </c>
      <c r="BK2239" s="214">
        <f>ROUND(I2239*H2239,2)</f>
        <v>0</v>
      </c>
      <c r="BL2239" s="16" t="s">
        <v>154</v>
      </c>
      <c r="BM2239" s="213" t="s">
        <v>3808</v>
      </c>
    </row>
    <row r="2240" spans="1:65" s="2" customFormat="1" ht="19.5">
      <c r="A2240" s="33"/>
      <c r="B2240" s="34"/>
      <c r="C2240" s="35"/>
      <c r="D2240" s="215" t="s">
        <v>156</v>
      </c>
      <c r="E2240" s="35"/>
      <c r="F2240" s="216" t="s">
        <v>3809</v>
      </c>
      <c r="G2240" s="35"/>
      <c r="H2240" s="35"/>
      <c r="I2240" s="114"/>
      <c r="J2240" s="35"/>
      <c r="K2240" s="35"/>
      <c r="L2240" s="38"/>
      <c r="M2240" s="217"/>
      <c r="N2240" s="218"/>
      <c r="O2240" s="70"/>
      <c r="P2240" s="70"/>
      <c r="Q2240" s="70"/>
      <c r="R2240" s="70"/>
      <c r="S2240" s="70"/>
      <c r="T2240" s="71"/>
      <c r="U2240" s="33"/>
      <c r="V2240" s="33"/>
      <c r="W2240" s="33"/>
      <c r="X2240" s="33"/>
      <c r="Y2240" s="33"/>
      <c r="Z2240" s="33"/>
      <c r="AA2240" s="33"/>
      <c r="AB2240" s="33"/>
      <c r="AC2240" s="33"/>
      <c r="AD2240" s="33"/>
      <c r="AE2240" s="33"/>
      <c r="AT2240" s="16" t="s">
        <v>156</v>
      </c>
      <c r="AU2240" s="16" t="s">
        <v>86</v>
      </c>
    </row>
    <row r="2241" spans="1:65" s="2" customFormat="1" ht="21.75" customHeight="1">
      <c r="A2241" s="33"/>
      <c r="B2241" s="34"/>
      <c r="C2241" s="202" t="s">
        <v>3810</v>
      </c>
      <c r="D2241" s="202" t="s">
        <v>149</v>
      </c>
      <c r="E2241" s="203" t="s">
        <v>3811</v>
      </c>
      <c r="F2241" s="204" t="s">
        <v>3812</v>
      </c>
      <c r="G2241" s="205" t="s">
        <v>285</v>
      </c>
      <c r="H2241" s="206">
        <v>1</v>
      </c>
      <c r="I2241" s="207"/>
      <c r="J2241" s="208">
        <f>ROUND(I2241*H2241,2)</f>
        <v>0</v>
      </c>
      <c r="K2241" s="204" t="s">
        <v>153</v>
      </c>
      <c r="L2241" s="38"/>
      <c r="M2241" s="209" t="s">
        <v>1</v>
      </c>
      <c r="N2241" s="210" t="s">
        <v>42</v>
      </c>
      <c r="O2241" s="70"/>
      <c r="P2241" s="211">
        <f>O2241*H2241</f>
        <v>0</v>
      </c>
      <c r="Q2241" s="211">
        <v>2.8924000000000002E-4</v>
      </c>
      <c r="R2241" s="211">
        <f>Q2241*H2241</f>
        <v>2.8924000000000002E-4</v>
      </c>
      <c r="S2241" s="211">
        <v>0</v>
      </c>
      <c r="T2241" s="212">
        <f>S2241*H2241</f>
        <v>0</v>
      </c>
      <c r="U2241" s="33"/>
      <c r="V2241" s="33"/>
      <c r="W2241" s="33"/>
      <c r="X2241" s="33"/>
      <c r="Y2241" s="33"/>
      <c r="Z2241" s="33"/>
      <c r="AA2241" s="33"/>
      <c r="AB2241" s="33"/>
      <c r="AC2241" s="33"/>
      <c r="AD2241" s="33"/>
      <c r="AE2241" s="33"/>
      <c r="AR2241" s="213" t="s">
        <v>154</v>
      </c>
      <c r="AT2241" s="213" t="s">
        <v>149</v>
      </c>
      <c r="AU2241" s="213" t="s">
        <v>86</v>
      </c>
      <c r="AY2241" s="16" t="s">
        <v>147</v>
      </c>
      <c r="BE2241" s="214">
        <f>IF(N2241="základní",J2241,0)</f>
        <v>0</v>
      </c>
      <c r="BF2241" s="214">
        <f>IF(N2241="snížená",J2241,0)</f>
        <v>0</v>
      </c>
      <c r="BG2241" s="214">
        <f>IF(N2241="zákl. přenesená",J2241,0)</f>
        <v>0</v>
      </c>
      <c r="BH2241" s="214">
        <f>IF(N2241="sníž. přenesená",J2241,0)</f>
        <v>0</v>
      </c>
      <c r="BI2241" s="214">
        <f>IF(N2241="nulová",J2241,0)</f>
        <v>0</v>
      </c>
      <c r="BJ2241" s="16" t="s">
        <v>21</v>
      </c>
      <c r="BK2241" s="214">
        <f>ROUND(I2241*H2241,2)</f>
        <v>0</v>
      </c>
      <c r="BL2241" s="16" t="s">
        <v>154</v>
      </c>
      <c r="BM2241" s="213" t="s">
        <v>3813</v>
      </c>
    </row>
    <row r="2242" spans="1:65" s="2" customFormat="1" ht="29.25">
      <c r="A2242" s="33"/>
      <c r="B2242" s="34"/>
      <c r="C2242" s="35"/>
      <c r="D2242" s="215" t="s">
        <v>156</v>
      </c>
      <c r="E2242" s="35"/>
      <c r="F2242" s="216" t="s">
        <v>3814</v>
      </c>
      <c r="G2242" s="35"/>
      <c r="H2242" s="35"/>
      <c r="I2242" s="114"/>
      <c r="J2242" s="35"/>
      <c r="K2242" s="35"/>
      <c r="L2242" s="38"/>
      <c r="M2242" s="217"/>
      <c r="N2242" s="218"/>
      <c r="O2242" s="70"/>
      <c r="P2242" s="70"/>
      <c r="Q2242" s="70"/>
      <c r="R2242" s="70"/>
      <c r="S2242" s="70"/>
      <c r="T2242" s="71"/>
      <c r="U2242" s="33"/>
      <c r="V2242" s="33"/>
      <c r="W2242" s="33"/>
      <c r="X2242" s="33"/>
      <c r="Y2242" s="33"/>
      <c r="Z2242" s="33"/>
      <c r="AA2242" s="33"/>
      <c r="AB2242" s="33"/>
      <c r="AC2242" s="33"/>
      <c r="AD2242" s="33"/>
      <c r="AE2242" s="33"/>
      <c r="AT2242" s="16" t="s">
        <v>156</v>
      </c>
      <c r="AU2242" s="16" t="s">
        <v>86</v>
      </c>
    </row>
    <row r="2243" spans="1:65" s="2" customFormat="1" ht="68.25">
      <c r="A2243" s="33"/>
      <c r="B2243" s="34"/>
      <c r="C2243" s="35"/>
      <c r="D2243" s="215" t="s">
        <v>158</v>
      </c>
      <c r="E2243" s="35"/>
      <c r="F2243" s="219" t="s">
        <v>3815</v>
      </c>
      <c r="G2243" s="35"/>
      <c r="H2243" s="35"/>
      <c r="I2243" s="114"/>
      <c r="J2243" s="35"/>
      <c r="K2243" s="35"/>
      <c r="L2243" s="38"/>
      <c r="M2243" s="217"/>
      <c r="N2243" s="218"/>
      <c r="O2243" s="70"/>
      <c r="P2243" s="70"/>
      <c r="Q2243" s="70"/>
      <c r="R2243" s="70"/>
      <c r="S2243" s="70"/>
      <c r="T2243" s="71"/>
      <c r="U2243" s="33"/>
      <c r="V2243" s="33"/>
      <c r="W2243" s="33"/>
      <c r="X2243" s="33"/>
      <c r="Y2243" s="33"/>
      <c r="Z2243" s="33"/>
      <c r="AA2243" s="33"/>
      <c r="AB2243" s="33"/>
      <c r="AC2243" s="33"/>
      <c r="AD2243" s="33"/>
      <c r="AE2243" s="33"/>
      <c r="AT2243" s="16" t="s">
        <v>158</v>
      </c>
      <c r="AU2243" s="16" t="s">
        <v>86</v>
      </c>
    </row>
    <row r="2244" spans="1:65" s="2" customFormat="1" ht="19.5">
      <c r="A2244" s="33"/>
      <c r="B2244" s="34"/>
      <c r="C2244" s="35"/>
      <c r="D2244" s="215" t="s">
        <v>191</v>
      </c>
      <c r="E2244" s="35"/>
      <c r="F2244" s="219" t="s">
        <v>3816</v>
      </c>
      <c r="G2244" s="35"/>
      <c r="H2244" s="35"/>
      <c r="I2244" s="114"/>
      <c r="J2244" s="35"/>
      <c r="K2244" s="35"/>
      <c r="L2244" s="38"/>
      <c r="M2244" s="217"/>
      <c r="N2244" s="218"/>
      <c r="O2244" s="70"/>
      <c r="P2244" s="70"/>
      <c r="Q2244" s="70"/>
      <c r="R2244" s="70"/>
      <c r="S2244" s="70"/>
      <c r="T2244" s="71"/>
      <c r="U2244" s="33"/>
      <c r="V2244" s="33"/>
      <c r="W2244" s="33"/>
      <c r="X2244" s="33"/>
      <c r="Y2244" s="33"/>
      <c r="Z2244" s="33"/>
      <c r="AA2244" s="33"/>
      <c r="AB2244" s="33"/>
      <c r="AC2244" s="33"/>
      <c r="AD2244" s="33"/>
      <c r="AE2244" s="33"/>
      <c r="AT2244" s="16" t="s">
        <v>191</v>
      </c>
      <c r="AU2244" s="16" t="s">
        <v>86</v>
      </c>
    </row>
    <row r="2245" spans="1:65" s="2" customFormat="1" ht="21.75" customHeight="1">
      <c r="A2245" s="33"/>
      <c r="B2245" s="34"/>
      <c r="C2245" s="220" t="s">
        <v>3817</v>
      </c>
      <c r="D2245" s="220" t="s">
        <v>290</v>
      </c>
      <c r="E2245" s="221" t="s">
        <v>3818</v>
      </c>
      <c r="F2245" s="222" t="s">
        <v>3819</v>
      </c>
      <c r="G2245" s="223" t="s">
        <v>580</v>
      </c>
      <c r="H2245" s="224">
        <v>1</v>
      </c>
      <c r="I2245" s="225"/>
      <c r="J2245" s="226">
        <f>ROUND(I2245*H2245,2)</f>
        <v>0</v>
      </c>
      <c r="K2245" s="222" t="s">
        <v>153</v>
      </c>
      <c r="L2245" s="227"/>
      <c r="M2245" s="228" t="s">
        <v>1</v>
      </c>
      <c r="N2245" s="229" t="s">
        <v>42</v>
      </c>
      <c r="O2245" s="70"/>
      <c r="P2245" s="211">
        <f>O2245*H2245</f>
        <v>0</v>
      </c>
      <c r="Q2245" s="211">
        <v>1</v>
      </c>
      <c r="R2245" s="211">
        <f>Q2245*H2245</f>
        <v>1</v>
      </c>
      <c r="S2245" s="211">
        <v>0</v>
      </c>
      <c r="T2245" s="212">
        <f>S2245*H2245</f>
        <v>0</v>
      </c>
      <c r="U2245" s="33"/>
      <c r="V2245" s="33"/>
      <c r="W2245" s="33"/>
      <c r="X2245" s="33"/>
      <c r="Y2245" s="33"/>
      <c r="Z2245" s="33"/>
      <c r="AA2245" s="33"/>
      <c r="AB2245" s="33"/>
      <c r="AC2245" s="33"/>
      <c r="AD2245" s="33"/>
      <c r="AE2245" s="33"/>
      <c r="AR2245" s="213" t="s">
        <v>193</v>
      </c>
      <c r="AT2245" s="213" t="s">
        <v>290</v>
      </c>
      <c r="AU2245" s="213" t="s">
        <v>86</v>
      </c>
      <c r="AY2245" s="16" t="s">
        <v>147</v>
      </c>
      <c r="BE2245" s="214">
        <f>IF(N2245="základní",J2245,0)</f>
        <v>0</v>
      </c>
      <c r="BF2245" s="214">
        <f>IF(N2245="snížená",J2245,0)</f>
        <v>0</v>
      </c>
      <c r="BG2245" s="214">
        <f>IF(N2245="zákl. přenesená",J2245,0)</f>
        <v>0</v>
      </c>
      <c r="BH2245" s="214">
        <f>IF(N2245="sníž. přenesená",J2245,0)</f>
        <v>0</v>
      </c>
      <c r="BI2245" s="214">
        <f>IF(N2245="nulová",J2245,0)</f>
        <v>0</v>
      </c>
      <c r="BJ2245" s="16" t="s">
        <v>21</v>
      </c>
      <c r="BK2245" s="214">
        <f>ROUND(I2245*H2245,2)</f>
        <v>0</v>
      </c>
      <c r="BL2245" s="16" t="s">
        <v>154</v>
      </c>
      <c r="BM2245" s="213" t="s">
        <v>3820</v>
      </c>
    </row>
    <row r="2246" spans="1:65" s="2" customFormat="1" ht="11.25">
      <c r="A2246" s="33"/>
      <c r="B2246" s="34"/>
      <c r="C2246" s="35"/>
      <c r="D2246" s="215" t="s">
        <v>156</v>
      </c>
      <c r="E2246" s="35"/>
      <c r="F2246" s="216" t="s">
        <v>3819</v>
      </c>
      <c r="G2246" s="35"/>
      <c r="H2246" s="35"/>
      <c r="I2246" s="114"/>
      <c r="J2246" s="35"/>
      <c r="K2246" s="35"/>
      <c r="L2246" s="38"/>
      <c r="M2246" s="217"/>
      <c r="N2246" s="218"/>
      <c r="O2246" s="70"/>
      <c r="P2246" s="70"/>
      <c r="Q2246" s="70"/>
      <c r="R2246" s="70"/>
      <c r="S2246" s="70"/>
      <c r="T2246" s="71"/>
      <c r="U2246" s="33"/>
      <c r="V2246" s="33"/>
      <c r="W2246" s="33"/>
      <c r="X2246" s="33"/>
      <c r="Y2246" s="33"/>
      <c r="Z2246" s="33"/>
      <c r="AA2246" s="33"/>
      <c r="AB2246" s="33"/>
      <c r="AC2246" s="33"/>
      <c r="AD2246" s="33"/>
      <c r="AE2246" s="33"/>
      <c r="AT2246" s="16" t="s">
        <v>156</v>
      </c>
      <c r="AU2246" s="16" t="s">
        <v>86</v>
      </c>
    </row>
    <row r="2247" spans="1:65" s="2" customFormat="1" ht="19.5">
      <c r="A2247" s="33"/>
      <c r="B2247" s="34"/>
      <c r="C2247" s="35"/>
      <c r="D2247" s="215" t="s">
        <v>191</v>
      </c>
      <c r="E2247" s="35"/>
      <c r="F2247" s="219" t="s">
        <v>3821</v>
      </c>
      <c r="G2247" s="35"/>
      <c r="H2247" s="35"/>
      <c r="I2247" s="114"/>
      <c r="J2247" s="35"/>
      <c r="K2247" s="35"/>
      <c r="L2247" s="38"/>
      <c r="M2247" s="217"/>
      <c r="N2247" s="218"/>
      <c r="O2247" s="70"/>
      <c r="P2247" s="70"/>
      <c r="Q2247" s="70"/>
      <c r="R2247" s="70"/>
      <c r="S2247" s="70"/>
      <c r="T2247" s="71"/>
      <c r="U2247" s="33"/>
      <c r="V2247" s="33"/>
      <c r="W2247" s="33"/>
      <c r="X2247" s="33"/>
      <c r="Y2247" s="33"/>
      <c r="Z2247" s="33"/>
      <c r="AA2247" s="33"/>
      <c r="AB2247" s="33"/>
      <c r="AC2247" s="33"/>
      <c r="AD2247" s="33"/>
      <c r="AE2247" s="33"/>
      <c r="AT2247" s="16" t="s">
        <v>191</v>
      </c>
      <c r="AU2247" s="16" t="s">
        <v>86</v>
      </c>
    </row>
    <row r="2248" spans="1:65" s="2" customFormat="1" ht="21.75" customHeight="1">
      <c r="A2248" s="33"/>
      <c r="B2248" s="34"/>
      <c r="C2248" s="202" t="s">
        <v>3822</v>
      </c>
      <c r="D2248" s="202" t="s">
        <v>149</v>
      </c>
      <c r="E2248" s="203" t="s">
        <v>3823</v>
      </c>
      <c r="F2248" s="204" t="s">
        <v>3824</v>
      </c>
      <c r="G2248" s="205" t="s">
        <v>285</v>
      </c>
      <c r="H2248" s="206">
        <v>1</v>
      </c>
      <c r="I2248" s="207"/>
      <c r="J2248" s="208">
        <f>ROUND(I2248*H2248,2)</f>
        <v>0</v>
      </c>
      <c r="K2248" s="204" t="s">
        <v>153</v>
      </c>
      <c r="L2248" s="38"/>
      <c r="M2248" s="209" t="s">
        <v>1</v>
      </c>
      <c r="N2248" s="210" t="s">
        <v>42</v>
      </c>
      <c r="O2248" s="70"/>
      <c r="P2248" s="211">
        <f>O2248*H2248</f>
        <v>0</v>
      </c>
      <c r="Q2248" s="211">
        <v>5.2419999999999995E-4</v>
      </c>
      <c r="R2248" s="211">
        <f>Q2248*H2248</f>
        <v>5.2419999999999995E-4</v>
      </c>
      <c r="S2248" s="211">
        <v>0</v>
      </c>
      <c r="T2248" s="212">
        <f>S2248*H2248</f>
        <v>0</v>
      </c>
      <c r="U2248" s="33"/>
      <c r="V2248" s="33"/>
      <c r="W2248" s="33"/>
      <c r="X2248" s="33"/>
      <c r="Y2248" s="33"/>
      <c r="Z2248" s="33"/>
      <c r="AA2248" s="33"/>
      <c r="AB2248" s="33"/>
      <c r="AC2248" s="33"/>
      <c r="AD2248" s="33"/>
      <c r="AE2248" s="33"/>
      <c r="AR2248" s="213" t="s">
        <v>154</v>
      </c>
      <c r="AT2248" s="213" t="s">
        <v>149</v>
      </c>
      <c r="AU2248" s="213" t="s">
        <v>86</v>
      </c>
      <c r="AY2248" s="16" t="s">
        <v>147</v>
      </c>
      <c r="BE2248" s="214">
        <f>IF(N2248="základní",J2248,0)</f>
        <v>0</v>
      </c>
      <c r="BF2248" s="214">
        <f>IF(N2248="snížená",J2248,0)</f>
        <v>0</v>
      </c>
      <c r="BG2248" s="214">
        <f>IF(N2248="zákl. přenesená",J2248,0)</f>
        <v>0</v>
      </c>
      <c r="BH2248" s="214">
        <f>IF(N2248="sníž. přenesená",J2248,0)</f>
        <v>0</v>
      </c>
      <c r="BI2248" s="214">
        <f>IF(N2248="nulová",J2248,0)</f>
        <v>0</v>
      </c>
      <c r="BJ2248" s="16" t="s">
        <v>21</v>
      </c>
      <c r="BK2248" s="214">
        <f>ROUND(I2248*H2248,2)</f>
        <v>0</v>
      </c>
      <c r="BL2248" s="16" t="s">
        <v>154</v>
      </c>
      <c r="BM2248" s="213" t="s">
        <v>3825</v>
      </c>
    </row>
    <row r="2249" spans="1:65" s="2" customFormat="1" ht="29.25">
      <c r="A2249" s="33"/>
      <c r="B2249" s="34"/>
      <c r="C2249" s="35"/>
      <c r="D2249" s="215" t="s">
        <v>156</v>
      </c>
      <c r="E2249" s="35"/>
      <c r="F2249" s="216" t="s">
        <v>3826</v>
      </c>
      <c r="G2249" s="35"/>
      <c r="H2249" s="35"/>
      <c r="I2249" s="114"/>
      <c r="J2249" s="35"/>
      <c r="K2249" s="35"/>
      <c r="L2249" s="38"/>
      <c r="M2249" s="217"/>
      <c r="N2249" s="218"/>
      <c r="O2249" s="70"/>
      <c r="P2249" s="70"/>
      <c r="Q2249" s="70"/>
      <c r="R2249" s="70"/>
      <c r="S2249" s="70"/>
      <c r="T2249" s="71"/>
      <c r="U2249" s="33"/>
      <c r="V2249" s="33"/>
      <c r="W2249" s="33"/>
      <c r="X2249" s="33"/>
      <c r="Y2249" s="33"/>
      <c r="Z2249" s="33"/>
      <c r="AA2249" s="33"/>
      <c r="AB2249" s="33"/>
      <c r="AC2249" s="33"/>
      <c r="AD2249" s="33"/>
      <c r="AE2249" s="33"/>
      <c r="AT2249" s="16" t="s">
        <v>156</v>
      </c>
      <c r="AU2249" s="16" t="s">
        <v>86</v>
      </c>
    </row>
    <row r="2250" spans="1:65" s="2" customFormat="1" ht="68.25">
      <c r="A2250" s="33"/>
      <c r="B2250" s="34"/>
      <c r="C2250" s="35"/>
      <c r="D2250" s="215" t="s">
        <v>158</v>
      </c>
      <c r="E2250" s="35"/>
      <c r="F2250" s="219" t="s">
        <v>3815</v>
      </c>
      <c r="G2250" s="35"/>
      <c r="H2250" s="35"/>
      <c r="I2250" s="114"/>
      <c r="J2250" s="35"/>
      <c r="K2250" s="35"/>
      <c r="L2250" s="38"/>
      <c r="M2250" s="217"/>
      <c r="N2250" s="218"/>
      <c r="O2250" s="70"/>
      <c r="P2250" s="70"/>
      <c r="Q2250" s="70"/>
      <c r="R2250" s="70"/>
      <c r="S2250" s="70"/>
      <c r="T2250" s="71"/>
      <c r="U2250" s="33"/>
      <c r="V2250" s="33"/>
      <c r="W2250" s="33"/>
      <c r="X2250" s="33"/>
      <c r="Y2250" s="33"/>
      <c r="Z2250" s="33"/>
      <c r="AA2250" s="33"/>
      <c r="AB2250" s="33"/>
      <c r="AC2250" s="33"/>
      <c r="AD2250" s="33"/>
      <c r="AE2250" s="33"/>
      <c r="AT2250" s="16" t="s">
        <v>158</v>
      </c>
      <c r="AU2250" s="16" t="s">
        <v>86</v>
      </c>
    </row>
    <row r="2251" spans="1:65" s="2" customFormat="1" ht="39">
      <c r="A2251" s="33"/>
      <c r="B2251" s="34"/>
      <c r="C2251" s="35"/>
      <c r="D2251" s="215" t="s">
        <v>191</v>
      </c>
      <c r="E2251" s="35"/>
      <c r="F2251" s="219" t="s">
        <v>3827</v>
      </c>
      <c r="G2251" s="35"/>
      <c r="H2251" s="35"/>
      <c r="I2251" s="114"/>
      <c r="J2251" s="35"/>
      <c r="K2251" s="35"/>
      <c r="L2251" s="38"/>
      <c r="M2251" s="217"/>
      <c r="N2251" s="218"/>
      <c r="O2251" s="70"/>
      <c r="P2251" s="70"/>
      <c r="Q2251" s="70"/>
      <c r="R2251" s="70"/>
      <c r="S2251" s="70"/>
      <c r="T2251" s="71"/>
      <c r="U2251" s="33"/>
      <c r="V2251" s="33"/>
      <c r="W2251" s="33"/>
      <c r="X2251" s="33"/>
      <c r="Y2251" s="33"/>
      <c r="Z2251" s="33"/>
      <c r="AA2251" s="33"/>
      <c r="AB2251" s="33"/>
      <c r="AC2251" s="33"/>
      <c r="AD2251" s="33"/>
      <c r="AE2251" s="33"/>
      <c r="AT2251" s="16" t="s">
        <v>191</v>
      </c>
      <c r="AU2251" s="16" t="s">
        <v>86</v>
      </c>
    </row>
    <row r="2252" spans="1:65" s="2" customFormat="1" ht="21.75" customHeight="1">
      <c r="A2252" s="33"/>
      <c r="B2252" s="34"/>
      <c r="C2252" s="220" t="s">
        <v>3828</v>
      </c>
      <c r="D2252" s="220" t="s">
        <v>290</v>
      </c>
      <c r="E2252" s="221" t="s">
        <v>3829</v>
      </c>
      <c r="F2252" s="222" t="s">
        <v>3830</v>
      </c>
      <c r="G2252" s="223" t="s">
        <v>580</v>
      </c>
      <c r="H2252" s="224">
        <v>1</v>
      </c>
      <c r="I2252" s="225"/>
      <c r="J2252" s="226">
        <f>ROUND(I2252*H2252,2)</f>
        <v>0</v>
      </c>
      <c r="K2252" s="222" t="s">
        <v>153</v>
      </c>
      <c r="L2252" s="227"/>
      <c r="M2252" s="228" t="s">
        <v>1</v>
      </c>
      <c r="N2252" s="229" t="s">
        <v>42</v>
      </c>
      <c r="O2252" s="70"/>
      <c r="P2252" s="211">
        <f>O2252*H2252</f>
        <v>0</v>
      </c>
      <c r="Q2252" s="211">
        <v>1</v>
      </c>
      <c r="R2252" s="211">
        <f>Q2252*H2252</f>
        <v>1</v>
      </c>
      <c r="S2252" s="211">
        <v>0</v>
      </c>
      <c r="T2252" s="212">
        <f>S2252*H2252</f>
        <v>0</v>
      </c>
      <c r="U2252" s="33"/>
      <c r="V2252" s="33"/>
      <c r="W2252" s="33"/>
      <c r="X2252" s="33"/>
      <c r="Y2252" s="33"/>
      <c r="Z2252" s="33"/>
      <c r="AA2252" s="33"/>
      <c r="AB2252" s="33"/>
      <c r="AC2252" s="33"/>
      <c r="AD2252" s="33"/>
      <c r="AE2252" s="33"/>
      <c r="AR2252" s="213" t="s">
        <v>193</v>
      </c>
      <c r="AT2252" s="213" t="s">
        <v>290</v>
      </c>
      <c r="AU2252" s="213" t="s">
        <v>86</v>
      </c>
      <c r="AY2252" s="16" t="s">
        <v>147</v>
      </c>
      <c r="BE2252" s="214">
        <f>IF(N2252="základní",J2252,0)</f>
        <v>0</v>
      </c>
      <c r="BF2252" s="214">
        <f>IF(N2252="snížená",J2252,0)</f>
        <v>0</v>
      </c>
      <c r="BG2252" s="214">
        <f>IF(N2252="zákl. přenesená",J2252,0)</f>
        <v>0</v>
      </c>
      <c r="BH2252" s="214">
        <f>IF(N2252="sníž. přenesená",J2252,0)</f>
        <v>0</v>
      </c>
      <c r="BI2252" s="214">
        <f>IF(N2252="nulová",J2252,0)</f>
        <v>0</v>
      </c>
      <c r="BJ2252" s="16" t="s">
        <v>21</v>
      </c>
      <c r="BK2252" s="214">
        <f>ROUND(I2252*H2252,2)</f>
        <v>0</v>
      </c>
      <c r="BL2252" s="16" t="s">
        <v>154</v>
      </c>
      <c r="BM2252" s="213" t="s">
        <v>3831</v>
      </c>
    </row>
    <row r="2253" spans="1:65" s="2" customFormat="1" ht="11.25">
      <c r="A2253" s="33"/>
      <c r="B2253" s="34"/>
      <c r="C2253" s="35"/>
      <c r="D2253" s="215" t="s">
        <v>156</v>
      </c>
      <c r="E2253" s="35"/>
      <c r="F2253" s="216" t="s">
        <v>3830</v>
      </c>
      <c r="G2253" s="35"/>
      <c r="H2253" s="35"/>
      <c r="I2253" s="114"/>
      <c r="J2253" s="35"/>
      <c r="K2253" s="35"/>
      <c r="L2253" s="38"/>
      <c r="M2253" s="217"/>
      <c r="N2253" s="218"/>
      <c r="O2253" s="70"/>
      <c r="P2253" s="70"/>
      <c r="Q2253" s="70"/>
      <c r="R2253" s="70"/>
      <c r="S2253" s="70"/>
      <c r="T2253" s="71"/>
      <c r="U2253" s="33"/>
      <c r="V2253" s="33"/>
      <c r="W2253" s="33"/>
      <c r="X2253" s="33"/>
      <c r="Y2253" s="33"/>
      <c r="Z2253" s="33"/>
      <c r="AA2253" s="33"/>
      <c r="AB2253" s="33"/>
      <c r="AC2253" s="33"/>
      <c r="AD2253" s="33"/>
      <c r="AE2253" s="33"/>
      <c r="AT2253" s="16" t="s">
        <v>156</v>
      </c>
      <c r="AU2253" s="16" t="s">
        <v>86</v>
      </c>
    </row>
    <row r="2254" spans="1:65" s="2" customFormat="1" ht="29.25">
      <c r="A2254" s="33"/>
      <c r="B2254" s="34"/>
      <c r="C2254" s="35"/>
      <c r="D2254" s="215" t="s">
        <v>191</v>
      </c>
      <c r="E2254" s="35"/>
      <c r="F2254" s="219" t="s">
        <v>3832</v>
      </c>
      <c r="G2254" s="35"/>
      <c r="H2254" s="35"/>
      <c r="I2254" s="114"/>
      <c r="J2254" s="35"/>
      <c r="K2254" s="35"/>
      <c r="L2254" s="38"/>
      <c r="M2254" s="217"/>
      <c r="N2254" s="218"/>
      <c r="O2254" s="70"/>
      <c r="P2254" s="70"/>
      <c r="Q2254" s="70"/>
      <c r="R2254" s="70"/>
      <c r="S2254" s="70"/>
      <c r="T2254" s="71"/>
      <c r="U2254" s="33"/>
      <c r="V2254" s="33"/>
      <c r="W2254" s="33"/>
      <c r="X2254" s="33"/>
      <c r="Y2254" s="33"/>
      <c r="Z2254" s="33"/>
      <c r="AA2254" s="33"/>
      <c r="AB2254" s="33"/>
      <c r="AC2254" s="33"/>
      <c r="AD2254" s="33"/>
      <c r="AE2254" s="33"/>
      <c r="AT2254" s="16" t="s">
        <v>191</v>
      </c>
      <c r="AU2254" s="16" t="s">
        <v>86</v>
      </c>
    </row>
    <row r="2255" spans="1:65" s="2" customFormat="1" ht="21.75" customHeight="1">
      <c r="A2255" s="33"/>
      <c r="B2255" s="34"/>
      <c r="C2255" s="202" t="s">
        <v>3833</v>
      </c>
      <c r="D2255" s="202" t="s">
        <v>149</v>
      </c>
      <c r="E2255" s="203" t="s">
        <v>3834</v>
      </c>
      <c r="F2255" s="204" t="s">
        <v>3835</v>
      </c>
      <c r="G2255" s="205" t="s">
        <v>285</v>
      </c>
      <c r="H2255" s="206">
        <v>1</v>
      </c>
      <c r="I2255" s="207"/>
      <c r="J2255" s="208">
        <f>ROUND(I2255*H2255,2)</f>
        <v>0</v>
      </c>
      <c r="K2255" s="204" t="s">
        <v>153</v>
      </c>
      <c r="L2255" s="38"/>
      <c r="M2255" s="209" t="s">
        <v>1</v>
      </c>
      <c r="N2255" s="210" t="s">
        <v>42</v>
      </c>
      <c r="O2255" s="70"/>
      <c r="P2255" s="211">
        <f>O2255*H2255</f>
        <v>0</v>
      </c>
      <c r="Q2255" s="211">
        <v>7.8160000000000002E-4</v>
      </c>
      <c r="R2255" s="211">
        <f>Q2255*H2255</f>
        <v>7.8160000000000002E-4</v>
      </c>
      <c r="S2255" s="211">
        <v>1E-3</v>
      </c>
      <c r="T2255" s="212">
        <f>S2255*H2255</f>
        <v>1E-3</v>
      </c>
      <c r="U2255" s="33"/>
      <c r="V2255" s="33"/>
      <c r="W2255" s="33"/>
      <c r="X2255" s="33"/>
      <c r="Y2255" s="33"/>
      <c r="Z2255" s="33"/>
      <c r="AA2255" s="33"/>
      <c r="AB2255" s="33"/>
      <c r="AC2255" s="33"/>
      <c r="AD2255" s="33"/>
      <c r="AE2255" s="33"/>
      <c r="AR2255" s="213" t="s">
        <v>154</v>
      </c>
      <c r="AT2255" s="213" t="s">
        <v>149</v>
      </c>
      <c r="AU2255" s="213" t="s">
        <v>86</v>
      </c>
      <c r="AY2255" s="16" t="s">
        <v>147</v>
      </c>
      <c r="BE2255" s="214">
        <f>IF(N2255="základní",J2255,0)</f>
        <v>0</v>
      </c>
      <c r="BF2255" s="214">
        <f>IF(N2255="snížená",J2255,0)</f>
        <v>0</v>
      </c>
      <c r="BG2255" s="214">
        <f>IF(N2255="zákl. přenesená",J2255,0)</f>
        <v>0</v>
      </c>
      <c r="BH2255" s="214">
        <f>IF(N2255="sníž. přenesená",J2255,0)</f>
        <v>0</v>
      </c>
      <c r="BI2255" s="214">
        <f>IF(N2255="nulová",J2255,0)</f>
        <v>0</v>
      </c>
      <c r="BJ2255" s="16" t="s">
        <v>21</v>
      </c>
      <c r="BK2255" s="214">
        <f>ROUND(I2255*H2255,2)</f>
        <v>0</v>
      </c>
      <c r="BL2255" s="16" t="s">
        <v>154</v>
      </c>
      <c r="BM2255" s="213" t="s">
        <v>3836</v>
      </c>
    </row>
    <row r="2256" spans="1:65" s="2" customFormat="1" ht="29.25">
      <c r="A2256" s="33"/>
      <c r="B2256" s="34"/>
      <c r="C2256" s="35"/>
      <c r="D2256" s="215" t="s">
        <v>156</v>
      </c>
      <c r="E2256" s="35"/>
      <c r="F2256" s="216" t="s">
        <v>3837</v>
      </c>
      <c r="G2256" s="35"/>
      <c r="H2256" s="35"/>
      <c r="I2256" s="114"/>
      <c r="J2256" s="35"/>
      <c r="K2256" s="35"/>
      <c r="L2256" s="38"/>
      <c r="M2256" s="217"/>
      <c r="N2256" s="218"/>
      <c r="O2256" s="70"/>
      <c r="P2256" s="70"/>
      <c r="Q2256" s="70"/>
      <c r="R2256" s="70"/>
      <c r="S2256" s="70"/>
      <c r="T2256" s="71"/>
      <c r="U2256" s="33"/>
      <c r="V2256" s="33"/>
      <c r="W2256" s="33"/>
      <c r="X2256" s="33"/>
      <c r="Y2256" s="33"/>
      <c r="Z2256" s="33"/>
      <c r="AA2256" s="33"/>
      <c r="AB2256" s="33"/>
      <c r="AC2256" s="33"/>
      <c r="AD2256" s="33"/>
      <c r="AE2256" s="33"/>
      <c r="AT2256" s="16" t="s">
        <v>156</v>
      </c>
      <c r="AU2256" s="16" t="s">
        <v>86</v>
      </c>
    </row>
    <row r="2257" spans="1:65" s="2" customFormat="1" ht="68.25">
      <c r="A2257" s="33"/>
      <c r="B2257" s="34"/>
      <c r="C2257" s="35"/>
      <c r="D2257" s="215" t="s">
        <v>158</v>
      </c>
      <c r="E2257" s="35"/>
      <c r="F2257" s="219" t="s">
        <v>3815</v>
      </c>
      <c r="G2257" s="35"/>
      <c r="H2257" s="35"/>
      <c r="I2257" s="114"/>
      <c r="J2257" s="35"/>
      <c r="K2257" s="35"/>
      <c r="L2257" s="38"/>
      <c r="M2257" s="217"/>
      <c r="N2257" s="218"/>
      <c r="O2257" s="70"/>
      <c r="P2257" s="70"/>
      <c r="Q2257" s="70"/>
      <c r="R2257" s="70"/>
      <c r="S2257" s="70"/>
      <c r="T2257" s="71"/>
      <c r="U2257" s="33"/>
      <c r="V2257" s="33"/>
      <c r="W2257" s="33"/>
      <c r="X2257" s="33"/>
      <c r="Y2257" s="33"/>
      <c r="Z2257" s="33"/>
      <c r="AA2257" s="33"/>
      <c r="AB2257" s="33"/>
      <c r="AC2257" s="33"/>
      <c r="AD2257" s="33"/>
      <c r="AE2257" s="33"/>
      <c r="AT2257" s="16" t="s">
        <v>158</v>
      </c>
      <c r="AU2257" s="16" t="s">
        <v>86</v>
      </c>
    </row>
    <row r="2258" spans="1:65" s="2" customFormat="1" ht="39">
      <c r="A2258" s="33"/>
      <c r="B2258" s="34"/>
      <c r="C2258" s="35"/>
      <c r="D2258" s="215" t="s">
        <v>191</v>
      </c>
      <c r="E2258" s="35"/>
      <c r="F2258" s="219" t="s">
        <v>3827</v>
      </c>
      <c r="G2258" s="35"/>
      <c r="H2258" s="35"/>
      <c r="I2258" s="114"/>
      <c r="J2258" s="35"/>
      <c r="K2258" s="35"/>
      <c r="L2258" s="38"/>
      <c r="M2258" s="217"/>
      <c r="N2258" s="218"/>
      <c r="O2258" s="70"/>
      <c r="P2258" s="70"/>
      <c r="Q2258" s="70"/>
      <c r="R2258" s="70"/>
      <c r="S2258" s="70"/>
      <c r="T2258" s="71"/>
      <c r="U2258" s="33"/>
      <c r="V2258" s="33"/>
      <c r="W2258" s="33"/>
      <c r="X2258" s="33"/>
      <c r="Y2258" s="33"/>
      <c r="Z2258" s="33"/>
      <c r="AA2258" s="33"/>
      <c r="AB2258" s="33"/>
      <c r="AC2258" s="33"/>
      <c r="AD2258" s="33"/>
      <c r="AE2258" s="33"/>
      <c r="AT2258" s="16" t="s">
        <v>191</v>
      </c>
      <c r="AU2258" s="16" t="s">
        <v>86</v>
      </c>
    </row>
    <row r="2259" spans="1:65" s="2" customFormat="1" ht="21.75" customHeight="1">
      <c r="A2259" s="33"/>
      <c r="B2259" s="34"/>
      <c r="C2259" s="220" t="s">
        <v>3838</v>
      </c>
      <c r="D2259" s="220" t="s">
        <v>290</v>
      </c>
      <c r="E2259" s="221" t="s">
        <v>3839</v>
      </c>
      <c r="F2259" s="222" t="s">
        <v>3840</v>
      </c>
      <c r="G2259" s="223" t="s">
        <v>580</v>
      </c>
      <c r="H2259" s="224">
        <v>1</v>
      </c>
      <c r="I2259" s="225"/>
      <c r="J2259" s="226">
        <f>ROUND(I2259*H2259,2)</f>
        <v>0</v>
      </c>
      <c r="K2259" s="222" t="s">
        <v>153</v>
      </c>
      <c r="L2259" s="227"/>
      <c r="M2259" s="228" t="s">
        <v>1</v>
      </c>
      <c r="N2259" s="229" t="s">
        <v>42</v>
      </c>
      <c r="O2259" s="70"/>
      <c r="P2259" s="211">
        <f>O2259*H2259</f>
        <v>0</v>
      </c>
      <c r="Q2259" s="211">
        <v>1</v>
      </c>
      <c r="R2259" s="211">
        <f>Q2259*H2259</f>
        <v>1</v>
      </c>
      <c r="S2259" s="211">
        <v>0</v>
      </c>
      <c r="T2259" s="212">
        <f>S2259*H2259</f>
        <v>0</v>
      </c>
      <c r="U2259" s="33"/>
      <c r="V2259" s="33"/>
      <c r="W2259" s="33"/>
      <c r="X2259" s="33"/>
      <c r="Y2259" s="33"/>
      <c r="Z2259" s="33"/>
      <c r="AA2259" s="33"/>
      <c r="AB2259" s="33"/>
      <c r="AC2259" s="33"/>
      <c r="AD2259" s="33"/>
      <c r="AE2259" s="33"/>
      <c r="AR2259" s="213" t="s">
        <v>193</v>
      </c>
      <c r="AT2259" s="213" t="s">
        <v>290</v>
      </c>
      <c r="AU2259" s="213" t="s">
        <v>86</v>
      </c>
      <c r="AY2259" s="16" t="s">
        <v>147</v>
      </c>
      <c r="BE2259" s="214">
        <f>IF(N2259="základní",J2259,0)</f>
        <v>0</v>
      </c>
      <c r="BF2259" s="214">
        <f>IF(N2259="snížená",J2259,0)</f>
        <v>0</v>
      </c>
      <c r="BG2259" s="214">
        <f>IF(N2259="zákl. přenesená",J2259,0)</f>
        <v>0</v>
      </c>
      <c r="BH2259" s="214">
        <f>IF(N2259="sníž. přenesená",J2259,0)</f>
        <v>0</v>
      </c>
      <c r="BI2259" s="214">
        <f>IF(N2259="nulová",J2259,0)</f>
        <v>0</v>
      </c>
      <c r="BJ2259" s="16" t="s">
        <v>21</v>
      </c>
      <c r="BK2259" s="214">
        <f>ROUND(I2259*H2259,2)</f>
        <v>0</v>
      </c>
      <c r="BL2259" s="16" t="s">
        <v>154</v>
      </c>
      <c r="BM2259" s="213" t="s">
        <v>3841</v>
      </c>
    </row>
    <row r="2260" spans="1:65" s="2" customFormat="1" ht="11.25">
      <c r="A2260" s="33"/>
      <c r="B2260" s="34"/>
      <c r="C2260" s="35"/>
      <c r="D2260" s="215" t="s">
        <v>156</v>
      </c>
      <c r="E2260" s="35"/>
      <c r="F2260" s="216" t="s">
        <v>3840</v>
      </c>
      <c r="G2260" s="35"/>
      <c r="H2260" s="35"/>
      <c r="I2260" s="114"/>
      <c r="J2260" s="35"/>
      <c r="K2260" s="35"/>
      <c r="L2260" s="38"/>
      <c r="M2260" s="217"/>
      <c r="N2260" s="218"/>
      <c r="O2260" s="70"/>
      <c r="P2260" s="70"/>
      <c r="Q2260" s="70"/>
      <c r="R2260" s="70"/>
      <c r="S2260" s="70"/>
      <c r="T2260" s="71"/>
      <c r="U2260" s="33"/>
      <c r="V2260" s="33"/>
      <c r="W2260" s="33"/>
      <c r="X2260" s="33"/>
      <c r="Y2260" s="33"/>
      <c r="Z2260" s="33"/>
      <c r="AA2260" s="33"/>
      <c r="AB2260" s="33"/>
      <c r="AC2260" s="33"/>
      <c r="AD2260" s="33"/>
      <c r="AE2260" s="33"/>
      <c r="AT2260" s="16" t="s">
        <v>156</v>
      </c>
      <c r="AU2260" s="16" t="s">
        <v>86</v>
      </c>
    </row>
    <row r="2261" spans="1:65" s="2" customFormat="1" ht="19.5">
      <c r="A2261" s="33"/>
      <c r="B2261" s="34"/>
      <c r="C2261" s="35"/>
      <c r="D2261" s="215" t="s">
        <v>191</v>
      </c>
      <c r="E2261" s="35"/>
      <c r="F2261" s="219" t="s">
        <v>3842</v>
      </c>
      <c r="G2261" s="35"/>
      <c r="H2261" s="35"/>
      <c r="I2261" s="114"/>
      <c r="J2261" s="35"/>
      <c r="K2261" s="35"/>
      <c r="L2261" s="38"/>
      <c r="M2261" s="217"/>
      <c r="N2261" s="218"/>
      <c r="O2261" s="70"/>
      <c r="P2261" s="70"/>
      <c r="Q2261" s="70"/>
      <c r="R2261" s="70"/>
      <c r="S2261" s="70"/>
      <c r="T2261" s="71"/>
      <c r="U2261" s="33"/>
      <c r="V2261" s="33"/>
      <c r="W2261" s="33"/>
      <c r="X2261" s="33"/>
      <c r="Y2261" s="33"/>
      <c r="Z2261" s="33"/>
      <c r="AA2261" s="33"/>
      <c r="AB2261" s="33"/>
      <c r="AC2261" s="33"/>
      <c r="AD2261" s="33"/>
      <c r="AE2261" s="33"/>
      <c r="AT2261" s="16" t="s">
        <v>191</v>
      </c>
      <c r="AU2261" s="16" t="s">
        <v>86</v>
      </c>
    </row>
    <row r="2262" spans="1:65" s="2" customFormat="1" ht="21.75" customHeight="1">
      <c r="A2262" s="33"/>
      <c r="B2262" s="34"/>
      <c r="C2262" s="202" t="s">
        <v>3843</v>
      </c>
      <c r="D2262" s="202" t="s">
        <v>149</v>
      </c>
      <c r="E2262" s="203" t="s">
        <v>3844</v>
      </c>
      <c r="F2262" s="204" t="s">
        <v>3845</v>
      </c>
      <c r="G2262" s="205" t="s">
        <v>285</v>
      </c>
      <c r="H2262" s="206">
        <v>1</v>
      </c>
      <c r="I2262" s="207"/>
      <c r="J2262" s="208">
        <f>ROUND(I2262*H2262,2)</f>
        <v>0</v>
      </c>
      <c r="K2262" s="204" t="s">
        <v>153</v>
      </c>
      <c r="L2262" s="38"/>
      <c r="M2262" s="209" t="s">
        <v>1</v>
      </c>
      <c r="N2262" s="210" t="s">
        <v>42</v>
      </c>
      <c r="O2262" s="70"/>
      <c r="P2262" s="211">
        <f>O2262*H2262</f>
        <v>0</v>
      </c>
      <c r="Q2262" s="211">
        <v>7.8888000000000005E-4</v>
      </c>
      <c r="R2262" s="211">
        <f>Q2262*H2262</f>
        <v>7.8888000000000005E-4</v>
      </c>
      <c r="S2262" s="211">
        <v>1E-3</v>
      </c>
      <c r="T2262" s="212">
        <f>S2262*H2262</f>
        <v>1E-3</v>
      </c>
      <c r="U2262" s="33"/>
      <c r="V2262" s="33"/>
      <c r="W2262" s="33"/>
      <c r="X2262" s="33"/>
      <c r="Y2262" s="33"/>
      <c r="Z2262" s="33"/>
      <c r="AA2262" s="33"/>
      <c r="AB2262" s="33"/>
      <c r="AC2262" s="33"/>
      <c r="AD2262" s="33"/>
      <c r="AE2262" s="33"/>
      <c r="AR2262" s="213" t="s">
        <v>154</v>
      </c>
      <c r="AT2262" s="213" t="s">
        <v>149</v>
      </c>
      <c r="AU2262" s="213" t="s">
        <v>86</v>
      </c>
      <c r="AY2262" s="16" t="s">
        <v>147</v>
      </c>
      <c r="BE2262" s="214">
        <f>IF(N2262="základní",J2262,0)</f>
        <v>0</v>
      </c>
      <c r="BF2262" s="214">
        <f>IF(N2262="snížená",J2262,0)</f>
        <v>0</v>
      </c>
      <c r="BG2262" s="214">
        <f>IF(N2262="zákl. přenesená",J2262,0)</f>
        <v>0</v>
      </c>
      <c r="BH2262" s="214">
        <f>IF(N2262="sníž. přenesená",J2262,0)</f>
        <v>0</v>
      </c>
      <c r="BI2262" s="214">
        <f>IF(N2262="nulová",J2262,0)</f>
        <v>0</v>
      </c>
      <c r="BJ2262" s="16" t="s">
        <v>21</v>
      </c>
      <c r="BK2262" s="214">
        <f>ROUND(I2262*H2262,2)</f>
        <v>0</v>
      </c>
      <c r="BL2262" s="16" t="s">
        <v>154</v>
      </c>
      <c r="BM2262" s="213" t="s">
        <v>3846</v>
      </c>
    </row>
    <row r="2263" spans="1:65" s="2" customFormat="1" ht="19.5">
      <c r="A2263" s="33"/>
      <c r="B2263" s="34"/>
      <c r="C2263" s="35"/>
      <c r="D2263" s="215" t="s">
        <v>156</v>
      </c>
      <c r="E2263" s="35"/>
      <c r="F2263" s="216" t="s">
        <v>3847</v>
      </c>
      <c r="G2263" s="35"/>
      <c r="H2263" s="35"/>
      <c r="I2263" s="114"/>
      <c r="J2263" s="35"/>
      <c r="K2263" s="35"/>
      <c r="L2263" s="38"/>
      <c r="M2263" s="217"/>
      <c r="N2263" s="218"/>
      <c r="O2263" s="70"/>
      <c r="P2263" s="70"/>
      <c r="Q2263" s="70"/>
      <c r="R2263" s="70"/>
      <c r="S2263" s="70"/>
      <c r="T2263" s="71"/>
      <c r="U2263" s="33"/>
      <c r="V2263" s="33"/>
      <c r="W2263" s="33"/>
      <c r="X2263" s="33"/>
      <c r="Y2263" s="33"/>
      <c r="Z2263" s="33"/>
      <c r="AA2263" s="33"/>
      <c r="AB2263" s="33"/>
      <c r="AC2263" s="33"/>
      <c r="AD2263" s="33"/>
      <c r="AE2263" s="33"/>
      <c r="AT2263" s="16" t="s">
        <v>156</v>
      </c>
      <c r="AU2263" s="16" t="s">
        <v>86</v>
      </c>
    </row>
    <row r="2264" spans="1:65" s="2" customFormat="1" ht="68.25">
      <c r="A2264" s="33"/>
      <c r="B2264" s="34"/>
      <c r="C2264" s="35"/>
      <c r="D2264" s="215" t="s">
        <v>158</v>
      </c>
      <c r="E2264" s="35"/>
      <c r="F2264" s="219" t="s">
        <v>3815</v>
      </c>
      <c r="G2264" s="35"/>
      <c r="H2264" s="35"/>
      <c r="I2264" s="114"/>
      <c r="J2264" s="35"/>
      <c r="K2264" s="35"/>
      <c r="L2264" s="38"/>
      <c r="M2264" s="217"/>
      <c r="N2264" s="218"/>
      <c r="O2264" s="70"/>
      <c r="P2264" s="70"/>
      <c r="Q2264" s="70"/>
      <c r="R2264" s="70"/>
      <c r="S2264" s="70"/>
      <c r="T2264" s="71"/>
      <c r="U2264" s="33"/>
      <c r="V2264" s="33"/>
      <c r="W2264" s="33"/>
      <c r="X2264" s="33"/>
      <c r="Y2264" s="33"/>
      <c r="Z2264" s="33"/>
      <c r="AA2264" s="33"/>
      <c r="AB2264" s="33"/>
      <c r="AC2264" s="33"/>
      <c r="AD2264" s="33"/>
      <c r="AE2264" s="33"/>
      <c r="AT2264" s="16" t="s">
        <v>158</v>
      </c>
      <c r="AU2264" s="16" t="s">
        <v>86</v>
      </c>
    </row>
    <row r="2265" spans="1:65" s="2" customFormat="1" ht="21.75" customHeight="1">
      <c r="A2265" s="33"/>
      <c r="B2265" s="34"/>
      <c r="C2265" s="220" t="s">
        <v>3848</v>
      </c>
      <c r="D2265" s="220" t="s">
        <v>290</v>
      </c>
      <c r="E2265" s="221" t="s">
        <v>3849</v>
      </c>
      <c r="F2265" s="222" t="s">
        <v>3850</v>
      </c>
      <c r="G2265" s="223" t="s">
        <v>580</v>
      </c>
      <c r="H2265" s="224">
        <v>1</v>
      </c>
      <c r="I2265" s="225"/>
      <c r="J2265" s="226">
        <f>ROUND(I2265*H2265,2)</f>
        <v>0</v>
      </c>
      <c r="K2265" s="222" t="s">
        <v>153</v>
      </c>
      <c r="L2265" s="227"/>
      <c r="M2265" s="228" t="s">
        <v>1</v>
      </c>
      <c r="N2265" s="229" t="s">
        <v>42</v>
      </c>
      <c r="O2265" s="70"/>
      <c r="P2265" s="211">
        <f>O2265*H2265</f>
        <v>0</v>
      </c>
      <c r="Q2265" s="211">
        <v>1</v>
      </c>
      <c r="R2265" s="211">
        <f>Q2265*H2265</f>
        <v>1</v>
      </c>
      <c r="S2265" s="211">
        <v>0</v>
      </c>
      <c r="T2265" s="212">
        <f>S2265*H2265</f>
        <v>0</v>
      </c>
      <c r="U2265" s="33"/>
      <c r="V2265" s="33"/>
      <c r="W2265" s="33"/>
      <c r="X2265" s="33"/>
      <c r="Y2265" s="33"/>
      <c r="Z2265" s="33"/>
      <c r="AA2265" s="33"/>
      <c r="AB2265" s="33"/>
      <c r="AC2265" s="33"/>
      <c r="AD2265" s="33"/>
      <c r="AE2265" s="33"/>
      <c r="AR2265" s="213" t="s">
        <v>193</v>
      </c>
      <c r="AT2265" s="213" t="s">
        <v>290</v>
      </c>
      <c r="AU2265" s="213" t="s">
        <v>86</v>
      </c>
      <c r="AY2265" s="16" t="s">
        <v>147</v>
      </c>
      <c r="BE2265" s="214">
        <f>IF(N2265="základní",J2265,0)</f>
        <v>0</v>
      </c>
      <c r="BF2265" s="214">
        <f>IF(N2265="snížená",J2265,0)</f>
        <v>0</v>
      </c>
      <c r="BG2265" s="214">
        <f>IF(N2265="zákl. přenesená",J2265,0)</f>
        <v>0</v>
      </c>
      <c r="BH2265" s="214">
        <f>IF(N2265="sníž. přenesená",J2265,0)</f>
        <v>0</v>
      </c>
      <c r="BI2265" s="214">
        <f>IF(N2265="nulová",J2265,0)</f>
        <v>0</v>
      </c>
      <c r="BJ2265" s="16" t="s">
        <v>21</v>
      </c>
      <c r="BK2265" s="214">
        <f>ROUND(I2265*H2265,2)</f>
        <v>0</v>
      </c>
      <c r="BL2265" s="16" t="s">
        <v>154</v>
      </c>
      <c r="BM2265" s="213" t="s">
        <v>3851</v>
      </c>
    </row>
    <row r="2266" spans="1:65" s="2" customFormat="1" ht="11.25">
      <c r="A2266" s="33"/>
      <c r="B2266" s="34"/>
      <c r="C2266" s="35"/>
      <c r="D2266" s="215" t="s">
        <v>156</v>
      </c>
      <c r="E2266" s="35"/>
      <c r="F2266" s="216" t="s">
        <v>3850</v>
      </c>
      <c r="G2266" s="35"/>
      <c r="H2266" s="35"/>
      <c r="I2266" s="114"/>
      <c r="J2266" s="35"/>
      <c r="K2266" s="35"/>
      <c r="L2266" s="38"/>
      <c r="M2266" s="217"/>
      <c r="N2266" s="218"/>
      <c r="O2266" s="70"/>
      <c r="P2266" s="70"/>
      <c r="Q2266" s="70"/>
      <c r="R2266" s="70"/>
      <c r="S2266" s="70"/>
      <c r="T2266" s="71"/>
      <c r="U2266" s="33"/>
      <c r="V2266" s="33"/>
      <c r="W2266" s="33"/>
      <c r="X2266" s="33"/>
      <c r="Y2266" s="33"/>
      <c r="Z2266" s="33"/>
      <c r="AA2266" s="33"/>
      <c r="AB2266" s="33"/>
      <c r="AC2266" s="33"/>
      <c r="AD2266" s="33"/>
      <c r="AE2266" s="33"/>
      <c r="AT2266" s="16" t="s">
        <v>156</v>
      </c>
      <c r="AU2266" s="16" t="s">
        <v>86</v>
      </c>
    </row>
    <row r="2267" spans="1:65" s="2" customFormat="1" ht="19.5">
      <c r="A2267" s="33"/>
      <c r="B2267" s="34"/>
      <c r="C2267" s="35"/>
      <c r="D2267" s="215" t="s">
        <v>191</v>
      </c>
      <c r="E2267" s="35"/>
      <c r="F2267" s="219" t="s">
        <v>3852</v>
      </c>
      <c r="G2267" s="35"/>
      <c r="H2267" s="35"/>
      <c r="I2267" s="114"/>
      <c r="J2267" s="35"/>
      <c r="K2267" s="35"/>
      <c r="L2267" s="38"/>
      <c r="M2267" s="217"/>
      <c r="N2267" s="218"/>
      <c r="O2267" s="70"/>
      <c r="P2267" s="70"/>
      <c r="Q2267" s="70"/>
      <c r="R2267" s="70"/>
      <c r="S2267" s="70"/>
      <c r="T2267" s="71"/>
      <c r="U2267" s="33"/>
      <c r="V2267" s="33"/>
      <c r="W2267" s="33"/>
      <c r="X2267" s="33"/>
      <c r="Y2267" s="33"/>
      <c r="Z2267" s="33"/>
      <c r="AA2267" s="33"/>
      <c r="AB2267" s="33"/>
      <c r="AC2267" s="33"/>
      <c r="AD2267" s="33"/>
      <c r="AE2267" s="33"/>
      <c r="AT2267" s="16" t="s">
        <v>191</v>
      </c>
      <c r="AU2267" s="16" t="s">
        <v>86</v>
      </c>
    </row>
    <row r="2268" spans="1:65" s="2" customFormat="1" ht="21.75" customHeight="1">
      <c r="A2268" s="33"/>
      <c r="B2268" s="34"/>
      <c r="C2268" s="202" t="s">
        <v>3853</v>
      </c>
      <c r="D2268" s="202" t="s">
        <v>149</v>
      </c>
      <c r="E2268" s="203" t="s">
        <v>3854</v>
      </c>
      <c r="F2268" s="204" t="s">
        <v>3855</v>
      </c>
      <c r="G2268" s="205" t="s">
        <v>285</v>
      </c>
      <c r="H2268" s="206">
        <v>1</v>
      </c>
      <c r="I2268" s="207"/>
      <c r="J2268" s="208">
        <f>ROUND(I2268*H2268,2)</f>
        <v>0</v>
      </c>
      <c r="K2268" s="204" t="s">
        <v>153</v>
      </c>
      <c r="L2268" s="38"/>
      <c r="M2268" s="209" t="s">
        <v>1</v>
      </c>
      <c r="N2268" s="210" t="s">
        <v>42</v>
      </c>
      <c r="O2268" s="70"/>
      <c r="P2268" s="211">
        <f>O2268*H2268</f>
        <v>0</v>
      </c>
      <c r="Q2268" s="211">
        <v>1.01E-3</v>
      </c>
      <c r="R2268" s="211">
        <f>Q2268*H2268</f>
        <v>1.01E-3</v>
      </c>
      <c r="S2268" s="211">
        <v>1E-3</v>
      </c>
      <c r="T2268" s="212">
        <f>S2268*H2268</f>
        <v>1E-3</v>
      </c>
      <c r="U2268" s="33"/>
      <c r="V2268" s="33"/>
      <c r="W2268" s="33"/>
      <c r="X2268" s="33"/>
      <c r="Y2268" s="33"/>
      <c r="Z2268" s="33"/>
      <c r="AA2268" s="33"/>
      <c r="AB2268" s="33"/>
      <c r="AC2268" s="33"/>
      <c r="AD2268" s="33"/>
      <c r="AE2268" s="33"/>
      <c r="AR2268" s="213" t="s">
        <v>154</v>
      </c>
      <c r="AT2268" s="213" t="s">
        <v>149</v>
      </c>
      <c r="AU2268" s="213" t="s">
        <v>86</v>
      </c>
      <c r="AY2268" s="16" t="s">
        <v>147</v>
      </c>
      <c r="BE2268" s="214">
        <f>IF(N2268="základní",J2268,0)</f>
        <v>0</v>
      </c>
      <c r="BF2268" s="214">
        <f>IF(N2268="snížená",J2268,0)</f>
        <v>0</v>
      </c>
      <c r="BG2268" s="214">
        <f>IF(N2268="zákl. přenesená",J2268,0)</f>
        <v>0</v>
      </c>
      <c r="BH2268" s="214">
        <f>IF(N2268="sníž. přenesená",J2268,0)</f>
        <v>0</v>
      </c>
      <c r="BI2268" s="214">
        <f>IF(N2268="nulová",J2268,0)</f>
        <v>0</v>
      </c>
      <c r="BJ2268" s="16" t="s">
        <v>21</v>
      </c>
      <c r="BK2268" s="214">
        <f>ROUND(I2268*H2268,2)</f>
        <v>0</v>
      </c>
      <c r="BL2268" s="16" t="s">
        <v>154</v>
      </c>
      <c r="BM2268" s="213" t="s">
        <v>3856</v>
      </c>
    </row>
    <row r="2269" spans="1:65" s="2" customFormat="1" ht="19.5">
      <c r="A2269" s="33"/>
      <c r="B2269" s="34"/>
      <c r="C2269" s="35"/>
      <c r="D2269" s="215" t="s">
        <v>156</v>
      </c>
      <c r="E2269" s="35"/>
      <c r="F2269" s="216" t="s">
        <v>3857</v>
      </c>
      <c r="G2269" s="35"/>
      <c r="H2269" s="35"/>
      <c r="I2269" s="114"/>
      <c r="J2269" s="35"/>
      <c r="K2269" s="35"/>
      <c r="L2269" s="38"/>
      <c r="M2269" s="217"/>
      <c r="N2269" s="218"/>
      <c r="O2269" s="70"/>
      <c r="P2269" s="70"/>
      <c r="Q2269" s="70"/>
      <c r="R2269" s="70"/>
      <c r="S2269" s="70"/>
      <c r="T2269" s="71"/>
      <c r="U2269" s="33"/>
      <c r="V2269" s="33"/>
      <c r="W2269" s="33"/>
      <c r="X2269" s="33"/>
      <c r="Y2269" s="33"/>
      <c r="Z2269" s="33"/>
      <c r="AA2269" s="33"/>
      <c r="AB2269" s="33"/>
      <c r="AC2269" s="33"/>
      <c r="AD2269" s="33"/>
      <c r="AE2269" s="33"/>
      <c r="AT2269" s="16" t="s">
        <v>156</v>
      </c>
      <c r="AU2269" s="16" t="s">
        <v>86</v>
      </c>
    </row>
    <row r="2270" spans="1:65" s="2" customFormat="1" ht="68.25">
      <c r="A2270" s="33"/>
      <c r="B2270" s="34"/>
      <c r="C2270" s="35"/>
      <c r="D2270" s="215" t="s">
        <v>158</v>
      </c>
      <c r="E2270" s="35"/>
      <c r="F2270" s="219" t="s">
        <v>3815</v>
      </c>
      <c r="G2270" s="35"/>
      <c r="H2270" s="35"/>
      <c r="I2270" s="114"/>
      <c r="J2270" s="35"/>
      <c r="K2270" s="35"/>
      <c r="L2270" s="38"/>
      <c r="M2270" s="217"/>
      <c r="N2270" s="218"/>
      <c r="O2270" s="70"/>
      <c r="P2270" s="70"/>
      <c r="Q2270" s="70"/>
      <c r="R2270" s="70"/>
      <c r="S2270" s="70"/>
      <c r="T2270" s="71"/>
      <c r="U2270" s="33"/>
      <c r="V2270" s="33"/>
      <c r="W2270" s="33"/>
      <c r="X2270" s="33"/>
      <c r="Y2270" s="33"/>
      <c r="Z2270" s="33"/>
      <c r="AA2270" s="33"/>
      <c r="AB2270" s="33"/>
      <c r="AC2270" s="33"/>
      <c r="AD2270" s="33"/>
      <c r="AE2270" s="33"/>
      <c r="AT2270" s="16" t="s">
        <v>158</v>
      </c>
      <c r="AU2270" s="16" t="s">
        <v>86</v>
      </c>
    </row>
    <row r="2271" spans="1:65" s="2" customFormat="1" ht="21.75" customHeight="1">
      <c r="A2271" s="33"/>
      <c r="B2271" s="34"/>
      <c r="C2271" s="220" t="s">
        <v>3858</v>
      </c>
      <c r="D2271" s="220" t="s">
        <v>290</v>
      </c>
      <c r="E2271" s="221" t="s">
        <v>3859</v>
      </c>
      <c r="F2271" s="222" t="s">
        <v>3860</v>
      </c>
      <c r="G2271" s="223" t="s">
        <v>580</v>
      </c>
      <c r="H2271" s="224">
        <v>1</v>
      </c>
      <c r="I2271" s="225"/>
      <c r="J2271" s="226">
        <f>ROUND(I2271*H2271,2)</f>
        <v>0</v>
      </c>
      <c r="K2271" s="222" t="s">
        <v>153</v>
      </c>
      <c r="L2271" s="227"/>
      <c r="M2271" s="228" t="s">
        <v>1</v>
      </c>
      <c r="N2271" s="229" t="s">
        <v>42</v>
      </c>
      <c r="O2271" s="70"/>
      <c r="P2271" s="211">
        <f>O2271*H2271</f>
        <v>0</v>
      </c>
      <c r="Q2271" s="211">
        <v>1</v>
      </c>
      <c r="R2271" s="211">
        <f>Q2271*H2271</f>
        <v>1</v>
      </c>
      <c r="S2271" s="211">
        <v>0</v>
      </c>
      <c r="T2271" s="212">
        <f>S2271*H2271</f>
        <v>0</v>
      </c>
      <c r="U2271" s="33"/>
      <c r="V2271" s="33"/>
      <c r="W2271" s="33"/>
      <c r="X2271" s="33"/>
      <c r="Y2271" s="33"/>
      <c r="Z2271" s="33"/>
      <c r="AA2271" s="33"/>
      <c r="AB2271" s="33"/>
      <c r="AC2271" s="33"/>
      <c r="AD2271" s="33"/>
      <c r="AE2271" s="33"/>
      <c r="AR2271" s="213" t="s">
        <v>193</v>
      </c>
      <c r="AT2271" s="213" t="s">
        <v>290</v>
      </c>
      <c r="AU2271" s="213" t="s">
        <v>86</v>
      </c>
      <c r="AY2271" s="16" t="s">
        <v>147</v>
      </c>
      <c r="BE2271" s="214">
        <f>IF(N2271="základní",J2271,0)</f>
        <v>0</v>
      </c>
      <c r="BF2271" s="214">
        <f>IF(N2271="snížená",J2271,0)</f>
        <v>0</v>
      </c>
      <c r="BG2271" s="214">
        <f>IF(N2271="zákl. přenesená",J2271,0)</f>
        <v>0</v>
      </c>
      <c r="BH2271" s="214">
        <f>IF(N2271="sníž. přenesená",J2271,0)</f>
        <v>0</v>
      </c>
      <c r="BI2271" s="214">
        <f>IF(N2271="nulová",J2271,0)</f>
        <v>0</v>
      </c>
      <c r="BJ2271" s="16" t="s">
        <v>21</v>
      </c>
      <c r="BK2271" s="214">
        <f>ROUND(I2271*H2271,2)</f>
        <v>0</v>
      </c>
      <c r="BL2271" s="16" t="s">
        <v>154</v>
      </c>
      <c r="BM2271" s="213" t="s">
        <v>3861</v>
      </c>
    </row>
    <row r="2272" spans="1:65" s="2" customFormat="1" ht="11.25">
      <c r="A2272" s="33"/>
      <c r="B2272" s="34"/>
      <c r="C2272" s="35"/>
      <c r="D2272" s="215" t="s">
        <v>156</v>
      </c>
      <c r="E2272" s="35"/>
      <c r="F2272" s="216" t="s">
        <v>3860</v>
      </c>
      <c r="G2272" s="35"/>
      <c r="H2272" s="35"/>
      <c r="I2272" s="114"/>
      <c r="J2272" s="35"/>
      <c r="K2272" s="35"/>
      <c r="L2272" s="38"/>
      <c r="M2272" s="217"/>
      <c r="N2272" s="218"/>
      <c r="O2272" s="70"/>
      <c r="P2272" s="70"/>
      <c r="Q2272" s="70"/>
      <c r="R2272" s="70"/>
      <c r="S2272" s="70"/>
      <c r="T2272" s="71"/>
      <c r="U2272" s="33"/>
      <c r="V2272" s="33"/>
      <c r="W2272" s="33"/>
      <c r="X2272" s="33"/>
      <c r="Y2272" s="33"/>
      <c r="Z2272" s="33"/>
      <c r="AA2272" s="33"/>
      <c r="AB2272" s="33"/>
      <c r="AC2272" s="33"/>
      <c r="AD2272" s="33"/>
      <c r="AE2272" s="33"/>
      <c r="AT2272" s="16" t="s">
        <v>156</v>
      </c>
      <c r="AU2272" s="16" t="s">
        <v>86</v>
      </c>
    </row>
    <row r="2273" spans="1:65" s="2" customFormat="1" ht="19.5">
      <c r="A2273" s="33"/>
      <c r="B2273" s="34"/>
      <c r="C2273" s="35"/>
      <c r="D2273" s="215" t="s">
        <v>191</v>
      </c>
      <c r="E2273" s="35"/>
      <c r="F2273" s="219" t="s">
        <v>3862</v>
      </c>
      <c r="G2273" s="35"/>
      <c r="H2273" s="35"/>
      <c r="I2273" s="114"/>
      <c r="J2273" s="35"/>
      <c r="K2273" s="35"/>
      <c r="L2273" s="38"/>
      <c r="M2273" s="217"/>
      <c r="N2273" s="218"/>
      <c r="O2273" s="70"/>
      <c r="P2273" s="70"/>
      <c r="Q2273" s="70"/>
      <c r="R2273" s="70"/>
      <c r="S2273" s="70"/>
      <c r="T2273" s="71"/>
      <c r="U2273" s="33"/>
      <c r="V2273" s="33"/>
      <c r="W2273" s="33"/>
      <c r="X2273" s="33"/>
      <c r="Y2273" s="33"/>
      <c r="Z2273" s="33"/>
      <c r="AA2273" s="33"/>
      <c r="AB2273" s="33"/>
      <c r="AC2273" s="33"/>
      <c r="AD2273" s="33"/>
      <c r="AE2273" s="33"/>
      <c r="AT2273" s="16" t="s">
        <v>191</v>
      </c>
      <c r="AU2273" s="16" t="s">
        <v>86</v>
      </c>
    </row>
    <row r="2274" spans="1:65" s="2" customFormat="1" ht="21.75" customHeight="1">
      <c r="A2274" s="33"/>
      <c r="B2274" s="34"/>
      <c r="C2274" s="202" t="s">
        <v>3863</v>
      </c>
      <c r="D2274" s="202" t="s">
        <v>149</v>
      </c>
      <c r="E2274" s="203" t="s">
        <v>3864</v>
      </c>
      <c r="F2274" s="204" t="s">
        <v>3865</v>
      </c>
      <c r="G2274" s="205" t="s">
        <v>285</v>
      </c>
      <c r="H2274" s="206">
        <v>1</v>
      </c>
      <c r="I2274" s="207"/>
      <c r="J2274" s="208">
        <f>ROUND(I2274*H2274,2)</f>
        <v>0</v>
      </c>
      <c r="K2274" s="204" t="s">
        <v>153</v>
      </c>
      <c r="L2274" s="38"/>
      <c r="M2274" s="209" t="s">
        <v>1</v>
      </c>
      <c r="N2274" s="210" t="s">
        <v>42</v>
      </c>
      <c r="O2274" s="70"/>
      <c r="P2274" s="211">
        <f>O2274*H2274</f>
        <v>0</v>
      </c>
      <c r="Q2274" s="211">
        <v>1.0560679999999999E-2</v>
      </c>
      <c r="R2274" s="211">
        <f>Q2274*H2274</f>
        <v>1.0560679999999999E-2</v>
      </c>
      <c r="S2274" s="211">
        <v>0</v>
      </c>
      <c r="T2274" s="212">
        <f>S2274*H2274</f>
        <v>0</v>
      </c>
      <c r="U2274" s="33"/>
      <c r="V2274" s="33"/>
      <c r="W2274" s="33"/>
      <c r="X2274" s="33"/>
      <c r="Y2274" s="33"/>
      <c r="Z2274" s="33"/>
      <c r="AA2274" s="33"/>
      <c r="AB2274" s="33"/>
      <c r="AC2274" s="33"/>
      <c r="AD2274" s="33"/>
      <c r="AE2274" s="33"/>
      <c r="AR2274" s="213" t="s">
        <v>154</v>
      </c>
      <c r="AT2274" s="213" t="s">
        <v>149</v>
      </c>
      <c r="AU2274" s="213" t="s">
        <v>86</v>
      </c>
      <c r="AY2274" s="16" t="s">
        <v>147</v>
      </c>
      <c r="BE2274" s="214">
        <f>IF(N2274="základní",J2274,0)</f>
        <v>0</v>
      </c>
      <c r="BF2274" s="214">
        <f>IF(N2274="snížená",J2274,0)</f>
        <v>0</v>
      </c>
      <c r="BG2274" s="214">
        <f>IF(N2274="zákl. přenesená",J2274,0)</f>
        <v>0</v>
      </c>
      <c r="BH2274" s="214">
        <f>IF(N2274="sníž. přenesená",J2274,0)</f>
        <v>0</v>
      </c>
      <c r="BI2274" s="214">
        <f>IF(N2274="nulová",J2274,0)</f>
        <v>0</v>
      </c>
      <c r="BJ2274" s="16" t="s">
        <v>21</v>
      </c>
      <c r="BK2274" s="214">
        <f>ROUND(I2274*H2274,2)</f>
        <v>0</v>
      </c>
      <c r="BL2274" s="16" t="s">
        <v>154</v>
      </c>
      <c r="BM2274" s="213" t="s">
        <v>3866</v>
      </c>
    </row>
    <row r="2275" spans="1:65" s="2" customFormat="1" ht="39">
      <c r="A2275" s="33"/>
      <c r="B2275" s="34"/>
      <c r="C2275" s="35"/>
      <c r="D2275" s="215" t="s">
        <v>156</v>
      </c>
      <c r="E2275" s="35"/>
      <c r="F2275" s="216" t="s">
        <v>3867</v>
      </c>
      <c r="G2275" s="35"/>
      <c r="H2275" s="35"/>
      <c r="I2275" s="114"/>
      <c r="J2275" s="35"/>
      <c r="K2275" s="35"/>
      <c r="L2275" s="38"/>
      <c r="M2275" s="217"/>
      <c r="N2275" s="218"/>
      <c r="O2275" s="70"/>
      <c r="P2275" s="70"/>
      <c r="Q2275" s="70"/>
      <c r="R2275" s="70"/>
      <c r="S2275" s="70"/>
      <c r="T2275" s="71"/>
      <c r="U2275" s="33"/>
      <c r="V2275" s="33"/>
      <c r="W2275" s="33"/>
      <c r="X2275" s="33"/>
      <c r="Y2275" s="33"/>
      <c r="Z2275" s="33"/>
      <c r="AA2275" s="33"/>
      <c r="AB2275" s="33"/>
      <c r="AC2275" s="33"/>
      <c r="AD2275" s="33"/>
      <c r="AE2275" s="33"/>
      <c r="AT2275" s="16" t="s">
        <v>156</v>
      </c>
      <c r="AU2275" s="16" t="s">
        <v>86</v>
      </c>
    </row>
    <row r="2276" spans="1:65" s="2" customFormat="1" ht="107.25">
      <c r="A2276" s="33"/>
      <c r="B2276" s="34"/>
      <c r="C2276" s="35"/>
      <c r="D2276" s="215" t="s">
        <v>158</v>
      </c>
      <c r="E2276" s="35"/>
      <c r="F2276" s="219" t="s">
        <v>3868</v>
      </c>
      <c r="G2276" s="35"/>
      <c r="H2276" s="35"/>
      <c r="I2276" s="114"/>
      <c r="J2276" s="35"/>
      <c r="K2276" s="35"/>
      <c r="L2276" s="38"/>
      <c r="M2276" s="217"/>
      <c r="N2276" s="218"/>
      <c r="O2276" s="70"/>
      <c r="P2276" s="70"/>
      <c r="Q2276" s="70"/>
      <c r="R2276" s="70"/>
      <c r="S2276" s="70"/>
      <c r="T2276" s="71"/>
      <c r="U2276" s="33"/>
      <c r="V2276" s="33"/>
      <c r="W2276" s="33"/>
      <c r="X2276" s="33"/>
      <c r="Y2276" s="33"/>
      <c r="Z2276" s="33"/>
      <c r="AA2276" s="33"/>
      <c r="AB2276" s="33"/>
      <c r="AC2276" s="33"/>
      <c r="AD2276" s="33"/>
      <c r="AE2276" s="33"/>
      <c r="AT2276" s="16" t="s">
        <v>158</v>
      </c>
      <c r="AU2276" s="16" t="s">
        <v>86</v>
      </c>
    </row>
    <row r="2277" spans="1:65" s="2" customFormat="1" ht="21.75" customHeight="1">
      <c r="A2277" s="33"/>
      <c r="B2277" s="34"/>
      <c r="C2277" s="202" t="s">
        <v>3869</v>
      </c>
      <c r="D2277" s="202" t="s">
        <v>149</v>
      </c>
      <c r="E2277" s="203" t="s">
        <v>3870</v>
      </c>
      <c r="F2277" s="204" t="s">
        <v>3871</v>
      </c>
      <c r="G2277" s="205" t="s">
        <v>285</v>
      </c>
      <c r="H2277" s="206">
        <v>1</v>
      </c>
      <c r="I2277" s="207"/>
      <c r="J2277" s="208">
        <f>ROUND(I2277*H2277,2)</f>
        <v>0</v>
      </c>
      <c r="K2277" s="204" t="s">
        <v>153</v>
      </c>
      <c r="L2277" s="38"/>
      <c r="M2277" s="209" t="s">
        <v>1</v>
      </c>
      <c r="N2277" s="210" t="s">
        <v>42</v>
      </c>
      <c r="O2277" s="70"/>
      <c r="P2277" s="211">
        <f>O2277*H2277</f>
        <v>0</v>
      </c>
      <c r="Q2277" s="211">
        <v>2.4705E-3</v>
      </c>
      <c r="R2277" s="211">
        <f>Q2277*H2277</f>
        <v>2.4705E-3</v>
      </c>
      <c r="S2277" s="211">
        <v>0</v>
      </c>
      <c r="T2277" s="212">
        <f>S2277*H2277</f>
        <v>0</v>
      </c>
      <c r="U2277" s="33"/>
      <c r="V2277" s="33"/>
      <c r="W2277" s="33"/>
      <c r="X2277" s="33"/>
      <c r="Y2277" s="33"/>
      <c r="Z2277" s="33"/>
      <c r="AA2277" s="33"/>
      <c r="AB2277" s="33"/>
      <c r="AC2277" s="33"/>
      <c r="AD2277" s="33"/>
      <c r="AE2277" s="33"/>
      <c r="AR2277" s="213" t="s">
        <v>154</v>
      </c>
      <c r="AT2277" s="213" t="s">
        <v>149</v>
      </c>
      <c r="AU2277" s="213" t="s">
        <v>86</v>
      </c>
      <c r="AY2277" s="16" t="s">
        <v>147</v>
      </c>
      <c r="BE2277" s="214">
        <f>IF(N2277="základní",J2277,0)</f>
        <v>0</v>
      </c>
      <c r="BF2277" s="214">
        <f>IF(N2277="snížená",J2277,0)</f>
        <v>0</v>
      </c>
      <c r="BG2277" s="214">
        <f>IF(N2277="zákl. přenesená",J2277,0)</f>
        <v>0</v>
      </c>
      <c r="BH2277" s="214">
        <f>IF(N2277="sníž. přenesená",J2277,0)</f>
        <v>0</v>
      </c>
      <c r="BI2277" s="214">
        <f>IF(N2277="nulová",J2277,0)</f>
        <v>0</v>
      </c>
      <c r="BJ2277" s="16" t="s">
        <v>21</v>
      </c>
      <c r="BK2277" s="214">
        <f>ROUND(I2277*H2277,2)</f>
        <v>0</v>
      </c>
      <c r="BL2277" s="16" t="s">
        <v>154</v>
      </c>
      <c r="BM2277" s="213" t="s">
        <v>3872</v>
      </c>
    </row>
    <row r="2278" spans="1:65" s="2" customFormat="1" ht="39">
      <c r="A2278" s="33"/>
      <c r="B2278" s="34"/>
      <c r="C2278" s="35"/>
      <c r="D2278" s="215" t="s">
        <v>156</v>
      </c>
      <c r="E2278" s="35"/>
      <c r="F2278" s="216" t="s">
        <v>3873</v>
      </c>
      <c r="G2278" s="35"/>
      <c r="H2278" s="35"/>
      <c r="I2278" s="114"/>
      <c r="J2278" s="35"/>
      <c r="K2278" s="35"/>
      <c r="L2278" s="38"/>
      <c r="M2278" s="217"/>
      <c r="N2278" s="218"/>
      <c r="O2278" s="70"/>
      <c r="P2278" s="70"/>
      <c r="Q2278" s="70"/>
      <c r="R2278" s="70"/>
      <c r="S2278" s="70"/>
      <c r="T2278" s="71"/>
      <c r="U2278" s="33"/>
      <c r="V2278" s="33"/>
      <c r="W2278" s="33"/>
      <c r="X2278" s="33"/>
      <c r="Y2278" s="33"/>
      <c r="Z2278" s="33"/>
      <c r="AA2278" s="33"/>
      <c r="AB2278" s="33"/>
      <c r="AC2278" s="33"/>
      <c r="AD2278" s="33"/>
      <c r="AE2278" s="33"/>
      <c r="AT2278" s="16" t="s">
        <v>156</v>
      </c>
      <c r="AU2278" s="16" t="s">
        <v>86</v>
      </c>
    </row>
    <row r="2279" spans="1:65" s="2" customFormat="1" ht="117">
      <c r="A2279" s="33"/>
      <c r="B2279" s="34"/>
      <c r="C2279" s="35"/>
      <c r="D2279" s="215" t="s">
        <v>158</v>
      </c>
      <c r="E2279" s="35"/>
      <c r="F2279" s="219" t="s">
        <v>3874</v>
      </c>
      <c r="G2279" s="35"/>
      <c r="H2279" s="35"/>
      <c r="I2279" s="114"/>
      <c r="J2279" s="35"/>
      <c r="K2279" s="35"/>
      <c r="L2279" s="38"/>
      <c r="M2279" s="217"/>
      <c r="N2279" s="218"/>
      <c r="O2279" s="70"/>
      <c r="P2279" s="70"/>
      <c r="Q2279" s="70"/>
      <c r="R2279" s="70"/>
      <c r="S2279" s="70"/>
      <c r="T2279" s="71"/>
      <c r="U2279" s="33"/>
      <c r="V2279" s="33"/>
      <c r="W2279" s="33"/>
      <c r="X2279" s="33"/>
      <c r="Y2279" s="33"/>
      <c r="Z2279" s="33"/>
      <c r="AA2279" s="33"/>
      <c r="AB2279" s="33"/>
      <c r="AC2279" s="33"/>
      <c r="AD2279" s="33"/>
      <c r="AE2279" s="33"/>
      <c r="AT2279" s="16" t="s">
        <v>158</v>
      </c>
      <c r="AU2279" s="16" t="s">
        <v>86</v>
      </c>
    </row>
    <row r="2280" spans="1:65" s="2" customFormat="1" ht="21.75" customHeight="1">
      <c r="A2280" s="33"/>
      <c r="B2280" s="34"/>
      <c r="C2280" s="202" t="s">
        <v>3875</v>
      </c>
      <c r="D2280" s="202" t="s">
        <v>149</v>
      </c>
      <c r="E2280" s="203" t="s">
        <v>3876</v>
      </c>
      <c r="F2280" s="204" t="s">
        <v>3877</v>
      </c>
      <c r="G2280" s="205" t="s">
        <v>285</v>
      </c>
      <c r="H2280" s="206">
        <v>1</v>
      </c>
      <c r="I2280" s="207"/>
      <c r="J2280" s="208">
        <f>ROUND(I2280*H2280,2)</f>
        <v>0</v>
      </c>
      <c r="K2280" s="204" t="s">
        <v>153</v>
      </c>
      <c r="L2280" s="38"/>
      <c r="M2280" s="209" t="s">
        <v>1</v>
      </c>
      <c r="N2280" s="210" t="s">
        <v>42</v>
      </c>
      <c r="O2280" s="70"/>
      <c r="P2280" s="211">
        <f>O2280*H2280</f>
        <v>0</v>
      </c>
      <c r="Q2280" s="211">
        <v>1.2882E-3</v>
      </c>
      <c r="R2280" s="211">
        <f>Q2280*H2280</f>
        <v>1.2882E-3</v>
      </c>
      <c r="S2280" s="211">
        <v>1E-3</v>
      </c>
      <c r="T2280" s="212">
        <f>S2280*H2280</f>
        <v>1E-3</v>
      </c>
      <c r="U2280" s="33"/>
      <c r="V2280" s="33"/>
      <c r="W2280" s="33"/>
      <c r="X2280" s="33"/>
      <c r="Y2280" s="33"/>
      <c r="Z2280" s="33"/>
      <c r="AA2280" s="33"/>
      <c r="AB2280" s="33"/>
      <c r="AC2280" s="33"/>
      <c r="AD2280" s="33"/>
      <c r="AE2280" s="33"/>
      <c r="AR2280" s="213" t="s">
        <v>154</v>
      </c>
      <c r="AT2280" s="213" t="s">
        <v>149</v>
      </c>
      <c r="AU2280" s="213" t="s">
        <v>86</v>
      </c>
      <c r="AY2280" s="16" t="s">
        <v>147</v>
      </c>
      <c r="BE2280" s="214">
        <f>IF(N2280="základní",J2280,0)</f>
        <v>0</v>
      </c>
      <c r="BF2280" s="214">
        <f>IF(N2280="snížená",J2280,0)</f>
        <v>0</v>
      </c>
      <c r="BG2280" s="214">
        <f>IF(N2280="zákl. přenesená",J2280,0)</f>
        <v>0</v>
      </c>
      <c r="BH2280" s="214">
        <f>IF(N2280="sníž. přenesená",J2280,0)</f>
        <v>0</v>
      </c>
      <c r="BI2280" s="214">
        <f>IF(N2280="nulová",J2280,0)</f>
        <v>0</v>
      </c>
      <c r="BJ2280" s="16" t="s">
        <v>21</v>
      </c>
      <c r="BK2280" s="214">
        <f>ROUND(I2280*H2280,2)</f>
        <v>0</v>
      </c>
      <c r="BL2280" s="16" t="s">
        <v>154</v>
      </c>
      <c r="BM2280" s="213" t="s">
        <v>3878</v>
      </c>
    </row>
    <row r="2281" spans="1:65" s="2" customFormat="1" ht="29.25">
      <c r="A2281" s="33"/>
      <c r="B2281" s="34"/>
      <c r="C2281" s="35"/>
      <c r="D2281" s="215" t="s">
        <v>156</v>
      </c>
      <c r="E2281" s="35"/>
      <c r="F2281" s="216" t="s">
        <v>3879</v>
      </c>
      <c r="G2281" s="35"/>
      <c r="H2281" s="35"/>
      <c r="I2281" s="114"/>
      <c r="J2281" s="35"/>
      <c r="K2281" s="35"/>
      <c r="L2281" s="38"/>
      <c r="M2281" s="217"/>
      <c r="N2281" s="218"/>
      <c r="O2281" s="70"/>
      <c r="P2281" s="70"/>
      <c r="Q2281" s="70"/>
      <c r="R2281" s="70"/>
      <c r="S2281" s="70"/>
      <c r="T2281" s="71"/>
      <c r="U2281" s="33"/>
      <c r="V2281" s="33"/>
      <c r="W2281" s="33"/>
      <c r="X2281" s="33"/>
      <c r="Y2281" s="33"/>
      <c r="Z2281" s="33"/>
      <c r="AA2281" s="33"/>
      <c r="AB2281" s="33"/>
      <c r="AC2281" s="33"/>
      <c r="AD2281" s="33"/>
      <c r="AE2281" s="33"/>
      <c r="AT2281" s="16" t="s">
        <v>156</v>
      </c>
      <c r="AU2281" s="16" t="s">
        <v>86</v>
      </c>
    </row>
    <row r="2282" spans="1:65" s="2" customFormat="1" ht="68.25">
      <c r="A2282" s="33"/>
      <c r="B2282" s="34"/>
      <c r="C2282" s="35"/>
      <c r="D2282" s="215" t="s">
        <v>158</v>
      </c>
      <c r="E2282" s="35"/>
      <c r="F2282" s="219" t="s">
        <v>3880</v>
      </c>
      <c r="G2282" s="35"/>
      <c r="H2282" s="35"/>
      <c r="I2282" s="114"/>
      <c r="J2282" s="35"/>
      <c r="K2282" s="35"/>
      <c r="L2282" s="38"/>
      <c r="M2282" s="217"/>
      <c r="N2282" s="218"/>
      <c r="O2282" s="70"/>
      <c r="P2282" s="70"/>
      <c r="Q2282" s="70"/>
      <c r="R2282" s="70"/>
      <c r="S2282" s="70"/>
      <c r="T2282" s="71"/>
      <c r="U2282" s="33"/>
      <c r="V2282" s="33"/>
      <c r="W2282" s="33"/>
      <c r="X2282" s="33"/>
      <c r="Y2282" s="33"/>
      <c r="Z2282" s="33"/>
      <c r="AA2282" s="33"/>
      <c r="AB2282" s="33"/>
      <c r="AC2282" s="33"/>
      <c r="AD2282" s="33"/>
      <c r="AE2282" s="33"/>
      <c r="AT2282" s="16" t="s">
        <v>158</v>
      </c>
      <c r="AU2282" s="16" t="s">
        <v>86</v>
      </c>
    </row>
    <row r="2283" spans="1:65" s="2" customFormat="1" ht="19.5">
      <c r="A2283" s="33"/>
      <c r="B2283" s="34"/>
      <c r="C2283" s="35"/>
      <c r="D2283" s="215" t="s">
        <v>191</v>
      </c>
      <c r="E2283" s="35"/>
      <c r="F2283" s="219" t="s">
        <v>3881</v>
      </c>
      <c r="G2283" s="35"/>
      <c r="H2283" s="35"/>
      <c r="I2283" s="114"/>
      <c r="J2283" s="35"/>
      <c r="K2283" s="35"/>
      <c r="L2283" s="38"/>
      <c r="M2283" s="217"/>
      <c r="N2283" s="218"/>
      <c r="O2283" s="70"/>
      <c r="P2283" s="70"/>
      <c r="Q2283" s="70"/>
      <c r="R2283" s="70"/>
      <c r="S2283" s="70"/>
      <c r="T2283" s="71"/>
      <c r="U2283" s="33"/>
      <c r="V2283" s="33"/>
      <c r="W2283" s="33"/>
      <c r="X2283" s="33"/>
      <c r="Y2283" s="33"/>
      <c r="Z2283" s="33"/>
      <c r="AA2283" s="33"/>
      <c r="AB2283" s="33"/>
      <c r="AC2283" s="33"/>
      <c r="AD2283" s="33"/>
      <c r="AE2283" s="33"/>
      <c r="AT2283" s="16" t="s">
        <v>191</v>
      </c>
      <c r="AU2283" s="16" t="s">
        <v>86</v>
      </c>
    </row>
    <row r="2284" spans="1:65" s="2" customFormat="1" ht="16.5" customHeight="1">
      <c r="A2284" s="33"/>
      <c r="B2284" s="34"/>
      <c r="C2284" s="202" t="s">
        <v>3882</v>
      </c>
      <c r="D2284" s="202" t="s">
        <v>149</v>
      </c>
      <c r="E2284" s="203" t="s">
        <v>3883</v>
      </c>
      <c r="F2284" s="204" t="s">
        <v>3884</v>
      </c>
      <c r="G2284" s="205" t="s">
        <v>152</v>
      </c>
      <c r="H2284" s="206">
        <v>1</v>
      </c>
      <c r="I2284" s="207"/>
      <c r="J2284" s="208">
        <f>ROUND(I2284*H2284,2)</f>
        <v>0</v>
      </c>
      <c r="K2284" s="204" t="s">
        <v>153</v>
      </c>
      <c r="L2284" s="38"/>
      <c r="M2284" s="209" t="s">
        <v>1</v>
      </c>
      <c r="N2284" s="210" t="s">
        <v>42</v>
      </c>
      <c r="O2284" s="70"/>
      <c r="P2284" s="211">
        <f>O2284*H2284</f>
        <v>0</v>
      </c>
      <c r="Q2284" s="211">
        <v>0</v>
      </c>
      <c r="R2284" s="211">
        <f>Q2284*H2284</f>
        <v>0</v>
      </c>
      <c r="S2284" s="211">
        <v>7.0000000000000001E-3</v>
      </c>
      <c r="T2284" s="212">
        <f>S2284*H2284</f>
        <v>7.0000000000000001E-3</v>
      </c>
      <c r="U2284" s="33"/>
      <c r="V2284" s="33"/>
      <c r="W2284" s="33"/>
      <c r="X2284" s="33"/>
      <c r="Y2284" s="33"/>
      <c r="Z2284" s="33"/>
      <c r="AA2284" s="33"/>
      <c r="AB2284" s="33"/>
      <c r="AC2284" s="33"/>
      <c r="AD2284" s="33"/>
      <c r="AE2284" s="33"/>
      <c r="AR2284" s="213" t="s">
        <v>154</v>
      </c>
      <c r="AT2284" s="213" t="s">
        <v>149</v>
      </c>
      <c r="AU2284" s="213" t="s">
        <v>86</v>
      </c>
      <c r="AY2284" s="16" t="s">
        <v>147</v>
      </c>
      <c r="BE2284" s="214">
        <f>IF(N2284="základní",J2284,0)</f>
        <v>0</v>
      </c>
      <c r="BF2284" s="214">
        <f>IF(N2284="snížená",J2284,0)</f>
        <v>0</v>
      </c>
      <c r="BG2284" s="214">
        <f>IF(N2284="zákl. přenesená",J2284,0)</f>
        <v>0</v>
      </c>
      <c r="BH2284" s="214">
        <f>IF(N2284="sníž. přenesená",J2284,0)</f>
        <v>0</v>
      </c>
      <c r="BI2284" s="214">
        <f>IF(N2284="nulová",J2284,0)</f>
        <v>0</v>
      </c>
      <c r="BJ2284" s="16" t="s">
        <v>21</v>
      </c>
      <c r="BK2284" s="214">
        <f>ROUND(I2284*H2284,2)</f>
        <v>0</v>
      </c>
      <c r="BL2284" s="16" t="s">
        <v>154</v>
      </c>
      <c r="BM2284" s="213" t="s">
        <v>3885</v>
      </c>
    </row>
    <row r="2285" spans="1:65" s="2" customFormat="1" ht="19.5">
      <c r="A2285" s="33"/>
      <c r="B2285" s="34"/>
      <c r="C2285" s="35"/>
      <c r="D2285" s="215" t="s">
        <v>156</v>
      </c>
      <c r="E2285" s="35"/>
      <c r="F2285" s="216" t="s">
        <v>3886</v>
      </c>
      <c r="G2285" s="35"/>
      <c r="H2285" s="35"/>
      <c r="I2285" s="114"/>
      <c r="J2285" s="35"/>
      <c r="K2285" s="35"/>
      <c r="L2285" s="38"/>
      <c r="M2285" s="217"/>
      <c r="N2285" s="218"/>
      <c r="O2285" s="70"/>
      <c r="P2285" s="70"/>
      <c r="Q2285" s="70"/>
      <c r="R2285" s="70"/>
      <c r="S2285" s="70"/>
      <c r="T2285" s="71"/>
      <c r="U2285" s="33"/>
      <c r="V2285" s="33"/>
      <c r="W2285" s="33"/>
      <c r="X2285" s="33"/>
      <c r="Y2285" s="33"/>
      <c r="Z2285" s="33"/>
      <c r="AA2285" s="33"/>
      <c r="AB2285" s="33"/>
      <c r="AC2285" s="33"/>
      <c r="AD2285" s="33"/>
      <c r="AE2285" s="33"/>
      <c r="AT2285" s="16" t="s">
        <v>156</v>
      </c>
      <c r="AU2285" s="16" t="s">
        <v>86</v>
      </c>
    </row>
    <row r="2286" spans="1:65" s="2" customFormat="1" ht="117">
      <c r="A2286" s="33"/>
      <c r="B2286" s="34"/>
      <c r="C2286" s="35"/>
      <c r="D2286" s="215" t="s">
        <v>158</v>
      </c>
      <c r="E2286" s="35"/>
      <c r="F2286" s="219" t="s">
        <v>3887</v>
      </c>
      <c r="G2286" s="35"/>
      <c r="H2286" s="35"/>
      <c r="I2286" s="114"/>
      <c r="J2286" s="35"/>
      <c r="K2286" s="35"/>
      <c r="L2286" s="38"/>
      <c r="M2286" s="217"/>
      <c r="N2286" s="218"/>
      <c r="O2286" s="70"/>
      <c r="P2286" s="70"/>
      <c r="Q2286" s="70"/>
      <c r="R2286" s="70"/>
      <c r="S2286" s="70"/>
      <c r="T2286" s="71"/>
      <c r="U2286" s="33"/>
      <c r="V2286" s="33"/>
      <c r="W2286" s="33"/>
      <c r="X2286" s="33"/>
      <c r="Y2286" s="33"/>
      <c r="Z2286" s="33"/>
      <c r="AA2286" s="33"/>
      <c r="AB2286" s="33"/>
      <c r="AC2286" s="33"/>
      <c r="AD2286" s="33"/>
      <c r="AE2286" s="33"/>
      <c r="AT2286" s="16" t="s">
        <v>158</v>
      </c>
      <c r="AU2286" s="16" t="s">
        <v>86</v>
      </c>
    </row>
    <row r="2287" spans="1:65" s="2" customFormat="1" ht="21.75" customHeight="1">
      <c r="A2287" s="33"/>
      <c r="B2287" s="34"/>
      <c r="C2287" s="202" t="s">
        <v>3888</v>
      </c>
      <c r="D2287" s="202" t="s">
        <v>149</v>
      </c>
      <c r="E2287" s="203" t="s">
        <v>3889</v>
      </c>
      <c r="F2287" s="204" t="s">
        <v>3890</v>
      </c>
      <c r="G2287" s="205" t="s">
        <v>152</v>
      </c>
      <c r="H2287" s="206">
        <v>1</v>
      </c>
      <c r="I2287" s="207"/>
      <c r="J2287" s="208">
        <f>ROUND(I2287*H2287,2)</f>
        <v>0</v>
      </c>
      <c r="K2287" s="204" t="s">
        <v>153</v>
      </c>
      <c r="L2287" s="38"/>
      <c r="M2287" s="209" t="s">
        <v>1</v>
      </c>
      <c r="N2287" s="210" t="s">
        <v>42</v>
      </c>
      <c r="O2287" s="70"/>
      <c r="P2287" s="211">
        <f>O2287*H2287</f>
        <v>0</v>
      </c>
      <c r="Q2287" s="211">
        <v>0</v>
      </c>
      <c r="R2287" s="211">
        <f>Q2287*H2287</f>
        <v>0</v>
      </c>
      <c r="S2287" s="211">
        <v>2.3E-3</v>
      </c>
      <c r="T2287" s="212">
        <f>S2287*H2287</f>
        <v>2.3E-3</v>
      </c>
      <c r="U2287" s="33"/>
      <c r="V2287" s="33"/>
      <c r="W2287" s="33"/>
      <c r="X2287" s="33"/>
      <c r="Y2287" s="33"/>
      <c r="Z2287" s="33"/>
      <c r="AA2287" s="33"/>
      <c r="AB2287" s="33"/>
      <c r="AC2287" s="33"/>
      <c r="AD2287" s="33"/>
      <c r="AE2287" s="33"/>
      <c r="AR2287" s="213" t="s">
        <v>154</v>
      </c>
      <c r="AT2287" s="213" t="s">
        <v>149</v>
      </c>
      <c r="AU2287" s="213" t="s">
        <v>86</v>
      </c>
      <c r="AY2287" s="16" t="s">
        <v>147</v>
      </c>
      <c r="BE2287" s="214">
        <f>IF(N2287="základní",J2287,0)</f>
        <v>0</v>
      </c>
      <c r="BF2287" s="214">
        <f>IF(N2287="snížená",J2287,0)</f>
        <v>0</v>
      </c>
      <c r="BG2287" s="214">
        <f>IF(N2287="zákl. přenesená",J2287,0)</f>
        <v>0</v>
      </c>
      <c r="BH2287" s="214">
        <f>IF(N2287="sníž. přenesená",J2287,0)</f>
        <v>0</v>
      </c>
      <c r="BI2287" s="214">
        <f>IF(N2287="nulová",J2287,0)</f>
        <v>0</v>
      </c>
      <c r="BJ2287" s="16" t="s">
        <v>21</v>
      </c>
      <c r="BK2287" s="214">
        <f>ROUND(I2287*H2287,2)</f>
        <v>0</v>
      </c>
      <c r="BL2287" s="16" t="s">
        <v>154</v>
      </c>
      <c r="BM2287" s="213" t="s">
        <v>3891</v>
      </c>
    </row>
    <row r="2288" spans="1:65" s="2" customFormat="1" ht="29.25">
      <c r="A2288" s="33"/>
      <c r="B2288" s="34"/>
      <c r="C2288" s="35"/>
      <c r="D2288" s="215" t="s">
        <v>156</v>
      </c>
      <c r="E2288" s="35"/>
      <c r="F2288" s="216" t="s">
        <v>3892</v>
      </c>
      <c r="G2288" s="35"/>
      <c r="H2288" s="35"/>
      <c r="I2288" s="114"/>
      <c r="J2288" s="35"/>
      <c r="K2288" s="35"/>
      <c r="L2288" s="38"/>
      <c r="M2288" s="217"/>
      <c r="N2288" s="218"/>
      <c r="O2288" s="70"/>
      <c r="P2288" s="70"/>
      <c r="Q2288" s="70"/>
      <c r="R2288" s="70"/>
      <c r="S2288" s="70"/>
      <c r="T2288" s="71"/>
      <c r="U2288" s="33"/>
      <c r="V2288" s="33"/>
      <c r="W2288" s="33"/>
      <c r="X2288" s="33"/>
      <c r="Y2288" s="33"/>
      <c r="Z2288" s="33"/>
      <c r="AA2288" s="33"/>
      <c r="AB2288" s="33"/>
      <c r="AC2288" s="33"/>
      <c r="AD2288" s="33"/>
      <c r="AE2288" s="33"/>
      <c r="AT2288" s="16" t="s">
        <v>156</v>
      </c>
      <c r="AU2288" s="16" t="s">
        <v>86</v>
      </c>
    </row>
    <row r="2289" spans="1:65" s="2" customFormat="1" ht="117">
      <c r="A2289" s="33"/>
      <c r="B2289" s="34"/>
      <c r="C2289" s="35"/>
      <c r="D2289" s="215" t="s">
        <v>158</v>
      </c>
      <c r="E2289" s="35"/>
      <c r="F2289" s="219" t="s">
        <v>3887</v>
      </c>
      <c r="G2289" s="35"/>
      <c r="H2289" s="35"/>
      <c r="I2289" s="114"/>
      <c r="J2289" s="35"/>
      <c r="K2289" s="35"/>
      <c r="L2289" s="38"/>
      <c r="M2289" s="217"/>
      <c r="N2289" s="218"/>
      <c r="O2289" s="70"/>
      <c r="P2289" s="70"/>
      <c r="Q2289" s="70"/>
      <c r="R2289" s="70"/>
      <c r="S2289" s="70"/>
      <c r="T2289" s="71"/>
      <c r="U2289" s="33"/>
      <c r="V2289" s="33"/>
      <c r="W2289" s="33"/>
      <c r="X2289" s="33"/>
      <c r="Y2289" s="33"/>
      <c r="Z2289" s="33"/>
      <c r="AA2289" s="33"/>
      <c r="AB2289" s="33"/>
      <c r="AC2289" s="33"/>
      <c r="AD2289" s="33"/>
      <c r="AE2289" s="33"/>
      <c r="AT2289" s="16" t="s">
        <v>158</v>
      </c>
      <c r="AU2289" s="16" t="s">
        <v>86</v>
      </c>
    </row>
    <row r="2290" spans="1:65" s="2" customFormat="1" ht="21.75" customHeight="1">
      <c r="A2290" s="33"/>
      <c r="B2290" s="34"/>
      <c r="C2290" s="202" t="s">
        <v>3893</v>
      </c>
      <c r="D2290" s="202" t="s">
        <v>149</v>
      </c>
      <c r="E2290" s="203" t="s">
        <v>3894</v>
      </c>
      <c r="F2290" s="204" t="s">
        <v>3895</v>
      </c>
      <c r="G2290" s="205" t="s">
        <v>152</v>
      </c>
      <c r="H2290" s="206">
        <v>1</v>
      </c>
      <c r="I2290" s="207"/>
      <c r="J2290" s="208">
        <f>ROUND(I2290*H2290,2)</f>
        <v>0</v>
      </c>
      <c r="K2290" s="204" t="s">
        <v>153</v>
      </c>
      <c r="L2290" s="38"/>
      <c r="M2290" s="209" t="s">
        <v>1</v>
      </c>
      <c r="N2290" s="210" t="s">
        <v>42</v>
      </c>
      <c r="O2290" s="70"/>
      <c r="P2290" s="211">
        <f>O2290*H2290</f>
        <v>0</v>
      </c>
      <c r="Q2290" s="211">
        <v>0</v>
      </c>
      <c r="R2290" s="211">
        <f>Q2290*H2290</f>
        <v>0</v>
      </c>
      <c r="S2290" s="211">
        <v>0</v>
      </c>
      <c r="T2290" s="212">
        <f>S2290*H2290</f>
        <v>0</v>
      </c>
      <c r="U2290" s="33"/>
      <c r="V2290" s="33"/>
      <c r="W2290" s="33"/>
      <c r="X2290" s="33"/>
      <c r="Y2290" s="33"/>
      <c r="Z2290" s="33"/>
      <c r="AA2290" s="33"/>
      <c r="AB2290" s="33"/>
      <c r="AC2290" s="33"/>
      <c r="AD2290" s="33"/>
      <c r="AE2290" s="33"/>
      <c r="AR2290" s="213" t="s">
        <v>154</v>
      </c>
      <c r="AT2290" s="213" t="s">
        <v>149</v>
      </c>
      <c r="AU2290" s="213" t="s">
        <v>86</v>
      </c>
      <c r="AY2290" s="16" t="s">
        <v>147</v>
      </c>
      <c r="BE2290" s="214">
        <f>IF(N2290="základní",J2290,0)</f>
        <v>0</v>
      </c>
      <c r="BF2290" s="214">
        <f>IF(N2290="snížená",J2290,0)</f>
        <v>0</v>
      </c>
      <c r="BG2290" s="214">
        <f>IF(N2290="zákl. přenesená",J2290,0)</f>
        <v>0</v>
      </c>
      <c r="BH2290" s="214">
        <f>IF(N2290="sníž. přenesená",J2290,0)</f>
        <v>0</v>
      </c>
      <c r="BI2290" s="214">
        <f>IF(N2290="nulová",J2290,0)</f>
        <v>0</v>
      </c>
      <c r="BJ2290" s="16" t="s">
        <v>21</v>
      </c>
      <c r="BK2290" s="214">
        <f>ROUND(I2290*H2290,2)</f>
        <v>0</v>
      </c>
      <c r="BL2290" s="16" t="s">
        <v>154</v>
      </c>
      <c r="BM2290" s="213" t="s">
        <v>3896</v>
      </c>
    </row>
    <row r="2291" spans="1:65" s="2" customFormat="1" ht="19.5">
      <c r="A2291" s="33"/>
      <c r="B2291" s="34"/>
      <c r="C2291" s="35"/>
      <c r="D2291" s="215" t="s">
        <v>156</v>
      </c>
      <c r="E2291" s="35"/>
      <c r="F2291" s="216" t="s">
        <v>3897</v>
      </c>
      <c r="G2291" s="35"/>
      <c r="H2291" s="35"/>
      <c r="I2291" s="114"/>
      <c r="J2291" s="35"/>
      <c r="K2291" s="35"/>
      <c r="L2291" s="38"/>
      <c r="M2291" s="217"/>
      <c r="N2291" s="218"/>
      <c r="O2291" s="70"/>
      <c r="P2291" s="70"/>
      <c r="Q2291" s="70"/>
      <c r="R2291" s="70"/>
      <c r="S2291" s="70"/>
      <c r="T2291" s="71"/>
      <c r="U2291" s="33"/>
      <c r="V2291" s="33"/>
      <c r="W2291" s="33"/>
      <c r="X2291" s="33"/>
      <c r="Y2291" s="33"/>
      <c r="Z2291" s="33"/>
      <c r="AA2291" s="33"/>
      <c r="AB2291" s="33"/>
      <c r="AC2291" s="33"/>
      <c r="AD2291" s="33"/>
      <c r="AE2291" s="33"/>
      <c r="AT2291" s="16" t="s">
        <v>156</v>
      </c>
      <c r="AU2291" s="16" t="s">
        <v>86</v>
      </c>
    </row>
    <row r="2292" spans="1:65" s="2" customFormat="1" ht="117">
      <c r="A2292" s="33"/>
      <c r="B2292" s="34"/>
      <c r="C2292" s="35"/>
      <c r="D2292" s="215" t="s">
        <v>158</v>
      </c>
      <c r="E2292" s="35"/>
      <c r="F2292" s="219" t="s">
        <v>3887</v>
      </c>
      <c r="G2292" s="35"/>
      <c r="H2292" s="35"/>
      <c r="I2292" s="114"/>
      <c r="J2292" s="35"/>
      <c r="K2292" s="35"/>
      <c r="L2292" s="38"/>
      <c r="M2292" s="217"/>
      <c r="N2292" s="218"/>
      <c r="O2292" s="70"/>
      <c r="P2292" s="70"/>
      <c r="Q2292" s="70"/>
      <c r="R2292" s="70"/>
      <c r="S2292" s="70"/>
      <c r="T2292" s="71"/>
      <c r="U2292" s="33"/>
      <c r="V2292" s="33"/>
      <c r="W2292" s="33"/>
      <c r="X2292" s="33"/>
      <c r="Y2292" s="33"/>
      <c r="Z2292" s="33"/>
      <c r="AA2292" s="33"/>
      <c r="AB2292" s="33"/>
      <c r="AC2292" s="33"/>
      <c r="AD2292" s="33"/>
      <c r="AE2292" s="33"/>
      <c r="AT2292" s="16" t="s">
        <v>158</v>
      </c>
      <c r="AU2292" s="16" t="s">
        <v>86</v>
      </c>
    </row>
    <row r="2293" spans="1:65" s="2" customFormat="1" ht="21.75" customHeight="1">
      <c r="A2293" s="33"/>
      <c r="B2293" s="34"/>
      <c r="C2293" s="202" t="s">
        <v>3898</v>
      </c>
      <c r="D2293" s="202" t="s">
        <v>149</v>
      </c>
      <c r="E2293" s="203" t="s">
        <v>3899</v>
      </c>
      <c r="F2293" s="204" t="s">
        <v>3900</v>
      </c>
      <c r="G2293" s="205" t="s">
        <v>152</v>
      </c>
      <c r="H2293" s="206">
        <v>1</v>
      </c>
      <c r="I2293" s="207"/>
      <c r="J2293" s="208">
        <f>ROUND(I2293*H2293,2)</f>
        <v>0</v>
      </c>
      <c r="K2293" s="204" t="s">
        <v>153</v>
      </c>
      <c r="L2293" s="38"/>
      <c r="M2293" s="209" t="s">
        <v>1</v>
      </c>
      <c r="N2293" s="210" t="s">
        <v>42</v>
      </c>
      <c r="O2293" s="70"/>
      <c r="P2293" s="211">
        <f>O2293*H2293</f>
        <v>0</v>
      </c>
      <c r="Q2293" s="211">
        <v>5.3769754999999997E-3</v>
      </c>
      <c r="R2293" s="211">
        <f>Q2293*H2293</f>
        <v>5.3769754999999997E-3</v>
      </c>
      <c r="S2293" s="211">
        <v>0</v>
      </c>
      <c r="T2293" s="212">
        <f>S2293*H2293</f>
        <v>0</v>
      </c>
      <c r="U2293" s="33"/>
      <c r="V2293" s="33"/>
      <c r="W2293" s="33"/>
      <c r="X2293" s="33"/>
      <c r="Y2293" s="33"/>
      <c r="Z2293" s="33"/>
      <c r="AA2293" s="33"/>
      <c r="AB2293" s="33"/>
      <c r="AC2293" s="33"/>
      <c r="AD2293" s="33"/>
      <c r="AE2293" s="33"/>
      <c r="AR2293" s="213" t="s">
        <v>154</v>
      </c>
      <c r="AT2293" s="213" t="s">
        <v>149</v>
      </c>
      <c r="AU2293" s="213" t="s">
        <v>86</v>
      </c>
      <c r="AY2293" s="16" t="s">
        <v>147</v>
      </c>
      <c r="BE2293" s="214">
        <f>IF(N2293="základní",J2293,0)</f>
        <v>0</v>
      </c>
      <c r="BF2293" s="214">
        <f>IF(N2293="snížená",J2293,0)</f>
        <v>0</v>
      </c>
      <c r="BG2293" s="214">
        <f>IF(N2293="zákl. přenesená",J2293,0)</f>
        <v>0</v>
      </c>
      <c r="BH2293" s="214">
        <f>IF(N2293="sníž. přenesená",J2293,0)</f>
        <v>0</v>
      </c>
      <c r="BI2293" s="214">
        <f>IF(N2293="nulová",J2293,0)</f>
        <v>0</v>
      </c>
      <c r="BJ2293" s="16" t="s">
        <v>21</v>
      </c>
      <c r="BK2293" s="214">
        <f>ROUND(I2293*H2293,2)</f>
        <v>0</v>
      </c>
      <c r="BL2293" s="16" t="s">
        <v>154</v>
      </c>
      <c r="BM2293" s="213" t="s">
        <v>3901</v>
      </c>
    </row>
    <row r="2294" spans="1:65" s="2" customFormat="1" ht="19.5">
      <c r="A2294" s="33"/>
      <c r="B2294" s="34"/>
      <c r="C2294" s="35"/>
      <c r="D2294" s="215" t="s">
        <v>156</v>
      </c>
      <c r="E2294" s="35"/>
      <c r="F2294" s="216" t="s">
        <v>3902</v>
      </c>
      <c r="G2294" s="35"/>
      <c r="H2294" s="35"/>
      <c r="I2294" s="114"/>
      <c r="J2294" s="35"/>
      <c r="K2294" s="35"/>
      <c r="L2294" s="38"/>
      <c r="M2294" s="217"/>
      <c r="N2294" s="218"/>
      <c r="O2294" s="70"/>
      <c r="P2294" s="70"/>
      <c r="Q2294" s="70"/>
      <c r="R2294" s="70"/>
      <c r="S2294" s="70"/>
      <c r="T2294" s="71"/>
      <c r="U2294" s="33"/>
      <c r="V2294" s="33"/>
      <c r="W2294" s="33"/>
      <c r="X2294" s="33"/>
      <c r="Y2294" s="33"/>
      <c r="Z2294" s="33"/>
      <c r="AA2294" s="33"/>
      <c r="AB2294" s="33"/>
      <c r="AC2294" s="33"/>
      <c r="AD2294" s="33"/>
      <c r="AE2294" s="33"/>
      <c r="AT2294" s="16" t="s">
        <v>156</v>
      </c>
      <c r="AU2294" s="16" t="s">
        <v>86</v>
      </c>
    </row>
    <row r="2295" spans="1:65" s="2" customFormat="1" ht="78">
      <c r="A2295" s="33"/>
      <c r="B2295" s="34"/>
      <c r="C2295" s="35"/>
      <c r="D2295" s="215" t="s">
        <v>158</v>
      </c>
      <c r="E2295" s="35"/>
      <c r="F2295" s="219" t="s">
        <v>3903</v>
      </c>
      <c r="G2295" s="35"/>
      <c r="H2295" s="35"/>
      <c r="I2295" s="114"/>
      <c r="J2295" s="35"/>
      <c r="K2295" s="35"/>
      <c r="L2295" s="38"/>
      <c r="M2295" s="217"/>
      <c r="N2295" s="218"/>
      <c r="O2295" s="70"/>
      <c r="P2295" s="70"/>
      <c r="Q2295" s="70"/>
      <c r="R2295" s="70"/>
      <c r="S2295" s="70"/>
      <c r="T2295" s="71"/>
      <c r="U2295" s="33"/>
      <c r="V2295" s="33"/>
      <c r="W2295" s="33"/>
      <c r="X2295" s="33"/>
      <c r="Y2295" s="33"/>
      <c r="Z2295" s="33"/>
      <c r="AA2295" s="33"/>
      <c r="AB2295" s="33"/>
      <c r="AC2295" s="33"/>
      <c r="AD2295" s="33"/>
      <c r="AE2295" s="33"/>
      <c r="AT2295" s="16" t="s">
        <v>158</v>
      </c>
      <c r="AU2295" s="16" t="s">
        <v>86</v>
      </c>
    </row>
    <row r="2296" spans="1:65" s="2" customFormat="1" ht="21.75" customHeight="1">
      <c r="A2296" s="33"/>
      <c r="B2296" s="34"/>
      <c r="C2296" s="202" t="s">
        <v>3904</v>
      </c>
      <c r="D2296" s="202" t="s">
        <v>149</v>
      </c>
      <c r="E2296" s="203" t="s">
        <v>3905</v>
      </c>
      <c r="F2296" s="204" t="s">
        <v>3906</v>
      </c>
      <c r="G2296" s="205" t="s">
        <v>210</v>
      </c>
      <c r="H2296" s="206">
        <v>1</v>
      </c>
      <c r="I2296" s="207"/>
      <c r="J2296" s="208">
        <f>ROUND(I2296*H2296,2)</f>
        <v>0</v>
      </c>
      <c r="K2296" s="204" t="s">
        <v>153</v>
      </c>
      <c r="L2296" s="38"/>
      <c r="M2296" s="209" t="s">
        <v>1</v>
      </c>
      <c r="N2296" s="210" t="s">
        <v>42</v>
      </c>
      <c r="O2296" s="70"/>
      <c r="P2296" s="211">
        <f>O2296*H2296</f>
        <v>0</v>
      </c>
      <c r="Q2296" s="211">
        <v>6.8999999999999997E-4</v>
      </c>
      <c r="R2296" s="211">
        <f>Q2296*H2296</f>
        <v>6.8999999999999997E-4</v>
      </c>
      <c r="S2296" s="211">
        <v>0</v>
      </c>
      <c r="T2296" s="212">
        <f>S2296*H2296</f>
        <v>0</v>
      </c>
      <c r="U2296" s="33"/>
      <c r="V2296" s="33"/>
      <c r="W2296" s="33"/>
      <c r="X2296" s="33"/>
      <c r="Y2296" s="33"/>
      <c r="Z2296" s="33"/>
      <c r="AA2296" s="33"/>
      <c r="AB2296" s="33"/>
      <c r="AC2296" s="33"/>
      <c r="AD2296" s="33"/>
      <c r="AE2296" s="33"/>
      <c r="AR2296" s="213" t="s">
        <v>154</v>
      </c>
      <c r="AT2296" s="213" t="s">
        <v>149</v>
      </c>
      <c r="AU2296" s="213" t="s">
        <v>86</v>
      </c>
      <c r="AY2296" s="16" t="s">
        <v>147</v>
      </c>
      <c r="BE2296" s="214">
        <f>IF(N2296="základní",J2296,0)</f>
        <v>0</v>
      </c>
      <c r="BF2296" s="214">
        <f>IF(N2296="snížená",J2296,0)</f>
        <v>0</v>
      </c>
      <c r="BG2296" s="214">
        <f>IF(N2296="zákl. přenesená",J2296,0)</f>
        <v>0</v>
      </c>
      <c r="BH2296" s="214">
        <f>IF(N2296="sníž. přenesená",J2296,0)</f>
        <v>0</v>
      </c>
      <c r="BI2296" s="214">
        <f>IF(N2296="nulová",J2296,0)</f>
        <v>0</v>
      </c>
      <c r="BJ2296" s="16" t="s">
        <v>21</v>
      </c>
      <c r="BK2296" s="214">
        <f>ROUND(I2296*H2296,2)</f>
        <v>0</v>
      </c>
      <c r="BL2296" s="16" t="s">
        <v>154</v>
      </c>
      <c r="BM2296" s="213" t="s">
        <v>3907</v>
      </c>
    </row>
    <row r="2297" spans="1:65" s="2" customFormat="1" ht="29.25">
      <c r="A2297" s="33"/>
      <c r="B2297" s="34"/>
      <c r="C2297" s="35"/>
      <c r="D2297" s="215" t="s">
        <v>156</v>
      </c>
      <c r="E2297" s="35"/>
      <c r="F2297" s="216" t="s">
        <v>3908</v>
      </c>
      <c r="G2297" s="35"/>
      <c r="H2297" s="35"/>
      <c r="I2297" s="114"/>
      <c r="J2297" s="35"/>
      <c r="K2297" s="35"/>
      <c r="L2297" s="38"/>
      <c r="M2297" s="217"/>
      <c r="N2297" s="218"/>
      <c r="O2297" s="70"/>
      <c r="P2297" s="70"/>
      <c r="Q2297" s="70"/>
      <c r="R2297" s="70"/>
      <c r="S2297" s="70"/>
      <c r="T2297" s="71"/>
      <c r="U2297" s="33"/>
      <c r="V2297" s="33"/>
      <c r="W2297" s="33"/>
      <c r="X2297" s="33"/>
      <c r="Y2297" s="33"/>
      <c r="Z2297" s="33"/>
      <c r="AA2297" s="33"/>
      <c r="AB2297" s="33"/>
      <c r="AC2297" s="33"/>
      <c r="AD2297" s="33"/>
      <c r="AE2297" s="33"/>
      <c r="AT2297" s="16" t="s">
        <v>156</v>
      </c>
      <c r="AU2297" s="16" t="s">
        <v>86</v>
      </c>
    </row>
    <row r="2298" spans="1:65" s="2" customFormat="1" ht="39">
      <c r="A2298" s="33"/>
      <c r="B2298" s="34"/>
      <c r="C2298" s="35"/>
      <c r="D2298" s="215" t="s">
        <v>158</v>
      </c>
      <c r="E2298" s="35"/>
      <c r="F2298" s="219" t="s">
        <v>3909</v>
      </c>
      <c r="G2298" s="35"/>
      <c r="H2298" s="35"/>
      <c r="I2298" s="114"/>
      <c r="J2298" s="35"/>
      <c r="K2298" s="35"/>
      <c r="L2298" s="38"/>
      <c r="M2298" s="217"/>
      <c r="N2298" s="218"/>
      <c r="O2298" s="70"/>
      <c r="P2298" s="70"/>
      <c r="Q2298" s="70"/>
      <c r="R2298" s="70"/>
      <c r="S2298" s="70"/>
      <c r="T2298" s="71"/>
      <c r="U2298" s="33"/>
      <c r="V2298" s="33"/>
      <c r="W2298" s="33"/>
      <c r="X2298" s="33"/>
      <c r="Y2298" s="33"/>
      <c r="Z2298" s="33"/>
      <c r="AA2298" s="33"/>
      <c r="AB2298" s="33"/>
      <c r="AC2298" s="33"/>
      <c r="AD2298" s="33"/>
      <c r="AE2298" s="33"/>
      <c r="AT2298" s="16" t="s">
        <v>158</v>
      </c>
      <c r="AU2298" s="16" t="s">
        <v>86</v>
      </c>
    </row>
    <row r="2299" spans="1:65" s="2" customFormat="1" ht="29.25">
      <c r="A2299" s="33"/>
      <c r="B2299" s="34"/>
      <c r="C2299" s="35"/>
      <c r="D2299" s="215" t="s">
        <v>191</v>
      </c>
      <c r="E2299" s="35"/>
      <c r="F2299" s="219" t="s">
        <v>3910</v>
      </c>
      <c r="G2299" s="35"/>
      <c r="H2299" s="35"/>
      <c r="I2299" s="114"/>
      <c r="J2299" s="35"/>
      <c r="K2299" s="35"/>
      <c r="L2299" s="38"/>
      <c r="M2299" s="217"/>
      <c r="N2299" s="218"/>
      <c r="O2299" s="70"/>
      <c r="P2299" s="70"/>
      <c r="Q2299" s="70"/>
      <c r="R2299" s="70"/>
      <c r="S2299" s="70"/>
      <c r="T2299" s="71"/>
      <c r="U2299" s="33"/>
      <c r="V2299" s="33"/>
      <c r="W2299" s="33"/>
      <c r="X2299" s="33"/>
      <c r="Y2299" s="33"/>
      <c r="Z2299" s="33"/>
      <c r="AA2299" s="33"/>
      <c r="AB2299" s="33"/>
      <c r="AC2299" s="33"/>
      <c r="AD2299" s="33"/>
      <c r="AE2299" s="33"/>
      <c r="AT2299" s="16" t="s">
        <v>191</v>
      </c>
      <c r="AU2299" s="16" t="s">
        <v>86</v>
      </c>
    </row>
    <row r="2300" spans="1:65" s="2" customFormat="1" ht="21.75" customHeight="1">
      <c r="A2300" s="33"/>
      <c r="B2300" s="34"/>
      <c r="C2300" s="202" t="s">
        <v>3911</v>
      </c>
      <c r="D2300" s="202" t="s">
        <v>149</v>
      </c>
      <c r="E2300" s="203" t="s">
        <v>3912</v>
      </c>
      <c r="F2300" s="204" t="s">
        <v>3913</v>
      </c>
      <c r="G2300" s="205" t="s">
        <v>210</v>
      </c>
      <c r="H2300" s="206">
        <v>1</v>
      </c>
      <c r="I2300" s="207"/>
      <c r="J2300" s="208">
        <f>ROUND(I2300*H2300,2)</f>
        <v>0</v>
      </c>
      <c r="K2300" s="204" t="s">
        <v>153</v>
      </c>
      <c r="L2300" s="38"/>
      <c r="M2300" s="209" t="s">
        <v>1</v>
      </c>
      <c r="N2300" s="210" t="s">
        <v>42</v>
      </c>
      <c r="O2300" s="70"/>
      <c r="P2300" s="211">
        <f>O2300*H2300</f>
        <v>0</v>
      </c>
      <c r="Q2300" s="211">
        <v>1.54524E-3</v>
      </c>
      <c r="R2300" s="211">
        <f>Q2300*H2300</f>
        <v>1.54524E-3</v>
      </c>
      <c r="S2300" s="211">
        <v>0</v>
      </c>
      <c r="T2300" s="212">
        <f>S2300*H2300</f>
        <v>0</v>
      </c>
      <c r="U2300" s="33"/>
      <c r="V2300" s="33"/>
      <c r="W2300" s="33"/>
      <c r="X2300" s="33"/>
      <c r="Y2300" s="33"/>
      <c r="Z2300" s="33"/>
      <c r="AA2300" s="33"/>
      <c r="AB2300" s="33"/>
      <c r="AC2300" s="33"/>
      <c r="AD2300" s="33"/>
      <c r="AE2300" s="33"/>
      <c r="AR2300" s="213" t="s">
        <v>154</v>
      </c>
      <c r="AT2300" s="213" t="s">
        <v>149</v>
      </c>
      <c r="AU2300" s="213" t="s">
        <v>86</v>
      </c>
      <c r="AY2300" s="16" t="s">
        <v>147</v>
      </c>
      <c r="BE2300" s="214">
        <f>IF(N2300="základní",J2300,0)</f>
        <v>0</v>
      </c>
      <c r="BF2300" s="214">
        <f>IF(N2300="snížená",J2300,0)</f>
        <v>0</v>
      </c>
      <c r="BG2300" s="214">
        <f>IF(N2300="zákl. přenesená",J2300,0)</f>
        <v>0</v>
      </c>
      <c r="BH2300" s="214">
        <f>IF(N2300="sníž. přenesená",J2300,0)</f>
        <v>0</v>
      </c>
      <c r="BI2300" s="214">
        <f>IF(N2300="nulová",J2300,0)</f>
        <v>0</v>
      </c>
      <c r="BJ2300" s="16" t="s">
        <v>21</v>
      </c>
      <c r="BK2300" s="214">
        <f>ROUND(I2300*H2300,2)</f>
        <v>0</v>
      </c>
      <c r="BL2300" s="16" t="s">
        <v>154</v>
      </c>
      <c r="BM2300" s="213" t="s">
        <v>3914</v>
      </c>
    </row>
    <row r="2301" spans="1:65" s="2" customFormat="1" ht="29.25">
      <c r="A2301" s="33"/>
      <c r="B2301" s="34"/>
      <c r="C2301" s="35"/>
      <c r="D2301" s="215" t="s">
        <v>156</v>
      </c>
      <c r="E2301" s="35"/>
      <c r="F2301" s="216" t="s">
        <v>3915</v>
      </c>
      <c r="G2301" s="35"/>
      <c r="H2301" s="35"/>
      <c r="I2301" s="114"/>
      <c r="J2301" s="35"/>
      <c r="K2301" s="35"/>
      <c r="L2301" s="38"/>
      <c r="M2301" s="217"/>
      <c r="N2301" s="218"/>
      <c r="O2301" s="70"/>
      <c r="P2301" s="70"/>
      <c r="Q2301" s="70"/>
      <c r="R2301" s="70"/>
      <c r="S2301" s="70"/>
      <c r="T2301" s="71"/>
      <c r="U2301" s="33"/>
      <c r="V2301" s="33"/>
      <c r="W2301" s="33"/>
      <c r="X2301" s="33"/>
      <c r="Y2301" s="33"/>
      <c r="Z2301" s="33"/>
      <c r="AA2301" s="33"/>
      <c r="AB2301" s="33"/>
      <c r="AC2301" s="33"/>
      <c r="AD2301" s="33"/>
      <c r="AE2301" s="33"/>
      <c r="AT2301" s="16" t="s">
        <v>156</v>
      </c>
      <c r="AU2301" s="16" t="s">
        <v>86</v>
      </c>
    </row>
    <row r="2302" spans="1:65" s="2" customFormat="1" ht="39">
      <c r="A2302" s="33"/>
      <c r="B2302" s="34"/>
      <c r="C2302" s="35"/>
      <c r="D2302" s="215" t="s">
        <v>158</v>
      </c>
      <c r="E2302" s="35"/>
      <c r="F2302" s="219" t="s">
        <v>3909</v>
      </c>
      <c r="G2302" s="35"/>
      <c r="H2302" s="35"/>
      <c r="I2302" s="114"/>
      <c r="J2302" s="35"/>
      <c r="K2302" s="35"/>
      <c r="L2302" s="38"/>
      <c r="M2302" s="217"/>
      <c r="N2302" s="218"/>
      <c r="O2302" s="70"/>
      <c r="P2302" s="70"/>
      <c r="Q2302" s="70"/>
      <c r="R2302" s="70"/>
      <c r="S2302" s="70"/>
      <c r="T2302" s="71"/>
      <c r="U2302" s="33"/>
      <c r="V2302" s="33"/>
      <c r="W2302" s="33"/>
      <c r="X2302" s="33"/>
      <c r="Y2302" s="33"/>
      <c r="Z2302" s="33"/>
      <c r="AA2302" s="33"/>
      <c r="AB2302" s="33"/>
      <c r="AC2302" s="33"/>
      <c r="AD2302" s="33"/>
      <c r="AE2302" s="33"/>
      <c r="AT2302" s="16" t="s">
        <v>158</v>
      </c>
      <c r="AU2302" s="16" t="s">
        <v>86</v>
      </c>
    </row>
    <row r="2303" spans="1:65" s="2" customFormat="1" ht="21.75" customHeight="1">
      <c r="A2303" s="33"/>
      <c r="B2303" s="34"/>
      <c r="C2303" s="202" t="s">
        <v>3916</v>
      </c>
      <c r="D2303" s="202" t="s">
        <v>149</v>
      </c>
      <c r="E2303" s="203" t="s">
        <v>3917</v>
      </c>
      <c r="F2303" s="204" t="s">
        <v>3918</v>
      </c>
      <c r="G2303" s="205" t="s">
        <v>285</v>
      </c>
      <c r="H2303" s="206">
        <v>1</v>
      </c>
      <c r="I2303" s="207"/>
      <c r="J2303" s="208">
        <f>ROUND(I2303*H2303,2)</f>
        <v>0</v>
      </c>
      <c r="K2303" s="204" t="s">
        <v>153</v>
      </c>
      <c r="L2303" s="38"/>
      <c r="M2303" s="209" t="s">
        <v>1</v>
      </c>
      <c r="N2303" s="210" t="s">
        <v>42</v>
      </c>
      <c r="O2303" s="70"/>
      <c r="P2303" s="211">
        <f>O2303*H2303</f>
        <v>0</v>
      </c>
      <c r="Q2303" s="211">
        <v>7.8200000000000006E-3</v>
      </c>
      <c r="R2303" s="211">
        <f>Q2303*H2303</f>
        <v>7.8200000000000006E-3</v>
      </c>
      <c r="S2303" s="211">
        <v>0</v>
      </c>
      <c r="T2303" s="212">
        <f>S2303*H2303</f>
        <v>0</v>
      </c>
      <c r="U2303" s="33"/>
      <c r="V2303" s="33"/>
      <c r="W2303" s="33"/>
      <c r="X2303" s="33"/>
      <c r="Y2303" s="33"/>
      <c r="Z2303" s="33"/>
      <c r="AA2303" s="33"/>
      <c r="AB2303" s="33"/>
      <c r="AC2303" s="33"/>
      <c r="AD2303" s="33"/>
      <c r="AE2303" s="33"/>
      <c r="AR2303" s="213" t="s">
        <v>154</v>
      </c>
      <c r="AT2303" s="213" t="s">
        <v>149</v>
      </c>
      <c r="AU2303" s="213" t="s">
        <v>86</v>
      </c>
      <c r="AY2303" s="16" t="s">
        <v>147</v>
      </c>
      <c r="BE2303" s="214">
        <f>IF(N2303="základní",J2303,0)</f>
        <v>0</v>
      </c>
      <c r="BF2303" s="214">
        <f>IF(N2303="snížená",J2303,0)</f>
        <v>0</v>
      </c>
      <c r="BG2303" s="214">
        <f>IF(N2303="zákl. přenesená",J2303,0)</f>
        <v>0</v>
      </c>
      <c r="BH2303" s="214">
        <f>IF(N2303="sníž. přenesená",J2303,0)</f>
        <v>0</v>
      </c>
      <c r="BI2303" s="214">
        <f>IF(N2303="nulová",J2303,0)</f>
        <v>0</v>
      </c>
      <c r="BJ2303" s="16" t="s">
        <v>21</v>
      </c>
      <c r="BK2303" s="214">
        <f>ROUND(I2303*H2303,2)</f>
        <v>0</v>
      </c>
      <c r="BL2303" s="16" t="s">
        <v>154</v>
      </c>
      <c r="BM2303" s="213" t="s">
        <v>3919</v>
      </c>
    </row>
    <row r="2304" spans="1:65" s="2" customFormat="1" ht="19.5">
      <c r="A2304" s="33"/>
      <c r="B2304" s="34"/>
      <c r="C2304" s="35"/>
      <c r="D2304" s="215" t="s">
        <v>156</v>
      </c>
      <c r="E2304" s="35"/>
      <c r="F2304" s="216" t="s">
        <v>3920</v>
      </c>
      <c r="G2304" s="35"/>
      <c r="H2304" s="35"/>
      <c r="I2304" s="114"/>
      <c r="J2304" s="35"/>
      <c r="K2304" s="35"/>
      <c r="L2304" s="38"/>
      <c r="M2304" s="217"/>
      <c r="N2304" s="218"/>
      <c r="O2304" s="70"/>
      <c r="P2304" s="70"/>
      <c r="Q2304" s="70"/>
      <c r="R2304" s="70"/>
      <c r="S2304" s="70"/>
      <c r="T2304" s="71"/>
      <c r="U2304" s="33"/>
      <c r="V2304" s="33"/>
      <c r="W2304" s="33"/>
      <c r="X2304" s="33"/>
      <c r="Y2304" s="33"/>
      <c r="Z2304" s="33"/>
      <c r="AA2304" s="33"/>
      <c r="AB2304" s="33"/>
      <c r="AC2304" s="33"/>
      <c r="AD2304" s="33"/>
      <c r="AE2304" s="33"/>
      <c r="AT2304" s="16" t="s">
        <v>156</v>
      </c>
      <c r="AU2304" s="16" t="s">
        <v>86</v>
      </c>
    </row>
    <row r="2305" spans="1:65" s="2" customFormat="1" ht="78">
      <c r="A2305" s="33"/>
      <c r="B2305" s="34"/>
      <c r="C2305" s="35"/>
      <c r="D2305" s="215" t="s">
        <v>158</v>
      </c>
      <c r="E2305" s="35"/>
      <c r="F2305" s="219" t="s">
        <v>3921</v>
      </c>
      <c r="G2305" s="35"/>
      <c r="H2305" s="35"/>
      <c r="I2305" s="114"/>
      <c r="J2305" s="35"/>
      <c r="K2305" s="35"/>
      <c r="L2305" s="38"/>
      <c r="M2305" s="217"/>
      <c r="N2305" s="218"/>
      <c r="O2305" s="70"/>
      <c r="P2305" s="70"/>
      <c r="Q2305" s="70"/>
      <c r="R2305" s="70"/>
      <c r="S2305" s="70"/>
      <c r="T2305" s="71"/>
      <c r="U2305" s="33"/>
      <c r="V2305" s="33"/>
      <c r="W2305" s="33"/>
      <c r="X2305" s="33"/>
      <c r="Y2305" s="33"/>
      <c r="Z2305" s="33"/>
      <c r="AA2305" s="33"/>
      <c r="AB2305" s="33"/>
      <c r="AC2305" s="33"/>
      <c r="AD2305" s="33"/>
      <c r="AE2305" s="33"/>
      <c r="AT2305" s="16" t="s">
        <v>158</v>
      </c>
      <c r="AU2305" s="16" t="s">
        <v>86</v>
      </c>
    </row>
    <row r="2306" spans="1:65" s="2" customFormat="1" ht="29.25">
      <c r="A2306" s="33"/>
      <c r="B2306" s="34"/>
      <c r="C2306" s="35"/>
      <c r="D2306" s="215" t="s">
        <v>191</v>
      </c>
      <c r="E2306" s="35"/>
      <c r="F2306" s="219" t="s">
        <v>3922</v>
      </c>
      <c r="G2306" s="35"/>
      <c r="H2306" s="35"/>
      <c r="I2306" s="114"/>
      <c r="J2306" s="35"/>
      <c r="K2306" s="35"/>
      <c r="L2306" s="38"/>
      <c r="M2306" s="217"/>
      <c r="N2306" s="218"/>
      <c r="O2306" s="70"/>
      <c r="P2306" s="70"/>
      <c r="Q2306" s="70"/>
      <c r="R2306" s="70"/>
      <c r="S2306" s="70"/>
      <c r="T2306" s="71"/>
      <c r="U2306" s="33"/>
      <c r="V2306" s="33"/>
      <c r="W2306" s="33"/>
      <c r="X2306" s="33"/>
      <c r="Y2306" s="33"/>
      <c r="Z2306" s="33"/>
      <c r="AA2306" s="33"/>
      <c r="AB2306" s="33"/>
      <c r="AC2306" s="33"/>
      <c r="AD2306" s="33"/>
      <c r="AE2306" s="33"/>
      <c r="AT2306" s="16" t="s">
        <v>191</v>
      </c>
      <c r="AU2306" s="16" t="s">
        <v>86</v>
      </c>
    </row>
    <row r="2307" spans="1:65" s="12" customFormat="1" ht="22.9" customHeight="1">
      <c r="B2307" s="186"/>
      <c r="C2307" s="187"/>
      <c r="D2307" s="188" t="s">
        <v>76</v>
      </c>
      <c r="E2307" s="200" t="s">
        <v>3923</v>
      </c>
      <c r="F2307" s="200" t="s">
        <v>3924</v>
      </c>
      <c r="G2307" s="187"/>
      <c r="H2307" s="187"/>
      <c r="I2307" s="190"/>
      <c r="J2307" s="201">
        <f>BK2307</f>
        <v>0</v>
      </c>
      <c r="K2307" s="187"/>
      <c r="L2307" s="192"/>
      <c r="M2307" s="193"/>
      <c r="N2307" s="194"/>
      <c r="O2307" s="194"/>
      <c r="P2307" s="195">
        <f>SUM(P2308:P2368)</f>
        <v>0</v>
      </c>
      <c r="Q2307" s="194"/>
      <c r="R2307" s="195">
        <f>SUM(R2308:R2368)</f>
        <v>0</v>
      </c>
      <c r="S2307" s="194"/>
      <c r="T2307" s="196">
        <f>SUM(T2308:T2368)</f>
        <v>0</v>
      </c>
      <c r="AR2307" s="197" t="s">
        <v>21</v>
      </c>
      <c r="AT2307" s="198" t="s">
        <v>76</v>
      </c>
      <c r="AU2307" s="198" t="s">
        <v>21</v>
      </c>
      <c r="AY2307" s="197" t="s">
        <v>147</v>
      </c>
      <c r="BK2307" s="199">
        <f>SUM(BK2308:BK2368)</f>
        <v>0</v>
      </c>
    </row>
    <row r="2308" spans="1:65" s="2" customFormat="1" ht="21.75" customHeight="1">
      <c r="A2308" s="33"/>
      <c r="B2308" s="34"/>
      <c r="C2308" s="202" t="s">
        <v>3925</v>
      </c>
      <c r="D2308" s="202" t="s">
        <v>149</v>
      </c>
      <c r="E2308" s="203" t="s">
        <v>3926</v>
      </c>
      <c r="F2308" s="204" t="s">
        <v>3927</v>
      </c>
      <c r="G2308" s="205" t="s">
        <v>580</v>
      </c>
      <c r="H2308" s="206">
        <v>1</v>
      </c>
      <c r="I2308" s="207"/>
      <c r="J2308" s="208">
        <f>ROUND(I2308*H2308,2)</f>
        <v>0</v>
      </c>
      <c r="K2308" s="204" t="s">
        <v>153</v>
      </c>
      <c r="L2308" s="38"/>
      <c r="M2308" s="209" t="s">
        <v>1</v>
      </c>
      <c r="N2308" s="210" t="s">
        <v>42</v>
      </c>
      <c r="O2308" s="70"/>
      <c r="P2308" s="211">
        <f>O2308*H2308</f>
        <v>0</v>
      </c>
      <c r="Q2308" s="211">
        <v>0</v>
      </c>
      <c r="R2308" s="211">
        <f>Q2308*H2308</f>
        <v>0</v>
      </c>
      <c r="S2308" s="211">
        <v>0</v>
      </c>
      <c r="T2308" s="212">
        <f>S2308*H2308</f>
        <v>0</v>
      </c>
      <c r="U2308" s="33"/>
      <c r="V2308" s="33"/>
      <c r="W2308" s="33"/>
      <c r="X2308" s="33"/>
      <c r="Y2308" s="33"/>
      <c r="Z2308" s="33"/>
      <c r="AA2308" s="33"/>
      <c r="AB2308" s="33"/>
      <c r="AC2308" s="33"/>
      <c r="AD2308" s="33"/>
      <c r="AE2308" s="33"/>
      <c r="AR2308" s="213" t="s">
        <v>154</v>
      </c>
      <c r="AT2308" s="213" t="s">
        <v>149</v>
      </c>
      <c r="AU2308" s="213" t="s">
        <v>86</v>
      </c>
      <c r="AY2308" s="16" t="s">
        <v>147</v>
      </c>
      <c r="BE2308" s="214">
        <f>IF(N2308="základní",J2308,0)</f>
        <v>0</v>
      </c>
      <c r="BF2308" s="214">
        <f>IF(N2308="snížená",J2308,0)</f>
        <v>0</v>
      </c>
      <c r="BG2308" s="214">
        <f>IF(N2308="zákl. přenesená",J2308,0)</f>
        <v>0</v>
      </c>
      <c r="BH2308" s="214">
        <f>IF(N2308="sníž. přenesená",J2308,0)</f>
        <v>0</v>
      </c>
      <c r="BI2308" s="214">
        <f>IF(N2308="nulová",J2308,0)</f>
        <v>0</v>
      </c>
      <c r="BJ2308" s="16" t="s">
        <v>21</v>
      </c>
      <c r="BK2308" s="214">
        <f>ROUND(I2308*H2308,2)</f>
        <v>0</v>
      </c>
      <c r="BL2308" s="16" t="s">
        <v>154</v>
      </c>
      <c r="BM2308" s="213" t="s">
        <v>3928</v>
      </c>
    </row>
    <row r="2309" spans="1:65" s="2" customFormat="1" ht="19.5">
      <c r="A2309" s="33"/>
      <c r="B2309" s="34"/>
      <c r="C2309" s="35"/>
      <c r="D2309" s="215" t="s">
        <v>156</v>
      </c>
      <c r="E2309" s="35"/>
      <c r="F2309" s="216" t="s">
        <v>3929</v>
      </c>
      <c r="G2309" s="35"/>
      <c r="H2309" s="35"/>
      <c r="I2309" s="114"/>
      <c r="J2309" s="35"/>
      <c r="K2309" s="35"/>
      <c r="L2309" s="38"/>
      <c r="M2309" s="217"/>
      <c r="N2309" s="218"/>
      <c r="O2309" s="70"/>
      <c r="P2309" s="70"/>
      <c r="Q2309" s="70"/>
      <c r="R2309" s="70"/>
      <c r="S2309" s="70"/>
      <c r="T2309" s="71"/>
      <c r="U2309" s="33"/>
      <c r="V2309" s="33"/>
      <c r="W2309" s="33"/>
      <c r="X2309" s="33"/>
      <c r="Y2309" s="33"/>
      <c r="Z2309" s="33"/>
      <c r="AA2309" s="33"/>
      <c r="AB2309" s="33"/>
      <c r="AC2309" s="33"/>
      <c r="AD2309" s="33"/>
      <c r="AE2309" s="33"/>
      <c r="AT2309" s="16" t="s">
        <v>156</v>
      </c>
      <c r="AU2309" s="16" t="s">
        <v>86</v>
      </c>
    </row>
    <row r="2310" spans="1:65" s="2" customFormat="1" ht="68.25">
      <c r="A2310" s="33"/>
      <c r="B2310" s="34"/>
      <c r="C2310" s="35"/>
      <c r="D2310" s="215" t="s">
        <v>158</v>
      </c>
      <c r="E2310" s="35"/>
      <c r="F2310" s="219" t="s">
        <v>3930</v>
      </c>
      <c r="G2310" s="35"/>
      <c r="H2310" s="35"/>
      <c r="I2310" s="114"/>
      <c r="J2310" s="35"/>
      <c r="K2310" s="35"/>
      <c r="L2310" s="38"/>
      <c r="M2310" s="217"/>
      <c r="N2310" s="218"/>
      <c r="O2310" s="70"/>
      <c r="P2310" s="70"/>
      <c r="Q2310" s="70"/>
      <c r="R2310" s="70"/>
      <c r="S2310" s="70"/>
      <c r="T2310" s="71"/>
      <c r="U2310" s="33"/>
      <c r="V2310" s="33"/>
      <c r="W2310" s="33"/>
      <c r="X2310" s="33"/>
      <c r="Y2310" s="33"/>
      <c r="Z2310" s="33"/>
      <c r="AA2310" s="33"/>
      <c r="AB2310" s="33"/>
      <c r="AC2310" s="33"/>
      <c r="AD2310" s="33"/>
      <c r="AE2310" s="33"/>
      <c r="AT2310" s="16" t="s">
        <v>158</v>
      </c>
      <c r="AU2310" s="16" t="s">
        <v>86</v>
      </c>
    </row>
    <row r="2311" spans="1:65" s="2" customFormat="1" ht="21.75" customHeight="1">
      <c r="A2311" s="33"/>
      <c r="B2311" s="34"/>
      <c r="C2311" s="202" t="s">
        <v>3931</v>
      </c>
      <c r="D2311" s="202" t="s">
        <v>149</v>
      </c>
      <c r="E2311" s="203" t="s">
        <v>3932</v>
      </c>
      <c r="F2311" s="204" t="s">
        <v>3933</v>
      </c>
      <c r="G2311" s="205" t="s">
        <v>580</v>
      </c>
      <c r="H2311" s="206">
        <v>1</v>
      </c>
      <c r="I2311" s="207"/>
      <c r="J2311" s="208">
        <f>ROUND(I2311*H2311,2)</f>
        <v>0</v>
      </c>
      <c r="K2311" s="204" t="s">
        <v>153</v>
      </c>
      <c r="L2311" s="38"/>
      <c r="M2311" s="209" t="s">
        <v>1</v>
      </c>
      <c r="N2311" s="210" t="s">
        <v>42</v>
      </c>
      <c r="O2311" s="70"/>
      <c r="P2311" s="211">
        <f>O2311*H2311</f>
        <v>0</v>
      </c>
      <c r="Q2311" s="211">
        <v>0</v>
      </c>
      <c r="R2311" s="211">
        <f>Q2311*H2311</f>
        <v>0</v>
      </c>
      <c r="S2311" s="211">
        <v>0</v>
      </c>
      <c r="T2311" s="212">
        <f>S2311*H2311</f>
        <v>0</v>
      </c>
      <c r="U2311" s="33"/>
      <c r="V2311" s="33"/>
      <c r="W2311" s="33"/>
      <c r="X2311" s="33"/>
      <c r="Y2311" s="33"/>
      <c r="Z2311" s="33"/>
      <c r="AA2311" s="33"/>
      <c r="AB2311" s="33"/>
      <c r="AC2311" s="33"/>
      <c r="AD2311" s="33"/>
      <c r="AE2311" s="33"/>
      <c r="AR2311" s="213" t="s">
        <v>154</v>
      </c>
      <c r="AT2311" s="213" t="s">
        <v>149</v>
      </c>
      <c r="AU2311" s="213" t="s">
        <v>86</v>
      </c>
      <c r="AY2311" s="16" t="s">
        <v>147</v>
      </c>
      <c r="BE2311" s="214">
        <f>IF(N2311="základní",J2311,0)</f>
        <v>0</v>
      </c>
      <c r="BF2311" s="214">
        <f>IF(N2311="snížená",J2311,0)</f>
        <v>0</v>
      </c>
      <c r="BG2311" s="214">
        <f>IF(N2311="zákl. přenesená",J2311,0)</f>
        <v>0</v>
      </c>
      <c r="BH2311" s="214">
        <f>IF(N2311="sníž. přenesená",J2311,0)</f>
        <v>0</v>
      </c>
      <c r="BI2311" s="214">
        <f>IF(N2311="nulová",J2311,0)</f>
        <v>0</v>
      </c>
      <c r="BJ2311" s="16" t="s">
        <v>21</v>
      </c>
      <c r="BK2311" s="214">
        <f>ROUND(I2311*H2311,2)</f>
        <v>0</v>
      </c>
      <c r="BL2311" s="16" t="s">
        <v>154</v>
      </c>
      <c r="BM2311" s="213" t="s">
        <v>3934</v>
      </c>
    </row>
    <row r="2312" spans="1:65" s="2" customFormat="1" ht="29.25">
      <c r="A2312" s="33"/>
      <c r="B2312" s="34"/>
      <c r="C2312" s="35"/>
      <c r="D2312" s="215" t="s">
        <v>156</v>
      </c>
      <c r="E2312" s="35"/>
      <c r="F2312" s="216" t="s">
        <v>3935</v>
      </c>
      <c r="G2312" s="35"/>
      <c r="H2312" s="35"/>
      <c r="I2312" s="114"/>
      <c r="J2312" s="35"/>
      <c r="K2312" s="35"/>
      <c r="L2312" s="38"/>
      <c r="M2312" s="217"/>
      <c r="N2312" s="218"/>
      <c r="O2312" s="70"/>
      <c r="P2312" s="70"/>
      <c r="Q2312" s="70"/>
      <c r="R2312" s="70"/>
      <c r="S2312" s="70"/>
      <c r="T2312" s="71"/>
      <c r="U2312" s="33"/>
      <c r="V2312" s="33"/>
      <c r="W2312" s="33"/>
      <c r="X2312" s="33"/>
      <c r="Y2312" s="33"/>
      <c r="Z2312" s="33"/>
      <c r="AA2312" s="33"/>
      <c r="AB2312" s="33"/>
      <c r="AC2312" s="33"/>
      <c r="AD2312" s="33"/>
      <c r="AE2312" s="33"/>
      <c r="AT2312" s="16" t="s">
        <v>156</v>
      </c>
      <c r="AU2312" s="16" t="s">
        <v>86</v>
      </c>
    </row>
    <row r="2313" spans="1:65" s="2" customFormat="1" ht="68.25">
      <c r="A2313" s="33"/>
      <c r="B2313" s="34"/>
      <c r="C2313" s="35"/>
      <c r="D2313" s="215" t="s">
        <v>158</v>
      </c>
      <c r="E2313" s="35"/>
      <c r="F2313" s="219" t="s">
        <v>3930</v>
      </c>
      <c r="G2313" s="35"/>
      <c r="H2313" s="35"/>
      <c r="I2313" s="114"/>
      <c r="J2313" s="35"/>
      <c r="K2313" s="35"/>
      <c r="L2313" s="38"/>
      <c r="M2313" s="217"/>
      <c r="N2313" s="218"/>
      <c r="O2313" s="70"/>
      <c r="P2313" s="70"/>
      <c r="Q2313" s="70"/>
      <c r="R2313" s="70"/>
      <c r="S2313" s="70"/>
      <c r="T2313" s="71"/>
      <c r="U2313" s="33"/>
      <c r="V2313" s="33"/>
      <c r="W2313" s="33"/>
      <c r="X2313" s="33"/>
      <c r="Y2313" s="33"/>
      <c r="Z2313" s="33"/>
      <c r="AA2313" s="33"/>
      <c r="AB2313" s="33"/>
      <c r="AC2313" s="33"/>
      <c r="AD2313" s="33"/>
      <c r="AE2313" s="33"/>
      <c r="AT2313" s="16" t="s">
        <v>158</v>
      </c>
      <c r="AU2313" s="16" t="s">
        <v>86</v>
      </c>
    </row>
    <row r="2314" spans="1:65" s="2" customFormat="1" ht="19.5">
      <c r="A2314" s="33"/>
      <c r="B2314" s="34"/>
      <c r="C2314" s="35"/>
      <c r="D2314" s="215" t="s">
        <v>191</v>
      </c>
      <c r="E2314" s="35"/>
      <c r="F2314" s="219" t="s">
        <v>3936</v>
      </c>
      <c r="G2314" s="35"/>
      <c r="H2314" s="35"/>
      <c r="I2314" s="114"/>
      <c r="J2314" s="35"/>
      <c r="K2314" s="35"/>
      <c r="L2314" s="38"/>
      <c r="M2314" s="217"/>
      <c r="N2314" s="218"/>
      <c r="O2314" s="70"/>
      <c r="P2314" s="70"/>
      <c r="Q2314" s="70"/>
      <c r="R2314" s="70"/>
      <c r="S2314" s="70"/>
      <c r="T2314" s="71"/>
      <c r="U2314" s="33"/>
      <c r="V2314" s="33"/>
      <c r="W2314" s="33"/>
      <c r="X2314" s="33"/>
      <c r="Y2314" s="33"/>
      <c r="Z2314" s="33"/>
      <c r="AA2314" s="33"/>
      <c r="AB2314" s="33"/>
      <c r="AC2314" s="33"/>
      <c r="AD2314" s="33"/>
      <c r="AE2314" s="33"/>
      <c r="AT2314" s="16" t="s">
        <v>191</v>
      </c>
      <c r="AU2314" s="16" t="s">
        <v>86</v>
      </c>
    </row>
    <row r="2315" spans="1:65" s="2" customFormat="1" ht="21.75" customHeight="1">
      <c r="A2315" s="33"/>
      <c r="B2315" s="34"/>
      <c r="C2315" s="202" t="s">
        <v>3937</v>
      </c>
      <c r="D2315" s="202" t="s">
        <v>149</v>
      </c>
      <c r="E2315" s="203" t="s">
        <v>3938</v>
      </c>
      <c r="F2315" s="204" t="s">
        <v>3939</v>
      </c>
      <c r="G2315" s="205" t="s">
        <v>580</v>
      </c>
      <c r="H2315" s="206">
        <v>1</v>
      </c>
      <c r="I2315" s="207"/>
      <c r="J2315" s="208">
        <f>ROUND(I2315*H2315,2)</f>
        <v>0</v>
      </c>
      <c r="K2315" s="204" t="s">
        <v>153</v>
      </c>
      <c r="L2315" s="38"/>
      <c r="M2315" s="209" t="s">
        <v>1</v>
      </c>
      <c r="N2315" s="210" t="s">
        <v>42</v>
      </c>
      <c r="O2315" s="70"/>
      <c r="P2315" s="211">
        <f>O2315*H2315</f>
        <v>0</v>
      </c>
      <c r="Q2315" s="211">
        <v>0</v>
      </c>
      <c r="R2315" s="211">
        <f>Q2315*H2315</f>
        <v>0</v>
      </c>
      <c r="S2315" s="211">
        <v>0</v>
      </c>
      <c r="T2315" s="212">
        <f>S2315*H2315</f>
        <v>0</v>
      </c>
      <c r="U2315" s="33"/>
      <c r="V2315" s="33"/>
      <c r="W2315" s="33"/>
      <c r="X2315" s="33"/>
      <c r="Y2315" s="33"/>
      <c r="Z2315" s="33"/>
      <c r="AA2315" s="33"/>
      <c r="AB2315" s="33"/>
      <c r="AC2315" s="33"/>
      <c r="AD2315" s="33"/>
      <c r="AE2315" s="33"/>
      <c r="AR2315" s="213" t="s">
        <v>154</v>
      </c>
      <c r="AT2315" s="213" t="s">
        <v>149</v>
      </c>
      <c r="AU2315" s="213" t="s">
        <v>86</v>
      </c>
      <c r="AY2315" s="16" t="s">
        <v>147</v>
      </c>
      <c r="BE2315" s="214">
        <f>IF(N2315="základní",J2315,0)</f>
        <v>0</v>
      </c>
      <c r="BF2315" s="214">
        <f>IF(N2315="snížená",J2315,0)</f>
        <v>0</v>
      </c>
      <c r="BG2315" s="214">
        <f>IF(N2315="zákl. přenesená",J2315,0)</f>
        <v>0</v>
      </c>
      <c r="BH2315" s="214">
        <f>IF(N2315="sníž. přenesená",J2315,0)</f>
        <v>0</v>
      </c>
      <c r="BI2315" s="214">
        <f>IF(N2315="nulová",J2315,0)</f>
        <v>0</v>
      </c>
      <c r="BJ2315" s="16" t="s">
        <v>21</v>
      </c>
      <c r="BK2315" s="214">
        <f>ROUND(I2315*H2315,2)</f>
        <v>0</v>
      </c>
      <c r="BL2315" s="16" t="s">
        <v>154</v>
      </c>
      <c r="BM2315" s="213" t="s">
        <v>3940</v>
      </c>
    </row>
    <row r="2316" spans="1:65" s="2" customFormat="1" ht="19.5">
      <c r="A2316" s="33"/>
      <c r="B2316" s="34"/>
      <c r="C2316" s="35"/>
      <c r="D2316" s="215" t="s">
        <v>156</v>
      </c>
      <c r="E2316" s="35"/>
      <c r="F2316" s="216" t="s">
        <v>3941</v>
      </c>
      <c r="G2316" s="35"/>
      <c r="H2316" s="35"/>
      <c r="I2316" s="114"/>
      <c r="J2316" s="35"/>
      <c r="K2316" s="35"/>
      <c r="L2316" s="38"/>
      <c r="M2316" s="217"/>
      <c r="N2316" s="218"/>
      <c r="O2316" s="70"/>
      <c r="P2316" s="70"/>
      <c r="Q2316" s="70"/>
      <c r="R2316" s="70"/>
      <c r="S2316" s="70"/>
      <c r="T2316" s="71"/>
      <c r="U2316" s="33"/>
      <c r="V2316" s="33"/>
      <c r="W2316" s="33"/>
      <c r="X2316" s="33"/>
      <c r="Y2316" s="33"/>
      <c r="Z2316" s="33"/>
      <c r="AA2316" s="33"/>
      <c r="AB2316" s="33"/>
      <c r="AC2316" s="33"/>
      <c r="AD2316" s="33"/>
      <c r="AE2316" s="33"/>
      <c r="AT2316" s="16" t="s">
        <v>156</v>
      </c>
      <c r="AU2316" s="16" t="s">
        <v>86</v>
      </c>
    </row>
    <row r="2317" spans="1:65" s="2" customFormat="1" ht="68.25">
      <c r="A2317" s="33"/>
      <c r="B2317" s="34"/>
      <c r="C2317" s="35"/>
      <c r="D2317" s="215" t="s">
        <v>158</v>
      </c>
      <c r="E2317" s="35"/>
      <c r="F2317" s="219" t="s">
        <v>3930</v>
      </c>
      <c r="G2317" s="35"/>
      <c r="H2317" s="35"/>
      <c r="I2317" s="114"/>
      <c r="J2317" s="35"/>
      <c r="K2317" s="35"/>
      <c r="L2317" s="38"/>
      <c r="M2317" s="217"/>
      <c r="N2317" s="218"/>
      <c r="O2317" s="70"/>
      <c r="P2317" s="70"/>
      <c r="Q2317" s="70"/>
      <c r="R2317" s="70"/>
      <c r="S2317" s="70"/>
      <c r="T2317" s="71"/>
      <c r="U2317" s="33"/>
      <c r="V2317" s="33"/>
      <c r="W2317" s="33"/>
      <c r="X2317" s="33"/>
      <c r="Y2317" s="33"/>
      <c r="Z2317" s="33"/>
      <c r="AA2317" s="33"/>
      <c r="AB2317" s="33"/>
      <c r="AC2317" s="33"/>
      <c r="AD2317" s="33"/>
      <c r="AE2317" s="33"/>
      <c r="AT2317" s="16" t="s">
        <v>158</v>
      </c>
      <c r="AU2317" s="16" t="s">
        <v>86</v>
      </c>
    </row>
    <row r="2318" spans="1:65" s="2" customFormat="1" ht="19.5">
      <c r="A2318" s="33"/>
      <c r="B2318" s="34"/>
      <c r="C2318" s="35"/>
      <c r="D2318" s="215" t="s">
        <v>191</v>
      </c>
      <c r="E2318" s="35"/>
      <c r="F2318" s="219" t="s">
        <v>3942</v>
      </c>
      <c r="G2318" s="35"/>
      <c r="H2318" s="35"/>
      <c r="I2318" s="114"/>
      <c r="J2318" s="35"/>
      <c r="K2318" s="35"/>
      <c r="L2318" s="38"/>
      <c r="M2318" s="217"/>
      <c r="N2318" s="218"/>
      <c r="O2318" s="70"/>
      <c r="P2318" s="70"/>
      <c r="Q2318" s="70"/>
      <c r="R2318" s="70"/>
      <c r="S2318" s="70"/>
      <c r="T2318" s="71"/>
      <c r="U2318" s="33"/>
      <c r="V2318" s="33"/>
      <c r="W2318" s="33"/>
      <c r="X2318" s="33"/>
      <c r="Y2318" s="33"/>
      <c r="Z2318" s="33"/>
      <c r="AA2318" s="33"/>
      <c r="AB2318" s="33"/>
      <c r="AC2318" s="33"/>
      <c r="AD2318" s="33"/>
      <c r="AE2318" s="33"/>
      <c r="AT2318" s="16" t="s">
        <v>191</v>
      </c>
      <c r="AU2318" s="16" t="s">
        <v>86</v>
      </c>
    </row>
    <row r="2319" spans="1:65" s="2" customFormat="1" ht="33" customHeight="1">
      <c r="A2319" s="33"/>
      <c r="B2319" s="34"/>
      <c r="C2319" s="202" t="s">
        <v>3943</v>
      </c>
      <c r="D2319" s="202" t="s">
        <v>149</v>
      </c>
      <c r="E2319" s="203" t="s">
        <v>3944</v>
      </c>
      <c r="F2319" s="204" t="s">
        <v>3945</v>
      </c>
      <c r="G2319" s="205" t="s">
        <v>580</v>
      </c>
      <c r="H2319" s="206">
        <v>1</v>
      </c>
      <c r="I2319" s="207"/>
      <c r="J2319" s="208">
        <f>ROUND(I2319*H2319,2)</f>
        <v>0</v>
      </c>
      <c r="K2319" s="204" t="s">
        <v>153</v>
      </c>
      <c r="L2319" s="38"/>
      <c r="M2319" s="209" t="s">
        <v>1</v>
      </c>
      <c r="N2319" s="210" t="s">
        <v>42</v>
      </c>
      <c r="O2319" s="70"/>
      <c r="P2319" s="211">
        <f>O2319*H2319</f>
        <v>0</v>
      </c>
      <c r="Q2319" s="211">
        <v>0</v>
      </c>
      <c r="R2319" s="211">
        <f>Q2319*H2319</f>
        <v>0</v>
      </c>
      <c r="S2319" s="211">
        <v>0</v>
      </c>
      <c r="T2319" s="212">
        <f>S2319*H2319</f>
        <v>0</v>
      </c>
      <c r="U2319" s="33"/>
      <c r="V2319" s="33"/>
      <c r="W2319" s="33"/>
      <c r="X2319" s="33"/>
      <c r="Y2319" s="33"/>
      <c r="Z2319" s="33"/>
      <c r="AA2319" s="33"/>
      <c r="AB2319" s="33"/>
      <c r="AC2319" s="33"/>
      <c r="AD2319" s="33"/>
      <c r="AE2319" s="33"/>
      <c r="AR2319" s="213" t="s">
        <v>154</v>
      </c>
      <c r="AT2319" s="213" t="s">
        <v>149</v>
      </c>
      <c r="AU2319" s="213" t="s">
        <v>86</v>
      </c>
      <c r="AY2319" s="16" t="s">
        <v>147</v>
      </c>
      <c r="BE2319" s="214">
        <f>IF(N2319="základní",J2319,0)</f>
        <v>0</v>
      </c>
      <c r="BF2319" s="214">
        <f>IF(N2319="snížená",J2319,0)</f>
        <v>0</v>
      </c>
      <c r="BG2319" s="214">
        <f>IF(N2319="zákl. přenesená",J2319,0)</f>
        <v>0</v>
      </c>
      <c r="BH2319" s="214">
        <f>IF(N2319="sníž. přenesená",J2319,0)</f>
        <v>0</v>
      </c>
      <c r="BI2319" s="214">
        <f>IF(N2319="nulová",J2319,0)</f>
        <v>0</v>
      </c>
      <c r="BJ2319" s="16" t="s">
        <v>21</v>
      </c>
      <c r="BK2319" s="214">
        <f>ROUND(I2319*H2319,2)</f>
        <v>0</v>
      </c>
      <c r="BL2319" s="16" t="s">
        <v>154</v>
      </c>
      <c r="BM2319" s="213" t="s">
        <v>3946</v>
      </c>
    </row>
    <row r="2320" spans="1:65" s="2" customFormat="1" ht="29.25">
      <c r="A2320" s="33"/>
      <c r="B2320" s="34"/>
      <c r="C2320" s="35"/>
      <c r="D2320" s="215" t="s">
        <v>156</v>
      </c>
      <c r="E2320" s="35"/>
      <c r="F2320" s="216" t="s">
        <v>3947</v>
      </c>
      <c r="G2320" s="35"/>
      <c r="H2320" s="35"/>
      <c r="I2320" s="114"/>
      <c r="J2320" s="35"/>
      <c r="K2320" s="35"/>
      <c r="L2320" s="38"/>
      <c r="M2320" s="217"/>
      <c r="N2320" s="218"/>
      <c r="O2320" s="70"/>
      <c r="P2320" s="70"/>
      <c r="Q2320" s="70"/>
      <c r="R2320" s="70"/>
      <c r="S2320" s="70"/>
      <c r="T2320" s="71"/>
      <c r="U2320" s="33"/>
      <c r="V2320" s="33"/>
      <c r="W2320" s="33"/>
      <c r="X2320" s="33"/>
      <c r="Y2320" s="33"/>
      <c r="Z2320" s="33"/>
      <c r="AA2320" s="33"/>
      <c r="AB2320" s="33"/>
      <c r="AC2320" s="33"/>
      <c r="AD2320" s="33"/>
      <c r="AE2320" s="33"/>
      <c r="AT2320" s="16" t="s">
        <v>156</v>
      </c>
      <c r="AU2320" s="16" t="s">
        <v>86</v>
      </c>
    </row>
    <row r="2321" spans="1:65" s="2" customFormat="1" ht="68.25">
      <c r="A2321" s="33"/>
      <c r="B2321" s="34"/>
      <c r="C2321" s="35"/>
      <c r="D2321" s="215" t="s">
        <v>158</v>
      </c>
      <c r="E2321" s="35"/>
      <c r="F2321" s="219" t="s">
        <v>3930</v>
      </c>
      <c r="G2321" s="35"/>
      <c r="H2321" s="35"/>
      <c r="I2321" s="114"/>
      <c r="J2321" s="35"/>
      <c r="K2321" s="35"/>
      <c r="L2321" s="38"/>
      <c r="M2321" s="217"/>
      <c r="N2321" s="218"/>
      <c r="O2321" s="70"/>
      <c r="P2321" s="70"/>
      <c r="Q2321" s="70"/>
      <c r="R2321" s="70"/>
      <c r="S2321" s="70"/>
      <c r="T2321" s="71"/>
      <c r="U2321" s="33"/>
      <c r="V2321" s="33"/>
      <c r="W2321" s="33"/>
      <c r="X2321" s="33"/>
      <c r="Y2321" s="33"/>
      <c r="Z2321" s="33"/>
      <c r="AA2321" s="33"/>
      <c r="AB2321" s="33"/>
      <c r="AC2321" s="33"/>
      <c r="AD2321" s="33"/>
      <c r="AE2321" s="33"/>
      <c r="AT2321" s="16" t="s">
        <v>158</v>
      </c>
      <c r="AU2321" s="16" t="s">
        <v>86</v>
      </c>
    </row>
    <row r="2322" spans="1:65" s="2" customFormat="1" ht="19.5">
      <c r="A2322" s="33"/>
      <c r="B2322" s="34"/>
      <c r="C2322" s="35"/>
      <c r="D2322" s="215" t="s">
        <v>191</v>
      </c>
      <c r="E2322" s="35"/>
      <c r="F2322" s="219" t="s">
        <v>887</v>
      </c>
      <c r="G2322" s="35"/>
      <c r="H2322" s="35"/>
      <c r="I2322" s="114"/>
      <c r="J2322" s="35"/>
      <c r="K2322" s="35"/>
      <c r="L2322" s="38"/>
      <c r="M2322" s="217"/>
      <c r="N2322" s="218"/>
      <c r="O2322" s="70"/>
      <c r="P2322" s="70"/>
      <c r="Q2322" s="70"/>
      <c r="R2322" s="70"/>
      <c r="S2322" s="70"/>
      <c r="T2322" s="71"/>
      <c r="U2322" s="33"/>
      <c r="V2322" s="33"/>
      <c r="W2322" s="33"/>
      <c r="X2322" s="33"/>
      <c r="Y2322" s="33"/>
      <c r="Z2322" s="33"/>
      <c r="AA2322" s="33"/>
      <c r="AB2322" s="33"/>
      <c r="AC2322" s="33"/>
      <c r="AD2322" s="33"/>
      <c r="AE2322" s="33"/>
      <c r="AT2322" s="16" t="s">
        <v>191</v>
      </c>
      <c r="AU2322" s="16" t="s">
        <v>86</v>
      </c>
    </row>
    <row r="2323" spans="1:65" s="2" customFormat="1" ht="33" customHeight="1">
      <c r="A2323" s="33"/>
      <c r="B2323" s="34"/>
      <c r="C2323" s="202" t="s">
        <v>3948</v>
      </c>
      <c r="D2323" s="202" t="s">
        <v>149</v>
      </c>
      <c r="E2323" s="203" t="s">
        <v>3949</v>
      </c>
      <c r="F2323" s="204" t="s">
        <v>3950</v>
      </c>
      <c r="G2323" s="205" t="s">
        <v>580</v>
      </c>
      <c r="H2323" s="206">
        <v>1</v>
      </c>
      <c r="I2323" s="207"/>
      <c r="J2323" s="208">
        <f>ROUND(I2323*H2323,2)</f>
        <v>0</v>
      </c>
      <c r="K2323" s="204" t="s">
        <v>153</v>
      </c>
      <c r="L2323" s="38"/>
      <c r="M2323" s="209" t="s">
        <v>1</v>
      </c>
      <c r="N2323" s="210" t="s">
        <v>42</v>
      </c>
      <c r="O2323" s="70"/>
      <c r="P2323" s="211">
        <f>O2323*H2323</f>
        <v>0</v>
      </c>
      <c r="Q2323" s="211">
        <v>0</v>
      </c>
      <c r="R2323" s="211">
        <f>Q2323*H2323</f>
        <v>0</v>
      </c>
      <c r="S2323" s="211">
        <v>0</v>
      </c>
      <c r="T2323" s="212">
        <f>S2323*H2323</f>
        <v>0</v>
      </c>
      <c r="U2323" s="33"/>
      <c r="V2323" s="33"/>
      <c r="W2323" s="33"/>
      <c r="X2323" s="33"/>
      <c r="Y2323" s="33"/>
      <c r="Z2323" s="33"/>
      <c r="AA2323" s="33"/>
      <c r="AB2323" s="33"/>
      <c r="AC2323" s="33"/>
      <c r="AD2323" s="33"/>
      <c r="AE2323" s="33"/>
      <c r="AR2323" s="213" t="s">
        <v>154</v>
      </c>
      <c r="AT2323" s="213" t="s">
        <v>149</v>
      </c>
      <c r="AU2323" s="213" t="s">
        <v>86</v>
      </c>
      <c r="AY2323" s="16" t="s">
        <v>147</v>
      </c>
      <c r="BE2323" s="214">
        <f>IF(N2323="základní",J2323,0)</f>
        <v>0</v>
      </c>
      <c r="BF2323" s="214">
        <f>IF(N2323="snížená",J2323,0)</f>
        <v>0</v>
      </c>
      <c r="BG2323" s="214">
        <f>IF(N2323="zákl. přenesená",J2323,0)</f>
        <v>0</v>
      </c>
      <c r="BH2323" s="214">
        <f>IF(N2323="sníž. přenesená",J2323,0)</f>
        <v>0</v>
      </c>
      <c r="BI2323" s="214">
        <f>IF(N2323="nulová",J2323,0)</f>
        <v>0</v>
      </c>
      <c r="BJ2323" s="16" t="s">
        <v>21</v>
      </c>
      <c r="BK2323" s="214">
        <f>ROUND(I2323*H2323,2)</f>
        <v>0</v>
      </c>
      <c r="BL2323" s="16" t="s">
        <v>154</v>
      </c>
      <c r="BM2323" s="213" t="s">
        <v>3951</v>
      </c>
    </row>
    <row r="2324" spans="1:65" s="2" customFormat="1" ht="29.25">
      <c r="A2324" s="33"/>
      <c r="B2324" s="34"/>
      <c r="C2324" s="35"/>
      <c r="D2324" s="215" t="s">
        <v>156</v>
      </c>
      <c r="E2324" s="35"/>
      <c r="F2324" s="216" t="s">
        <v>3952</v>
      </c>
      <c r="G2324" s="35"/>
      <c r="H2324" s="35"/>
      <c r="I2324" s="114"/>
      <c r="J2324" s="35"/>
      <c r="K2324" s="35"/>
      <c r="L2324" s="38"/>
      <c r="M2324" s="217"/>
      <c r="N2324" s="218"/>
      <c r="O2324" s="70"/>
      <c r="P2324" s="70"/>
      <c r="Q2324" s="70"/>
      <c r="R2324" s="70"/>
      <c r="S2324" s="70"/>
      <c r="T2324" s="71"/>
      <c r="U2324" s="33"/>
      <c r="V2324" s="33"/>
      <c r="W2324" s="33"/>
      <c r="X2324" s="33"/>
      <c r="Y2324" s="33"/>
      <c r="Z2324" s="33"/>
      <c r="AA2324" s="33"/>
      <c r="AB2324" s="33"/>
      <c r="AC2324" s="33"/>
      <c r="AD2324" s="33"/>
      <c r="AE2324" s="33"/>
      <c r="AT2324" s="16" t="s">
        <v>156</v>
      </c>
      <c r="AU2324" s="16" t="s">
        <v>86</v>
      </c>
    </row>
    <row r="2325" spans="1:65" s="2" customFormat="1" ht="68.25">
      <c r="A2325" s="33"/>
      <c r="B2325" s="34"/>
      <c r="C2325" s="35"/>
      <c r="D2325" s="215" t="s">
        <v>158</v>
      </c>
      <c r="E2325" s="35"/>
      <c r="F2325" s="219" t="s">
        <v>3930</v>
      </c>
      <c r="G2325" s="35"/>
      <c r="H2325" s="35"/>
      <c r="I2325" s="114"/>
      <c r="J2325" s="35"/>
      <c r="K2325" s="35"/>
      <c r="L2325" s="38"/>
      <c r="M2325" s="217"/>
      <c r="N2325" s="218"/>
      <c r="O2325" s="70"/>
      <c r="P2325" s="70"/>
      <c r="Q2325" s="70"/>
      <c r="R2325" s="70"/>
      <c r="S2325" s="70"/>
      <c r="T2325" s="71"/>
      <c r="U2325" s="33"/>
      <c r="V2325" s="33"/>
      <c r="W2325" s="33"/>
      <c r="X2325" s="33"/>
      <c r="Y2325" s="33"/>
      <c r="Z2325" s="33"/>
      <c r="AA2325" s="33"/>
      <c r="AB2325" s="33"/>
      <c r="AC2325" s="33"/>
      <c r="AD2325" s="33"/>
      <c r="AE2325" s="33"/>
      <c r="AT2325" s="16" t="s">
        <v>158</v>
      </c>
      <c r="AU2325" s="16" t="s">
        <v>86</v>
      </c>
    </row>
    <row r="2326" spans="1:65" s="2" customFormat="1" ht="33" customHeight="1">
      <c r="A2326" s="33"/>
      <c r="B2326" s="34"/>
      <c r="C2326" s="202" t="s">
        <v>3953</v>
      </c>
      <c r="D2326" s="202" t="s">
        <v>149</v>
      </c>
      <c r="E2326" s="203" t="s">
        <v>3954</v>
      </c>
      <c r="F2326" s="204" t="s">
        <v>952</v>
      </c>
      <c r="G2326" s="205" t="s">
        <v>580</v>
      </c>
      <c r="H2326" s="206">
        <v>1</v>
      </c>
      <c r="I2326" s="207"/>
      <c r="J2326" s="208">
        <f>ROUND(I2326*H2326,2)</f>
        <v>0</v>
      </c>
      <c r="K2326" s="204" t="s">
        <v>153</v>
      </c>
      <c r="L2326" s="38"/>
      <c r="M2326" s="209" t="s">
        <v>1</v>
      </c>
      <c r="N2326" s="210" t="s">
        <v>42</v>
      </c>
      <c r="O2326" s="70"/>
      <c r="P2326" s="211">
        <f>O2326*H2326</f>
        <v>0</v>
      </c>
      <c r="Q2326" s="211">
        <v>0</v>
      </c>
      <c r="R2326" s="211">
        <f>Q2326*H2326</f>
        <v>0</v>
      </c>
      <c r="S2326" s="211">
        <v>0</v>
      </c>
      <c r="T2326" s="212">
        <f>S2326*H2326</f>
        <v>0</v>
      </c>
      <c r="U2326" s="33"/>
      <c r="V2326" s="33"/>
      <c r="W2326" s="33"/>
      <c r="X2326" s="33"/>
      <c r="Y2326" s="33"/>
      <c r="Z2326" s="33"/>
      <c r="AA2326" s="33"/>
      <c r="AB2326" s="33"/>
      <c r="AC2326" s="33"/>
      <c r="AD2326" s="33"/>
      <c r="AE2326" s="33"/>
      <c r="AR2326" s="213" t="s">
        <v>154</v>
      </c>
      <c r="AT2326" s="213" t="s">
        <v>149</v>
      </c>
      <c r="AU2326" s="213" t="s">
        <v>86</v>
      </c>
      <c r="AY2326" s="16" t="s">
        <v>147</v>
      </c>
      <c r="BE2326" s="214">
        <f>IF(N2326="základní",J2326,0)</f>
        <v>0</v>
      </c>
      <c r="BF2326" s="214">
        <f>IF(N2326="snížená",J2326,0)</f>
        <v>0</v>
      </c>
      <c r="BG2326" s="214">
        <f>IF(N2326="zákl. přenesená",J2326,0)</f>
        <v>0</v>
      </c>
      <c r="BH2326" s="214">
        <f>IF(N2326="sníž. přenesená",J2326,0)</f>
        <v>0</v>
      </c>
      <c r="BI2326" s="214">
        <f>IF(N2326="nulová",J2326,0)</f>
        <v>0</v>
      </c>
      <c r="BJ2326" s="16" t="s">
        <v>21</v>
      </c>
      <c r="BK2326" s="214">
        <f>ROUND(I2326*H2326,2)</f>
        <v>0</v>
      </c>
      <c r="BL2326" s="16" t="s">
        <v>154</v>
      </c>
      <c r="BM2326" s="213" t="s">
        <v>3955</v>
      </c>
    </row>
    <row r="2327" spans="1:65" s="2" customFormat="1" ht="29.25">
      <c r="A2327" s="33"/>
      <c r="B2327" s="34"/>
      <c r="C2327" s="35"/>
      <c r="D2327" s="215" t="s">
        <v>156</v>
      </c>
      <c r="E2327" s="35"/>
      <c r="F2327" s="216" t="s">
        <v>952</v>
      </c>
      <c r="G2327" s="35"/>
      <c r="H2327" s="35"/>
      <c r="I2327" s="114"/>
      <c r="J2327" s="35"/>
      <c r="K2327" s="35"/>
      <c r="L2327" s="38"/>
      <c r="M2327" s="217"/>
      <c r="N2327" s="218"/>
      <c r="O2327" s="70"/>
      <c r="P2327" s="70"/>
      <c r="Q2327" s="70"/>
      <c r="R2327" s="70"/>
      <c r="S2327" s="70"/>
      <c r="T2327" s="71"/>
      <c r="U2327" s="33"/>
      <c r="V2327" s="33"/>
      <c r="W2327" s="33"/>
      <c r="X2327" s="33"/>
      <c r="Y2327" s="33"/>
      <c r="Z2327" s="33"/>
      <c r="AA2327" s="33"/>
      <c r="AB2327" s="33"/>
      <c r="AC2327" s="33"/>
      <c r="AD2327" s="33"/>
      <c r="AE2327" s="33"/>
      <c r="AT2327" s="16" t="s">
        <v>156</v>
      </c>
      <c r="AU2327" s="16" t="s">
        <v>86</v>
      </c>
    </row>
    <row r="2328" spans="1:65" s="2" customFormat="1" ht="39">
      <c r="A2328" s="33"/>
      <c r="B2328" s="34"/>
      <c r="C2328" s="35"/>
      <c r="D2328" s="215" t="s">
        <v>158</v>
      </c>
      <c r="E2328" s="35"/>
      <c r="F2328" s="219" t="s">
        <v>3956</v>
      </c>
      <c r="G2328" s="35"/>
      <c r="H2328" s="35"/>
      <c r="I2328" s="114"/>
      <c r="J2328" s="35"/>
      <c r="K2328" s="35"/>
      <c r="L2328" s="38"/>
      <c r="M2328" s="217"/>
      <c r="N2328" s="218"/>
      <c r="O2328" s="70"/>
      <c r="P2328" s="70"/>
      <c r="Q2328" s="70"/>
      <c r="R2328" s="70"/>
      <c r="S2328" s="70"/>
      <c r="T2328" s="71"/>
      <c r="U2328" s="33"/>
      <c r="V2328" s="33"/>
      <c r="W2328" s="33"/>
      <c r="X2328" s="33"/>
      <c r="Y2328" s="33"/>
      <c r="Z2328" s="33"/>
      <c r="AA2328" s="33"/>
      <c r="AB2328" s="33"/>
      <c r="AC2328" s="33"/>
      <c r="AD2328" s="33"/>
      <c r="AE2328" s="33"/>
      <c r="AT2328" s="16" t="s">
        <v>158</v>
      </c>
      <c r="AU2328" s="16" t="s">
        <v>86</v>
      </c>
    </row>
    <row r="2329" spans="1:65" s="2" customFormat="1" ht="33" customHeight="1">
      <c r="A2329" s="33"/>
      <c r="B2329" s="34"/>
      <c r="C2329" s="202" t="s">
        <v>3957</v>
      </c>
      <c r="D2329" s="202" t="s">
        <v>149</v>
      </c>
      <c r="E2329" s="203" t="s">
        <v>3958</v>
      </c>
      <c r="F2329" s="204" t="s">
        <v>3959</v>
      </c>
      <c r="G2329" s="205" t="s">
        <v>580</v>
      </c>
      <c r="H2329" s="206">
        <v>1</v>
      </c>
      <c r="I2329" s="207"/>
      <c r="J2329" s="208">
        <f>ROUND(I2329*H2329,2)</f>
        <v>0</v>
      </c>
      <c r="K2329" s="204" t="s">
        <v>153</v>
      </c>
      <c r="L2329" s="38"/>
      <c r="M2329" s="209" t="s">
        <v>1</v>
      </c>
      <c r="N2329" s="210" t="s">
        <v>42</v>
      </c>
      <c r="O2329" s="70"/>
      <c r="P2329" s="211">
        <f>O2329*H2329</f>
        <v>0</v>
      </c>
      <c r="Q2329" s="211">
        <v>0</v>
      </c>
      <c r="R2329" s="211">
        <f>Q2329*H2329</f>
        <v>0</v>
      </c>
      <c r="S2329" s="211">
        <v>0</v>
      </c>
      <c r="T2329" s="212">
        <f>S2329*H2329</f>
        <v>0</v>
      </c>
      <c r="U2329" s="33"/>
      <c r="V2329" s="33"/>
      <c r="W2329" s="33"/>
      <c r="X2329" s="33"/>
      <c r="Y2329" s="33"/>
      <c r="Z2329" s="33"/>
      <c r="AA2329" s="33"/>
      <c r="AB2329" s="33"/>
      <c r="AC2329" s="33"/>
      <c r="AD2329" s="33"/>
      <c r="AE2329" s="33"/>
      <c r="AR2329" s="213" t="s">
        <v>154</v>
      </c>
      <c r="AT2329" s="213" t="s">
        <v>149</v>
      </c>
      <c r="AU2329" s="213" t="s">
        <v>86</v>
      </c>
      <c r="AY2329" s="16" t="s">
        <v>147</v>
      </c>
      <c r="BE2329" s="214">
        <f>IF(N2329="základní",J2329,0)</f>
        <v>0</v>
      </c>
      <c r="BF2329" s="214">
        <f>IF(N2329="snížená",J2329,0)</f>
        <v>0</v>
      </c>
      <c r="BG2329" s="214">
        <f>IF(N2329="zákl. přenesená",J2329,0)</f>
        <v>0</v>
      </c>
      <c r="BH2329" s="214">
        <f>IF(N2329="sníž. přenesená",J2329,0)</f>
        <v>0</v>
      </c>
      <c r="BI2329" s="214">
        <f>IF(N2329="nulová",J2329,0)</f>
        <v>0</v>
      </c>
      <c r="BJ2329" s="16" t="s">
        <v>21</v>
      </c>
      <c r="BK2329" s="214">
        <f>ROUND(I2329*H2329,2)</f>
        <v>0</v>
      </c>
      <c r="BL2329" s="16" t="s">
        <v>154</v>
      </c>
      <c r="BM2329" s="213" t="s">
        <v>3960</v>
      </c>
    </row>
    <row r="2330" spans="1:65" s="2" customFormat="1" ht="29.25">
      <c r="A2330" s="33"/>
      <c r="B2330" s="34"/>
      <c r="C2330" s="35"/>
      <c r="D2330" s="215" t="s">
        <v>156</v>
      </c>
      <c r="E2330" s="35"/>
      <c r="F2330" s="216" t="s">
        <v>3959</v>
      </c>
      <c r="G2330" s="35"/>
      <c r="H2330" s="35"/>
      <c r="I2330" s="114"/>
      <c r="J2330" s="35"/>
      <c r="K2330" s="35"/>
      <c r="L2330" s="38"/>
      <c r="M2330" s="217"/>
      <c r="N2330" s="218"/>
      <c r="O2330" s="70"/>
      <c r="P2330" s="70"/>
      <c r="Q2330" s="70"/>
      <c r="R2330" s="70"/>
      <c r="S2330" s="70"/>
      <c r="T2330" s="71"/>
      <c r="U2330" s="33"/>
      <c r="V2330" s="33"/>
      <c r="W2330" s="33"/>
      <c r="X2330" s="33"/>
      <c r="Y2330" s="33"/>
      <c r="Z2330" s="33"/>
      <c r="AA2330" s="33"/>
      <c r="AB2330" s="33"/>
      <c r="AC2330" s="33"/>
      <c r="AD2330" s="33"/>
      <c r="AE2330" s="33"/>
      <c r="AT2330" s="16" t="s">
        <v>156</v>
      </c>
      <c r="AU2330" s="16" t="s">
        <v>86</v>
      </c>
    </row>
    <row r="2331" spans="1:65" s="2" customFormat="1" ht="39">
      <c r="A2331" s="33"/>
      <c r="B2331" s="34"/>
      <c r="C2331" s="35"/>
      <c r="D2331" s="215" t="s">
        <v>158</v>
      </c>
      <c r="E2331" s="35"/>
      <c r="F2331" s="219" t="s">
        <v>3956</v>
      </c>
      <c r="G2331" s="35"/>
      <c r="H2331" s="35"/>
      <c r="I2331" s="114"/>
      <c r="J2331" s="35"/>
      <c r="K2331" s="35"/>
      <c r="L2331" s="38"/>
      <c r="M2331" s="217"/>
      <c r="N2331" s="218"/>
      <c r="O2331" s="70"/>
      <c r="P2331" s="70"/>
      <c r="Q2331" s="70"/>
      <c r="R2331" s="70"/>
      <c r="S2331" s="70"/>
      <c r="T2331" s="71"/>
      <c r="U2331" s="33"/>
      <c r="V2331" s="33"/>
      <c r="W2331" s="33"/>
      <c r="X2331" s="33"/>
      <c r="Y2331" s="33"/>
      <c r="Z2331" s="33"/>
      <c r="AA2331" s="33"/>
      <c r="AB2331" s="33"/>
      <c r="AC2331" s="33"/>
      <c r="AD2331" s="33"/>
      <c r="AE2331" s="33"/>
      <c r="AT2331" s="16" t="s">
        <v>158</v>
      </c>
      <c r="AU2331" s="16" t="s">
        <v>86</v>
      </c>
    </row>
    <row r="2332" spans="1:65" s="2" customFormat="1" ht="19.5">
      <c r="A2332" s="33"/>
      <c r="B2332" s="34"/>
      <c r="C2332" s="35"/>
      <c r="D2332" s="215" t="s">
        <v>191</v>
      </c>
      <c r="E2332" s="35"/>
      <c r="F2332" s="219" t="s">
        <v>3961</v>
      </c>
      <c r="G2332" s="35"/>
      <c r="H2332" s="35"/>
      <c r="I2332" s="114"/>
      <c r="J2332" s="35"/>
      <c r="K2332" s="35"/>
      <c r="L2332" s="38"/>
      <c r="M2332" s="217"/>
      <c r="N2332" s="218"/>
      <c r="O2332" s="70"/>
      <c r="P2332" s="70"/>
      <c r="Q2332" s="70"/>
      <c r="R2332" s="70"/>
      <c r="S2332" s="70"/>
      <c r="T2332" s="71"/>
      <c r="U2332" s="33"/>
      <c r="V2332" s="33"/>
      <c r="W2332" s="33"/>
      <c r="X2332" s="33"/>
      <c r="Y2332" s="33"/>
      <c r="Z2332" s="33"/>
      <c r="AA2332" s="33"/>
      <c r="AB2332" s="33"/>
      <c r="AC2332" s="33"/>
      <c r="AD2332" s="33"/>
      <c r="AE2332" s="33"/>
      <c r="AT2332" s="16" t="s">
        <v>191</v>
      </c>
      <c r="AU2332" s="16" t="s">
        <v>86</v>
      </c>
    </row>
    <row r="2333" spans="1:65" s="2" customFormat="1" ht="16.5" customHeight="1">
      <c r="A2333" s="33"/>
      <c r="B2333" s="34"/>
      <c r="C2333" s="202" t="s">
        <v>3962</v>
      </c>
      <c r="D2333" s="202" t="s">
        <v>149</v>
      </c>
      <c r="E2333" s="203" t="s">
        <v>3963</v>
      </c>
      <c r="F2333" s="204" t="s">
        <v>3964</v>
      </c>
      <c r="G2333" s="205" t="s">
        <v>580</v>
      </c>
      <c r="H2333" s="206">
        <v>1</v>
      </c>
      <c r="I2333" s="207"/>
      <c r="J2333" s="208">
        <f>ROUND(I2333*H2333,2)</f>
        <v>0</v>
      </c>
      <c r="K2333" s="204" t="s">
        <v>153</v>
      </c>
      <c r="L2333" s="38"/>
      <c r="M2333" s="209" t="s">
        <v>1</v>
      </c>
      <c r="N2333" s="210" t="s">
        <v>42</v>
      </c>
      <c r="O2333" s="70"/>
      <c r="P2333" s="211">
        <f>O2333*H2333</f>
        <v>0</v>
      </c>
      <c r="Q2333" s="211">
        <v>0</v>
      </c>
      <c r="R2333" s="211">
        <f>Q2333*H2333</f>
        <v>0</v>
      </c>
      <c r="S2333" s="211">
        <v>0</v>
      </c>
      <c r="T2333" s="212">
        <f>S2333*H2333</f>
        <v>0</v>
      </c>
      <c r="U2333" s="33"/>
      <c r="V2333" s="33"/>
      <c r="W2333" s="33"/>
      <c r="X2333" s="33"/>
      <c r="Y2333" s="33"/>
      <c r="Z2333" s="33"/>
      <c r="AA2333" s="33"/>
      <c r="AB2333" s="33"/>
      <c r="AC2333" s="33"/>
      <c r="AD2333" s="33"/>
      <c r="AE2333" s="33"/>
      <c r="AR2333" s="213" t="s">
        <v>154</v>
      </c>
      <c r="AT2333" s="213" t="s">
        <v>149</v>
      </c>
      <c r="AU2333" s="213" t="s">
        <v>86</v>
      </c>
      <c r="AY2333" s="16" t="s">
        <v>147</v>
      </c>
      <c r="BE2333" s="214">
        <f>IF(N2333="základní",J2333,0)</f>
        <v>0</v>
      </c>
      <c r="BF2333" s="214">
        <f>IF(N2333="snížená",J2333,0)</f>
        <v>0</v>
      </c>
      <c r="BG2333" s="214">
        <f>IF(N2333="zákl. přenesená",J2333,0)</f>
        <v>0</v>
      </c>
      <c r="BH2333" s="214">
        <f>IF(N2333="sníž. přenesená",J2333,0)</f>
        <v>0</v>
      </c>
      <c r="BI2333" s="214">
        <f>IF(N2333="nulová",J2333,0)</f>
        <v>0</v>
      </c>
      <c r="BJ2333" s="16" t="s">
        <v>21</v>
      </c>
      <c r="BK2333" s="214">
        <f>ROUND(I2333*H2333,2)</f>
        <v>0</v>
      </c>
      <c r="BL2333" s="16" t="s">
        <v>154</v>
      </c>
      <c r="BM2333" s="213" t="s">
        <v>3965</v>
      </c>
    </row>
    <row r="2334" spans="1:65" s="2" customFormat="1" ht="29.25">
      <c r="A2334" s="33"/>
      <c r="B2334" s="34"/>
      <c r="C2334" s="35"/>
      <c r="D2334" s="215" t="s">
        <v>156</v>
      </c>
      <c r="E2334" s="35"/>
      <c r="F2334" s="216" t="s">
        <v>3966</v>
      </c>
      <c r="G2334" s="35"/>
      <c r="H2334" s="35"/>
      <c r="I2334" s="114"/>
      <c r="J2334" s="35"/>
      <c r="K2334" s="35"/>
      <c r="L2334" s="38"/>
      <c r="M2334" s="217"/>
      <c r="N2334" s="218"/>
      <c r="O2334" s="70"/>
      <c r="P2334" s="70"/>
      <c r="Q2334" s="70"/>
      <c r="R2334" s="70"/>
      <c r="S2334" s="70"/>
      <c r="T2334" s="71"/>
      <c r="U2334" s="33"/>
      <c r="V2334" s="33"/>
      <c r="W2334" s="33"/>
      <c r="X2334" s="33"/>
      <c r="Y2334" s="33"/>
      <c r="Z2334" s="33"/>
      <c r="AA2334" s="33"/>
      <c r="AB2334" s="33"/>
      <c r="AC2334" s="33"/>
      <c r="AD2334" s="33"/>
      <c r="AE2334" s="33"/>
      <c r="AT2334" s="16" t="s">
        <v>156</v>
      </c>
      <c r="AU2334" s="16" t="s">
        <v>86</v>
      </c>
    </row>
    <row r="2335" spans="1:65" s="2" customFormat="1" ht="58.5">
      <c r="A2335" s="33"/>
      <c r="B2335" s="34"/>
      <c r="C2335" s="35"/>
      <c r="D2335" s="215" t="s">
        <v>158</v>
      </c>
      <c r="E2335" s="35"/>
      <c r="F2335" s="219" t="s">
        <v>3967</v>
      </c>
      <c r="G2335" s="35"/>
      <c r="H2335" s="35"/>
      <c r="I2335" s="114"/>
      <c r="J2335" s="35"/>
      <c r="K2335" s="35"/>
      <c r="L2335" s="38"/>
      <c r="M2335" s="217"/>
      <c r="N2335" s="218"/>
      <c r="O2335" s="70"/>
      <c r="P2335" s="70"/>
      <c r="Q2335" s="70"/>
      <c r="R2335" s="70"/>
      <c r="S2335" s="70"/>
      <c r="T2335" s="71"/>
      <c r="U2335" s="33"/>
      <c r="V2335" s="33"/>
      <c r="W2335" s="33"/>
      <c r="X2335" s="33"/>
      <c r="Y2335" s="33"/>
      <c r="Z2335" s="33"/>
      <c r="AA2335" s="33"/>
      <c r="AB2335" s="33"/>
      <c r="AC2335" s="33"/>
      <c r="AD2335" s="33"/>
      <c r="AE2335" s="33"/>
      <c r="AT2335" s="16" t="s">
        <v>158</v>
      </c>
      <c r="AU2335" s="16" t="s">
        <v>86</v>
      </c>
    </row>
    <row r="2336" spans="1:65" s="2" customFormat="1" ht="39">
      <c r="A2336" s="33"/>
      <c r="B2336" s="34"/>
      <c r="C2336" s="35"/>
      <c r="D2336" s="215" t="s">
        <v>191</v>
      </c>
      <c r="E2336" s="35"/>
      <c r="F2336" s="219" t="s">
        <v>3968</v>
      </c>
      <c r="G2336" s="35"/>
      <c r="H2336" s="35"/>
      <c r="I2336" s="114"/>
      <c r="J2336" s="35"/>
      <c r="K2336" s="35"/>
      <c r="L2336" s="38"/>
      <c r="M2336" s="217"/>
      <c r="N2336" s="218"/>
      <c r="O2336" s="70"/>
      <c r="P2336" s="70"/>
      <c r="Q2336" s="70"/>
      <c r="R2336" s="70"/>
      <c r="S2336" s="70"/>
      <c r="T2336" s="71"/>
      <c r="U2336" s="33"/>
      <c r="V2336" s="33"/>
      <c r="W2336" s="33"/>
      <c r="X2336" s="33"/>
      <c r="Y2336" s="33"/>
      <c r="Z2336" s="33"/>
      <c r="AA2336" s="33"/>
      <c r="AB2336" s="33"/>
      <c r="AC2336" s="33"/>
      <c r="AD2336" s="33"/>
      <c r="AE2336" s="33"/>
      <c r="AT2336" s="16" t="s">
        <v>191</v>
      </c>
      <c r="AU2336" s="16" t="s">
        <v>86</v>
      </c>
    </row>
    <row r="2337" spans="1:65" s="2" customFormat="1" ht="16.5" customHeight="1">
      <c r="A2337" s="33"/>
      <c r="B2337" s="34"/>
      <c r="C2337" s="202" t="s">
        <v>3969</v>
      </c>
      <c r="D2337" s="202" t="s">
        <v>149</v>
      </c>
      <c r="E2337" s="203" t="s">
        <v>3970</v>
      </c>
      <c r="F2337" s="204" t="s">
        <v>3971</v>
      </c>
      <c r="G2337" s="205" t="s">
        <v>580</v>
      </c>
      <c r="H2337" s="206">
        <v>1</v>
      </c>
      <c r="I2337" s="207"/>
      <c r="J2337" s="208">
        <f>ROUND(I2337*H2337,2)</f>
        <v>0</v>
      </c>
      <c r="K2337" s="204" t="s">
        <v>153</v>
      </c>
      <c r="L2337" s="38"/>
      <c r="M2337" s="209" t="s">
        <v>1</v>
      </c>
      <c r="N2337" s="210" t="s">
        <v>42</v>
      </c>
      <c r="O2337" s="70"/>
      <c r="P2337" s="211">
        <f>O2337*H2337</f>
        <v>0</v>
      </c>
      <c r="Q2337" s="211">
        <v>0</v>
      </c>
      <c r="R2337" s="211">
        <f>Q2337*H2337</f>
        <v>0</v>
      </c>
      <c r="S2337" s="211">
        <v>0</v>
      </c>
      <c r="T2337" s="212">
        <f>S2337*H2337</f>
        <v>0</v>
      </c>
      <c r="U2337" s="33"/>
      <c r="V2337" s="33"/>
      <c r="W2337" s="33"/>
      <c r="X2337" s="33"/>
      <c r="Y2337" s="33"/>
      <c r="Z2337" s="33"/>
      <c r="AA2337" s="33"/>
      <c r="AB2337" s="33"/>
      <c r="AC2337" s="33"/>
      <c r="AD2337" s="33"/>
      <c r="AE2337" s="33"/>
      <c r="AR2337" s="213" t="s">
        <v>154</v>
      </c>
      <c r="AT2337" s="213" t="s">
        <v>149</v>
      </c>
      <c r="AU2337" s="213" t="s">
        <v>86</v>
      </c>
      <c r="AY2337" s="16" t="s">
        <v>147</v>
      </c>
      <c r="BE2337" s="214">
        <f>IF(N2337="základní",J2337,0)</f>
        <v>0</v>
      </c>
      <c r="BF2337" s="214">
        <f>IF(N2337="snížená",J2337,0)</f>
        <v>0</v>
      </c>
      <c r="BG2337" s="214">
        <f>IF(N2337="zákl. přenesená",J2337,0)</f>
        <v>0</v>
      </c>
      <c r="BH2337" s="214">
        <f>IF(N2337="sníž. přenesená",J2337,0)</f>
        <v>0</v>
      </c>
      <c r="BI2337" s="214">
        <f>IF(N2337="nulová",J2337,0)</f>
        <v>0</v>
      </c>
      <c r="BJ2337" s="16" t="s">
        <v>21</v>
      </c>
      <c r="BK2337" s="214">
        <f>ROUND(I2337*H2337,2)</f>
        <v>0</v>
      </c>
      <c r="BL2337" s="16" t="s">
        <v>154</v>
      </c>
      <c r="BM2337" s="213" t="s">
        <v>3972</v>
      </c>
    </row>
    <row r="2338" spans="1:65" s="2" customFormat="1" ht="39">
      <c r="A2338" s="33"/>
      <c r="B2338" s="34"/>
      <c r="C2338" s="35"/>
      <c r="D2338" s="215" t="s">
        <v>156</v>
      </c>
      <c r="E2338" s="35"/>
      <c r="F2338" s="216" t="s">
        <v>3973</v>
      </c>
      <c r="G2338" s="35"/>
      <c r="H2338" s="35"/>
      <c r="I2338" s="114"/>
      <c r="J2338" s="35"/>
      <c r="K2338" s="35"/>
      <c r="L2338" s="38"/>
      <c r="M2338" s="217"/>
      <c r="N2338" s="218"/>
      <c r="O2338" s="70"/>
      <c r="P2338" s="70"/>
      <c r="Q2338" s="70"/>
      <c r="R2338" s="70"/>
      <c r="S2338" s="70"/>
      <c r="T2338" s="71"/>
      <c r="U2338" s="33"/>
      <c r="V2338" s="33"/>
      <c r="W2338" s="33"/>
      <c r="X2338" s="33"/>
      <c r="Y2338" s="33"/>
      <c r="Z2338" s="33"/>
      <c r="AA2338" s="33"/>
      <c r="AB2338" s="33"/>
      <c r="AC2338" s="33"/>
      <c r="AD2338" s="33"/>
      <c r="AE2338" s="33"/>
      <c r="AT2338" s="16" t="s">
        <v>156</v>
      </c>
      <c r="AU2338" s="16" t="s">
        <v>86</v>
      </c>
    </row>
    <row r="2339" spans="1:65" s="2" customFormat="1" ht="58.5">
      <c r="A2339" s="33"/>
      <c r="B2339" s="34"/>
      <c r="C2339" s="35"/>
      <c r="D2339" s="215" t="s">
        <v>158</v>
      </c>
      <c r="E2339" s="35"/>
      <c r="F2339" s="219" t="s">
        <v>3967</v>
      </c>
      <c r="G2339" s="35"/>
      <c r="H2339" s="35"/>
      <c r="I2339" s="114"/>
      <c r="J2339" s="35"/>
      <c r="K2339" s="35"/>
      <c r="L2339" s="38"/>
      <c r="M2339" s="217"/>
      <c r="N2339" s="218"/>
      <c r="O2339" s="70"/>
      <c r="P2339" s="70"/>
      <c r="Q2339" s="70"/>
      <c r="R2339" s="70"/>
      <c r="S2339" s="70"/>
      <c r="T2339" s="71"/>
      <c r="U2339" s="33"/>
      <c r="V2339" s="33"/>
      <c r="W2339" s="33"/>
      <c r="X2339" s="33"/>
      <c r="Y2339" s="33"/>
      <c r="Z2339" s="33"/>
      <c r="AA2339" s="33"/>
      <c r="AB2339" s="33"/>
      <c r="AC2339" s="33"/>
      <c r="AD2339" s="33"/>
      <c r="AE2339" s="33"/>
      <c r="AT2339" s="16" t="s">
        <v>158</v>
      </c>
      <c r="AU2339" s="16" t="s">
        <v>86</v>
      </c>
    </row>
    <row r="2340" spans="1:65" s="2" customFormat="1" ht="16.5" customHeight="1">
      <c r="A2340" s="33"/>
      <c r="B2340" s="34"/>
      <c r="C2340" s="202" t="s">
        <v>3974</v>
      </c>
      <c r="D2340" s="202" t="s">
        <v>149</v>
      </c>
      <c r="E2340" s="203" t="s">
        <v>3975</v>
      </c>
      <c r="F2340" s="204" t="s">
        <v>3976</v>
      </c>
      <c r="G2340" s="205" t="s">
        <v>580</v>
      </c>
      <c r="H2340" s="206">
        <v>1</v>
      </c>
      <c r="I2340" s="207"/>
      <c r="J2340" s="208">
        <f>ROUND(I2340*H2340,2)</f>
        <v>0</v>
      </c>
      <c r="K2340" s="204" t="s">
        <v>153</v>
      </c>
      <c r="L2340" s="38"/>
      <c r="M2340" s="209" t="s">
        <v>1</v>
      </c>
      <c r="N2340" s="210" t="s">
        <v>42</v>
      </c>
      <c r="O2340" s="70"/>
      <c r="P2340" s="211">
        <f>O2340*H2340</f>
        <v>0</v>
      </c>
      <c r="Q2340" s="211">
        <v>0</v>
      </c>
      <c r="R2340" s="211">
        <f>Q2340*H2340</f>
        <v>0</v>
      </c>
      <c r="S2340" s="211">
        <v>0</v>
      </c>
      <c r="T2340" s="212">
        <f>S2340*H2340</f>
        <v>0</v>
      </c>
      <c r="U2340" s="33"/>
      <c r="V2340" s="33"/>
      <c r="W2340" s="33"/>
      <c r="X2340" s="33"/>
      <c r="Y2340" s="33"/>
      <c r="Z2340" s="33"/>
      <c r="AA2340" s="33"/>
      <c r="AB2340" s="33"/>
      <c r="AC2340" s="33"/>
      <c r="AD2340" s="33"/>
      <c r="AE2340" s="33"/>
      <c r="AR2340" s="213" t="s">
        <v>154</v>
      </c>
      <c r="AT2340" s="213" t="s">
        <v>149</v>
      </c>
      <c r="AU2340" s="213" t="s">
        <v>86</v>
      </c>
      <c r="AY2340" s="16" t="s">
        <v>147</v>
      </c>
      <c r="BE2340" s="214">
        <f>IF(N2340="základní",J2340,0)</f>
        <v>0</v>
      </c>
      <c r="BF2340" s="214">
        <f>IF(N2340="snížená",J2340,0)</f>
        <v>0</v>
      </c>
      <c r="BG2340" s="214">
        <f>IF(N2340="zákl. přenesená",J2340,0)</f>
        <v>0</v>
      </c>
      <c r="BH2340" s="214">
        <f>IF(N2340="sníž. přenesená",J2340,0)</f>
        <v>0</v>
      </c>
      <c r="BI2340" s="214">
        <f>IF(N2340="nulová",J2340,0)</f>
        <v>0</v>
      </c>
      <c r="BJ2340" s="16" t="s">
        <v>21</v>
      </c>
      <c r="BK2340" s="214">
        <f>ROUND(I2340*H2340,2)</f>
        <v>0</v>
      </c>
      <c r="BL2340" s="16" t="s">
        <v>154</v>
      </c>
      <c r="BM2340" s="213" t="s">
        <v>3977</v>
      </c>
    </row>
    <row r="2341" spans="1:65" s="2" customFormat="1" ht="39">
      <c r="A2341" s="33"/>
      <c r="B2341" s="34"/>
      <c r="C2341" s="35"/>
      <c r="D2341" s="215" t="s">
        <v>156</v>
      </c>
      <c r="E2341" s="35"/>
      <c r="F2341" s="216" t="s">
        <v>3978</v>
      </c>
      <c r="G2341" s="35"/>
      <c r="H2341" s="35"/>
      <c r="I2341" s="114"/>
      <c r="J2341" s="35"/>
      <c r="K2341" s="35"/>
      <c r="L2341" s="38"/>
      <c r="M2341" s="217"/>
      <c r="N2341" s="218"/>
      <c r="O2341" s="70"/>
      <c r="P2341" s="70"/>
      <c r="Q2341" s="70"/>
      <c r="R2341" s="70"/>
      <c r="S2341" s="70"/>
      <c r="T2341" s="71"/>
      <c r="U2341" s="33"/>
      <c r="V2341" s="33"/>
      <c r="W2341" s="33"/>
      <c r="X2341" s="33"/>
      <c r="Y2341" s="33"/>
      <c r="Z2341" s="33"/>
      <c r="AA2341" s="33"/>
      <c r="AB2341" s="33"/>
      <c r="AC2341" s="33"/>
      <c r="AD2341" s="33"/>
      <c r="AE2341" s="33"/>
      <c r="AT2341" s="16" t="s">
        <v>156</v>
      </c>
      <c r="AU2341" s="16" t="s">
        <v>86</v>
      </c>
    </row>
    <row r="2342" spans="1:65" s="2" customFormat="1" ht="58.5">
      <c r="A2342" s="33"/>
      <c r="B2342" s="34"/>
      <c r="C2342" s="35"/>
      <c r="D2342" s="215" t="s">
        <v>158</v>
      </c>
      <c r="E2342" s="35"/>
      <c r="F2342" s="219" t="s">
        <v>3967</v>
      </c>
      <c r="G2342" s="35"/>
      <c r="H2342" s="35"/>
      <c r="I2342" s="114"/>
      <c r="J2342" s="35"/>
      <c r="K2342" s="35"/>
      <c r="L2342" s="38"/>
      <c r="M2342" s="217"/>
      <c r="N2342" s="218"/>
      <c r="O2342" s="70"/>
      <c r="P2342" s="70"/>
      <c r="Q2342" s="70"/>
      <c r="R2342" s="70"/>
      <c r="S2342" s="70"/>
      <c r="T2342" s="71"/>
      <c r="U2342" s="33"/>
      <c r="V2342" s="33"/>
      <c r="W2342" s="33"/>
      <c r="X2342" s="33"/>
      <c r="Y2342" s="33"/>
      <c r="Z2342" s="33"/>
      <c r="AA2342" s="33"/>
      <c r="AB2342" s="33"/>
      <c r="AC2342" s="33"/>
      <c r="AD2342" s="33"/>
      <c r="AE2342" s="33"/>
      <c r="AT2342" s="16" t="s">
        <v>158</v>
      </c>
      <c r="AU2342" s="16" t="s">
        <v>86</v>
      </c>
    </row>
    <row r="2343" spans="1:65" s="2" customFormat="1" ht="39">
      <c r="A2343" s="33"/>
      <c r="B2343" s="34"/>
      <c r="C2343" s="35"/>
      <c r="D2343" s="215" t="s">
        <v>191</v>
      </c>
      <c r="E2343" s="35"/>
      <c r="F2343" s="219" t="s">
        <v>3979</v>
      </c>
      <c r="G2343" s="35"/>
      <c r="H2343" s="35"/>
      <c r="I2343" s="114"/>
      <c r="J2343" s="35"/>
      <c r="K2343" s="35"/>
      <c r="L2343" s="38"/>
      <c r="M2343" s="217"/>
      <c r="N2343" s="218"/>
      <c r="O2343" s="70"/>
      <c r="P2343" s="70"/>
      <c r="Q2343" s="70"/>
      <c r="R2343" s="70"/>
      <c r="S2343" s="70"/>
      <c r="T2343" s="71"/>
      <c r="U2343" s="33"/>
      <c r="V2343" s="33"/>
      <c r="W2343" s="33"/>
      <c r="X2343" s="33"/>
      <c r="Y2343" s="33"/>
      <c r="Z2343" s="33"/>
      <c r="AA2343" s="33"/>
      <c r="AB2343" s="33"/>
      <c r="AC2343" s="33"/>
      <c r="AD2343" s="33"/>
      <c r="AE2343" s="33"/>
      <c r="AT2343" s="16" t="s">
        <v>191</v>
      </c>
      <c r="AU2343" s="16" t="s">
        <v>86</v>
      </c>
    </row>
    <row r="2344" spans="1:65" s="2" customFormat="1" ht="21.75" customHeight="1">
      <c r="A2344" s="33"/>
      <c r="B2344" s="34"/>
      <c r="C2344" s="202" t="s">
        <v>3980</v>
      </c>
      <c r="D2344" s="202" t="s">
        <v>149</v>
      </c>
      <c r="E2344" s="203" t="s">
        <v>3981</v>
      </c>
      <c r="F2344" s="204" t="s">
        <v>3982</v>
      </c>
      <c r="G2344" s="205" t="s">
        <v>580</v>
      </c>
      <c r="H2344" s="206">
        <v>1</v>
      </c>
      <c r="I2344" s="207"/>
      <c r="J2344" s="208">
        <f>ROUND(I2344*H2344,2)</f>
        <v>0</v>
      </c>
      <c r="K2344" s="204" t="s">
        <v>153</v>
      </c>
      <c r="L2344" s="38"/>
      <c r="M2344" s="209" t="s">
        <v>1</v>
      </c>
      <c r="N2344" s="210" t="s">
        <v>42</v>
      </c>
      <c r="O2344" s="70"/>
      <c r="P2344" s="211">
        <f>O2344*H2344</f>
        <v>0</v>
      </c>
      <c r="Q2344" s="211">
        <v>0</v>
      </c>
      <c r="R2344" s="211">
        <f>Q2344*H2344</f>
        <v>0</v>
      </c>
      <c r="S2344" s="211">
        <v>0</v>
      </c>
      <c r="T2344" s="212">
        <f>S2344*H2344</f>
        <v>0</v>
      </c>
      <c r="U2344" s="33"/>
      <c r="V2344" s="33"/>
      <c r="W2344" s="33"/>
      <c r="X2344" s="33"/>
      <c r="Y2344" s="33"/>
      <c r="Z2344" s="33"/>
      <c r="AA2344" s="33"/>
      <c r="AB2344" s="33"/>
      <c r="AC2344" s="33"/>
      <c r="AD2344" s="33"/>
      <c r="AE2344" s="33"/>
      <c r="AR2344" s="213" t="s">
        <v>154</v>
      </c>
      <c r="AT2344" s="213" t="s">
        <v>149</v>
      </c>
      <c r="AU2344" s="213" t="s">
        <v>86</v>
      </c>
      <c r="AY2344" s="16" t="s">
        <v>147</v>
      </c>
      <c r="BE2344" s="214">
        <f>IF(N2344="základní",J2344,0)</f>
        <v>0</v>
      </c>
      <c r="BF2344" s="214">
        <f>IF(N2344="snížená",J2344,0)</f>
        <v>0</v>
      </c>
      <c r="BG2344" s="214">
        <f>IF(N2344="zákl. přenesená",J2344,0)</f>
        <v>0</v>
      </c>
      <c r="BH2344" s="214">
        <f>IF(N2344="sníž. přenesená",J2344,0)</f>
        <v>0</v>
      </c>
      <c r="BI2344" s="214">
        <f>IF(N2344="nulová",J2344,0)</f>
        <v>0</v>
      </c>
      <c r="BJ2344" s="16" t="s">
        <v>21</v>
      </c>
      <c r="BK2344" s="214">
        <f>ROUND(I2344*H2344,2)</f>
        <v>0</v>
      </c>
      <c r="BL2344" s="16" t="s">
        <v>154</v>
      </c>
      <c r="BM2344" s="213" t="s">
        <v>3983</v>
      </c>
    </row>
    <row r="2345" spans="1:65" s="2" customFormat="1" ht="48.75">
      <c r="A2345" s="33"/>
      <c r="B2345" s="34"/>
      <c r="C2345" s="35"/>
      <c r="D2345" s="215" t="s">
        <v>156</v>
      </c>
      <c r="E2345" s="35"/>
      <c r="F2345" s="216" t="s">
        <v>3984</v>
      </c>
      <c r="G2345" s="35"/>
      <c r="H2345" s="35"/>
      <c r="I2345" s="114"/>
      <c r="J2345" s="35"/>
      <c r="K2345" s="35"/>
      <c r="L2345" s="38"/>
      <c r="M2345" s="217"/>
      <c r="N2345" s="218"/>
      <c r="O2345" s="70"/>
      <c r="P2345" s="70"/>
      <c r="Q2345" s="70"/>
      <c r="R2345" s="70"/>
      <c r="S2345" s="70"/>
      <c r="T2345" s="71"/>
      <c r="U2345" s="33"/>
      <c r="V2345" s="33"/>
      <c r="W2345" s="33"/>
      <c r="X2345" s="33"/>
      <c r="Y2345" s="33"/>
      <c r="Z2345" s="33"/>
      <c r="AA2345" s="33"/>
      <c r="AB2345" s="33"/>
      <c r="AC2345" s="33"/>
      <c r="AD2345" s="33"/>
      <c r="AE2345" s="33"/>
      <c r="AT2345" s="16" t="s">
        <v>156</v>
      </c>
      <c r="AU2345" s="16" t="s">
        <v>86</v>
      </c>
    </row>
    <row r="2346" spans="1:65" s="2" customFormat="1" ht="58.5">
      <c r="A2346" s="33"/>
      <c r="B2346" s="34"/>
      <c r="C2346" s="35"/>
      <c r="D2346" s="215" t="s">
        <v>158</v>
      </c>
      <c r="E2346" s="35"/>
      <c r="F2346" s="219" t="s">
        <v>3967</v>
      </c>
      <c r="G2346" s="35"/>
      <c r="H2346" s="35"/>
      <c r="I2346" s="114"/>
      <c r="J2346" s="35"/>
      <c r="K2346" s="35"/>
      <c r="L2346" s="38"/>
      <c r="M2346" s="217"/>
      <c r="N2346" s="218"/>
      <c r="O2346" s="70"/>
      <c r="P2346" s="70"/>
      <c r="Q2346" s="70"/>
      <c r="R2346" s="70"/>
      <c r="S2346" s="70"/>
      <c r="T2346" s="71"/>
      <c r="U2346" s="33"/>
      <c r="V2346" s="33"/>
      <c r="W2346" s="33"/>
      <c r="X2346" s="33"/>
      <c r="Y2346" s="33"/>
      <c r="Z2346" s="33"/>
      <c r="AA2346" s="33"/>
      <c r="AB2346" s="33"/>
      <c r="AC2346" s="33"/>
      <c r="AD2346" s="33"/>
      <c r="AE2346" s="33"/>
      <c r="AT2346" s="16" t="s">
        <v>158</v>
      </c>
      <c r="AU2346" s="16" t="s">
        <v>86</v>
      </c>
    </row>
    <row r="2347" spans="1:65" s="2" customFormat="1" ht="21.75" customHeight="1">
      <c r="A2347" s="33"/>
      <c r="B2347" s="34"/>
      <c r="C2347" s="202" t="s">
        <v>3985</v>
      </c>
      <c r="D2347" s="202" t="s">
        <v>149</v>
      </c>
      <c r="E2347" s="203" t="s">
        <v>3986</v>
      </c>
      <c r="F2347" s="204" t="s">
        <v>3987</v>
      </c>
      <c r="G2347" s="205" t="s">
        <v>580</v>
      </c>
      <c r="H2347" s="206">
        <v>1</v>
      </c>
      <c r="I2347" s="207"/>
      <c r="J2347" s="208">
        <f>ROUND(I2347*H2347,2)</f>
        <v>0</v>
      </c>
      <c r="K2347" s="204" t="s">
        <v>153</v>
      </c>
      <c r="L2347" s="38"/>
      <c r="M2347" s="209" t="s">
        <v>1</v>
      </c>
      <c r="N2347" s="210" t="s">
        <v>42</v>
      </c>
      <c r="O2347" s="70"/>
      <c r="P2347" s="211">
        <f>O2347*H2347</f>
        <v>0</v>
      </c>
      <c r="Q2347" s="211">
        <v>0</v>
      </c>
      <c r="R2347" s="211">
        <f>Q2347*H2347</f>
        <v>0</v>
      </c>
      <c r="S2347" s="211">
        <v>0</v>
      </c>
      <c r="T2347" s="212">
        <f>S2347*H2347</f>
        <v>0</v>
      </c>
      <c r="U2347" s="33"/>
      <c r="V2347" s="33"/>
      <c r="W2347" s="33"/>
      <c r="X2347" s="33"/>
      <c r="Y2347" s="33"/>
      <c r="Z2347" s="33"/>
      <c r="AA2347" s="33"/>
      <c r="AB2347" s="33"/>
      <c r="AC2347" s="33"/>
      <c r="AD2347" s="33"/>
      <c r="AE2347" s="33"/>
      <c r="AR2347" s="213" t="s">
        <v>154</v>
      </c>
      <c r="AT2347" s="213" t="s">
        <v>149</v>
      </c>
      <c r="AU2347" s="213" t="s">
        <v>86</v>
      </c>
      <c r="AY2347" s="16" t="s">
        <v>147</v>
      </c>
      <c r="BE2347" s="214">
        <f>IF(N2347="základní",J2347,0)</f>
        <v>0</v>
      </c>
      <c r="BF2347" s="214">
        <f>IF(N2347="snížená",J2347,0)</f>
        <v>0</v>
      </c>
      <c r="BG2347" s="214">
        <f>IF(N2347="zákl. přenesená",J2347,0)</f>
        <v>0</v>
      </c>
      <c r="BH2347" s="214">
        <f>IF(N2347="sníž. přenesená",J2347,0)</f>
        <v>0</v>
      </c>
      <c r="BI2347" s="214">
        <f>IF(N2347="nulová",J2347,0)</f>
        <v>0</v>
      </c>
      <c r="BJ2347" s="16" t="s">
        <v>21</v>
      </c>
      <c r="BK2347" s="214">
        <f>ROUND(I2347*H2347,2)</f>
        <v>0</v>
      </c>
      <c r="BL2347" s="16" t="s">
        <v>154</v>
      </c>
      <c r="BM2347" s="213" t="s">
        <v>3988</v>
      </c>
    </row>
    <row r="2348" spans="1:65" s="2" customFormat="1" ht="19.5">
      <c r="A2348" s="33"/>
      <c r="B2348" s="34"/>
      <c r="C2348" s="35"/>
      <c r="D2348" s="215" t="s">
        <v>156</v>
      </c>
      <c r="E2348" s="35"/>
      <c r="F2348" s="216" t="s">
        <v>3989</v>
      </c>
      <c r="G2348" s="35"/>
      <c r="H2348" s="35"/>
      <c r="I2348" s="114"/>
      <c r="J2348" s="35"/>
      <c r="K2348" s="35"/>
      <c r="L2348" s="38"/>
      <c r="M2348" s="217"/>
      <c r="N2348" s="218"/>
      <c r="O2348" s="70"/>
      <c r="P2348" s="70"/>
      <c r="Q2348" s="70"/>
      <c r="R2348" s="70"/>
      <c r="S2348" s="70"/>
      <c r="T2348" s="71"/>
      <c r="U2348" s="33"/>
      <c r="V2348" s="33"/>
      <c r="W2348" s="33"/>
      <c r="X2348" s="33"/>
      <c r="Y2348" s="33"/>
      <c r="Z2348" s="33"/>
      <c r="AA2348" s="33"/>
      <c r="AB2348" s="33"/>
      <c r="AC2348" s="33"/>
      <c r="AD2348" s="33"/>
      <c r="AE2348" s="33"/>
      <c r="AT2348" s="16" t="s">
        <v>156</v>
      </c>
      <c r="AU2348" s="16" t="s">
        <v>86</v>
      </c>
    </row>
    <row r="2349" spans="1:65" s="2" customFormat="1" ht="58.5">
      <c r="A2349" s="33"/>
      <c r="B2349" s="34"/>
      <c r="C2349" s="35"/>
      <c r="D2349" s="215" t="s">
        <v>158</v>
      </c>
      <c r="E2349" s="35"/>
      <c r="F2349" s="219" t="s">
        <v>3990</v>
      </c>
      <c r="G2349" s="35"/>
      <c r="H2349" s="35"/>
      <c r="I2349" s="114"/>
      <c r="J2349" s="35"/>
      <c r="K2349" s="35"/>
      <c r="L2349" s="38"/>
      <c r="M2349" s="217"/>
      <c r="N2349" s="218"/>
      <c r="O2349" s="70"/>
      <c r="P2349" s="70"/>
      <c r="Q2349" s="70"/>
      <c r="R2349" s="70"/>
      <c r="S2349" s="70"/>
      <c r="T2349" s="71"/>
      <c r="U2349" s="33"/>
      <c r="V2349" s="33"/>
      <c r="W2349" s="33"/>
      <c r="X2349" s="33"/>
      <c r="Y2349" s="33"/>
      <c r="Z2349" s="33"/>
      <c r="AA2349" s="33"/>
      <c r="AB2349" s="33"/>
      <c r="AC2349" s="33"/>
      <c r="AD2349" s="33"/>
      <c r="AE2349" s="33"/>
      <c r="AT2349" s="16" t="s">
        <v>158</v>
      </c>
      <c r="AU2349" s="16" t="s">
        <v>86</v>
      </c>
    </row>
    <row r="2350" spans="1:65" s="2" customFormat="1" ht="16.5" customHeight="1">
      <c r="A2350" s="33"/>
      <c r="B2350" s="34"/>
      <c r="C2350" s="202" t="s">
        <v>3991</v>
      </c>
      <c r="D2350" s="202" t="s">
        <v>149</v>
      </c>
      <c r="E2350" s="203" t="s">
        <v>3992</v>
      </c>
      <c r="F2350" s="204" t="s">
        <v>3993</v>
      </c>
      <c r="G2350" s="205" t="s">
        <v>580</v>
      </c>
      <c r="H2350" s="206">
        <v>1</v>
      </c>
      <c r="I2350" s="207"/>
      <c r="J2350" s="208">
        <f>ROUND(I2350*H2350,2)</f>
        <v>0</v>
      </c>
      <c r="K2350" s="204" t="s">
        <v>153</v>
      </c>
      <c r="L2350" s="38"/>
      <c r="M2350" s="209" t="s">
        <v>1</v>
      </c>
      <c r="N2350" s="210" t="s">
        <v>42</v>
      </c>
      <c r="O2350" s="70"/>
      <c r="P2350" s="211">
        <f>O2350*H2350</f>
        <v>0</v>
      </c>
      <c r="Q2350" s="211">
        <v>0</v>
      </c>
      <c r="R2350" s="211">
        <f>Q2350*H2350</f>
        <v>0</v>
      </c>
      <c r="S2350" s="211">
        <v>0</v>
      </c>
      <c r="T2350" s="212">
        <f>S2350*H2350</f>
        <v>0</v>
      </c>
      <c r="U2350" s="33"/>
      <c r="V2350" s="33"/>
      <c r="W2350" s="33"/>
      <c r="X2350" s="33"/>
      <c r="Y2350" s="33"/>
      <c r="Z2350" s="33"/>
      <c r="AA2350" s="33"/>
      <c r="AB2350" s="33"/>
      <c r="AC2350" s="33"/>
      <c r="AD2350" s="33"/>
      <c r="AE2350" s="33"/>
      <c r="AR2350" s="213" t="s">
        <v>154</v>
      </c>
      <c r="AT2350" s="213" t="s">
        <v>149</v>
      </c>
      <c r="AU2350" s="213" t="s">
        <v>86</v>
      </c>
      <c r="AY2350" s="16" t="s">
        <v>147</v>
      </c>
      <c r="BE2350" s="214">
        <f>IF(N2350="základní",J2350,0)</f>
        <v>0</v>
      </c>
      <c r="BF2350" s="214">
        <f>IF(N2350="snížená",J2350,0)</f>
        <v>0</v>
      </c>
      <c r="BG2350" s="214">
        <f>IF(N2350="zákl. přenesená",J2350,0)</f>
        <v>0</v>
      </c>
      <c r="BH2350" s="214">
        <f>IF(N2350="sníž. přenesená",J2350,0)</f>
        <v>0</v>
      </c>
      <c r="BI2350" s="214">
        <f>IF(N2350="nulová",J2350,0)</f>
        <v>0</v>
      </c>
      <c r="BJ2350" s="16" t="s">
        <v>21</v>
      </c>
      <c r="BK2350" s="214">
        <f>ROUND(I2350*H2350,2)</f>
        <v>0</v>
      </c>
      <c r="BL2350" s="16" t="s">
        <v>154</v>
      </c>
      <c r="BM2350" s="213" t="s">
        <v>3994</v>
      </c>
    </row>
    <row r="2351" spans="1:65" s="2" customFormat="1" ht="29.25">
      <c r="A2351" s="33"/>
      <c r="B2351" s="34"/>
      <c r="C2351" s="35"/>
      <c r="D2351" s="215" t="s">
        <v>156</v>
      </c>
      <c r="E2351" s="35"/>
      <c r="F2351" s="216" t="s">
        <v>3995</v>
      </c>
      <c r="G2351" s="35"/>
      <c r="H2351" s="35"/>
      <c r="I2351" s="114"/>
      <c r="J2351" s="35"/>
      <c r="K2351" s="35"/>
      <c r="L2351" s="38"/>
      <c r="M2351" s="217"/>
      <c r="N2351" s="218"/>
      <c r="O2351" s="70"/>
      <c r="P2351" s="70"/>
      <c r="Q2351" s="70"/>
      <c r="R2351" s="70"/>
      <c r="S2351" s="70"/>
      <c r="T2351" s="71"/>
      <c r="U2351" s="33"/>
      <c r="V2351" s="33"/>
      <c r="W2351" s="33"/>
      <c r="X2351" s="33"/>
      <c r="Y2351" s="33"/>
      <c r="Z2351" s="33"/>
      <c r="AA2351" s="33"/>
      <c r="AB2351" s="33"/>
      <c r="AC2351" s="33"/>
      <c r="AD2351" s="33"/>
      <c r="AE2351" s="33"/>
      <c r="AT2351" s="16" t="s">
        <v>156</v>
      </c>
      <c r="AU2351" s="16" t="s">
        <v>86</v>
      </c>
    </row>
    <row r="2352" spans="1:65" s="2" customFormat="1" ht="58.5">
      <c r="A2352" s="33"/>
      <c r="B2352" s="34"/>
      <c r="C2352" s="35"/>
      <c r="D2352" s="215" t="s">
        <v>158</v>
      </c>
      <c r="E2352" s="35"/>
      <c r="F2352" s="219" t="s">
        <v>3990</v>
      </c>
      <c r="G2352" s="35"/>
      <c r="H2352" s="35"/>
      <c r="I2352" s="114"/>
      <c r="J2352" s="35"/>
      <c r="K2352" s="35"/>
      <c r="L2352" s="38"/>
      <c r="M2352" s="217"/>
      <c r="N2352" s="218"/>
      <c r="O2352" s="70"/>
      <c r="P2352" s="70"/>
      <c r="Q2352" s="70"/>
      <c r="R2352" s="70"/>
      <c r="S2352" s="70"/>
      <c r="T2352" s="71"/>
      <c r="U2352" s="33"/>
      <c r="V2352" s="33"/>
      <c r="W2352" s="33"/>
      <c r="X2352" s="33"/>
      <c r="Y2352" s="33"/>
      <c r="Z2352" s="33"/>
      <c r="AA2352" s="33"/>
      <c r="AB2352" s="33"/>
      <c r="AC2352" s="33"/>
      <c r="AD2352" s="33"/>
      <c r="AE2352" s="33"/>
      <c r="AT2352" s="16" t="s">
        <v>158</v>
      </c>
      <c r="AU2352" s="16" t="s">
        <v>86</v>
      </c>
    </row>
    <row r="2353" spans="1:65" s="2" customFormat="1" ht="21.75" customHeight="1">
      <c r="A2353" s="33"/>
      <c r="B2353" s="34"/>
      <c r="C2353" s="202" t="s">
        <v>3996</v>
      </c>
      <c r="D2353" s="202" t="s">
        <v>149</v>
      </c>
      <c r="E2353" s="203" t="s">
        <v>3997</v>
      </c>
      <c r="F2353" s="204" t="s">
        <v>3998</v>
      </c>
      <c r="G2353" s="205" t="s">
        <v>580</v>
      </c>
      <c r="H2353" s="206">
        <v>1</v>
      </c>
      <c r="I2353" s="207"/>
      <c r="J2353" s="208">
        <f>ROUND(I2353*H2353,2)</f>
        <v>0</v>
      </c>
      <c r="K2353" s="204" t="s">
        <v>153</v>
      </c>
      <c r="L2353" s="38"/>
      <c r="M2353" s="209" t="s">
        <v>1</v>
      </c>
      <c r="N2353" s="210" t="s">
        <v>42</v>
      </c>
      <c r="O2353" s="70"/>
      <c r="P2353" s="211">
        <f>O2353*H2353</f>
        <v>0</v>
      </c>
      <c r="Q2353" s="211">
        <v>0</v>
      </c>
      <c r="R2353" s="211">
        <f>Q2353*H2353</f>
        <v>0</v>
      </c>
      <c r="S2353" s="211">
        <v>0</v>
      </c>
      <c r="T2353" s="212">
        <f>S2353*H2353</f>
        <v>0</v>
      </c>
      <c r="U2353" s="33"/>
      <c r="V2353" s="33"/>
      <c r="W2353" s="33"/>
      <c r="X2353" s="33"/>
      <c r="Y2353" s="33"/>
      <c r="Z2353" s="33"/>
      <c r="AA2353" s="33"/>
      <c r="AB2353" s="33"/>
      <c r="AC2353" s="33"/>
      <c r="AD2353" s="33"/>
      <c r="AE2353" s="33"/>
      <c r="AR2353" s="213" t="s">
        <v>154</v>
      </c>
      <c r="AT2353" s="213" t="s">
        <v>149</v>
      </c>
      <c r="AU2353" s="213" t="s">
        <v>86</v>
      </c>
      <c r="AY2353" s="16" t="s">
        <v>147</v>
      </c>
      <c r="BE2353" s="214">
        <f>IF(N2353="základní",J2353,0)</f>
        <v>0</v>
      </c>
      <c r="BF2353" s="214">
        <f>IF(N2353="snížená",J2353,0)</f>
        <v>0</v>
      </c>
      <c r="BG2353" s="214">
        <f>IF(N2353="zákl. přenesená",J2353,0)</f>
        <v>0</v>
      </c>
      <c r="BH2353" s="214">
        <f>IF(N2353="sníž. přenesená",J2353,0)</f>
        <v>0</v>
      </c>
      <c r="BI2353" s="214">
        <f>IF(N2353="nulová",J2353,0)</f>
        <v>0</v>
      </c>
      <c r="BJ2353" s="16" t="s">
        <v>21</v>
      </c>
      <c r="BK2353" s="214">
        <f>ROUND(I2353*H2353,2)</f>
        <v>0</v>
      </c>
      <c r="BL2353" s="16" t="s">
        <v>154</v>
      </c>
      <c r="BM2353" s="213" t="s">
        <v>3999</v>
      </c>
    </row>
    <row r="2354" spans="1:65" s="2" customFormat="1" ht="19.5">
      <c r="A2354" s="33"/>
      <c r="B2354" s="34"/>
      <c r="C2354" s="35"/>
      <c r="D2354" s="215" t="s">
        <v>156</v>
      </c>
      <c r="E2354" s="35"/>
      <c r="F2354" s="216" t="s">
        <v>4000</v>
      </c>
      <c r="G2354" s="35"/>
      <c r="H2354" s="35"/>
      <c r="I2354" s="114"/>
      <c r="J2354" s="35"/>
      <c r="K2354" s="35"/>
      <c r="L2354" s="38"/>
      <c r="M2354" s="217"/>
      <c r="N2354" s="218"/>
      <c r="O2354" s="70"/>
      <c r="P2354" s="70"/>
      <c r="Q2354" s="70"/>
      <c r="R2354" s="70"/>
      <c r="S2354" s="70"/>
      <c r="T2354" s="71"/>
      <c r="U2354" s="33"/>
      <c r="V2354" s="33"/>
      <c r="W2354" s="33"/>
      <c r="X2354" s="33"/>
      <c r="Y2354" s="33"/>
      <c r="Z2354" s="33"/>
      <c r="AA2354" s="33"/>
      <c r="AB2354" s="33"/>
      <c r="AC2354" s="33"/>
      <c r="AD2354" s="33"/>
      <c r="AE2354" s="33"/>
      <c r="AT2354" s="16" t="s">
        <v>156</v>
      </c>
      <c r="AU2354" s="16" t="s">
        <v>86</v>
      </c>
    </row>
    <row r="2355" spans="1:65" s="2" customFormat="1" ht="29.25">
      <c r="A2355" s="33"/>
      <c r="B2355" s="34"/>
      <c r="C2355" s="35"/>
      <c r="D2355" s="215" t="s">
        <v>191</v>
      </c>
      <c r="E2355" s="35"/>
      <c r="F2355" s="219" t="s">
        <v>4001</v>
      </c>
      <c r="G2355" s="35"/>
      <c r="H2355" s="35"/>
      <c r="I2355" s="114"/>
      <c r="J2355" s="35"/>
      <c r="K2355" s="35"/>
      <c r="L2355" s="38"/>
      <c r="M2355" s="217"/>
      <c r="N2355" s="218"/>
      <c r="O2355" s="70"/>
      <c r="P2355" s="70"/>
      <c r="Q2355" s="70"/>
      <c r="R2355" s="70"/>
      <c r="S2355" s="70"/>
      <c r="T2355" s="71"/>
      <c r="U2355" s="33"/>
      <c r="V2355" s="33"/>
      <c r="W2355" s="33"/>
      <c r="X2355" s="33"/>
      <c r="Y2355" s="33"/>
      <c r="Z2355" s="33"/>
      <c r="AA2355" s="33"/>
      <c r="AB2355" s="33"/>
      <c r="AC2355" s="33"/>
      <c r="AD2355" s="33"/>
      <c r="AE2355" s="33"/>
      <c r="AT2355" s="16" t="s">
        <v>191</v>
      </c>
      <c r="AU2355" s="16" t="s">
        <v>86</v>
      </c>
    </row>
    <row r="2356" spans="1:65" s="2" customFormat="1" ht="21.75" customHeight="1">
      <c r="A2356" s="33"/>
      <c r="B2356" s="34"/>
      <c r="C2356" s="202" t="s">
        <v>4002</v>
      </c>
      <c r="D2356" s="202" t="s">
        <v>149</v>
      </c>
      <c r="E2356" s="203" t="s">
        <v>4003</v>
      </c>
      <c r="F2356" s="204" t="s">
        <v>4004</v>
      </c>
      <c r="G2356" s="205" t="s">
        <v>580</v>
      </c>
      <c r="H2356" s="206">
        <v>1</v>
      </c>
      <c r="I2356" s="207"/>
      <c r="J2356" s="208">
        <f>ROUND(I2356*H2356,2)</f>
        <v>0</v>
      </c>
      <c r="K2356" s="204" t="s">
        <v>153</v>
      </c>
      <c r="L2356" s="38"/>
      <c r="M2356" s="209" t="s">
        <v>1</v>
      </c>
      <c r="N2356" s="210" t="s">
        <v>42</v>
      </c>
      <c r="O2356" s="70"/>
      <c r="P2356" s="211">
        <f>O2356*H2356</f>
        <v>0</v>
      </c>
      <c r="Q2356" s="211">
        <v>0</v>
      </c>
      <c r="R2356" s="211">
        <f>Q2356*H2356</f>
        <v>0</v>
      </c>
      <c r="S2356" s="211">
        <v>0</v>
      </c>
      <c r="T2356" s="212">
        <f>S2356*H2356</f>
        <v>0</v>
      </c>
      <c r="U2356" s="33"/>
      <c r="V2356" s="33"/>
      <c r="W2356" s="33"/>
      <c r="X2356" s="33"/>
      <c r="Y2356" s="33"/>
      <c r="Z2356" s="33"/>
      <c r="AA2356" s="33"/>
      <c r="AB2356" s="33"/>
      <c r="AC2356" s="33"/>
      <c r="AD2356" s="33"/>
      <c r="AE2356" s="33"/>
      <c r="AR2356" s="213" t="s">
        <v>154</v>
      </c>
      <c r="AT2356" s="213" t="s">
        <v>149</v>
      </c>
      <c r="AU2356" s="213" t="s">
        <v>86</v>
      </c>
      <c r="AY2356" s="16" t="s">
        <v>147</v>
      </c>
      <c r="BE2356" s="214">
        <f>IF(N2356="základní",J2356,0)</f>
        <v>0</v>
      </c>
      <c r="BF2356" s="214">
        <f>IF(N2356="snížená",J2356,0)</f>
        <v>0</v>
      </c>
      <c r="BG2356" s="214">
        <f>IF(N2356="zákl. přenesená",J2356,0)</f>
        <v>0</v>
      </c>
      <c r="BH2356" s="214">
        <f>IF(N2356="sníž. přenesená",J2356,0)</f>
        <v>0</v>
      </c>
      <c r="BI2356" s="214">
        <f>IF(N2356="nulová",J2356,0)</f>
        <v>0</v>
      </c>
      <c r="BJ2356" s="16" t="s">
        <v>21</v>
      </c>
      <c r="BK2356" s="214">
        <f>ROUND(I2356*H2356,2)</f>
        <v>0</v>
      </c>
      <c r="BL2356" s="16" t="s">
        <v>154</v>
      </c>
      <c r="BM2356" s="213" t="s">
        <v>4005</v>
      </c>
    </row>
    <row r="2357" spans="1:65" s="2" customFormat="1" ht="29.25">
      <c r="A2357" s="33"/>
      <c r="B2357" s="34"/>
      <c r="C2357" s="35"/>
      <c r="D2357" s="215" t="s">
        <v>156</v>
      </c>
      <c r="E2357" s="35"/>
      <c r="F2357" s="216" t="s">
        <v>4006</v>
      </c>
      <c r="G2357" s="35"/>
      <c r="H2357" s="35"/>
      <c r="I2357" s="114"/>
      <c r="J2357" s="35"/>
      <c r="K2357" s="35"/>
      <c r="L2357" s="38"/>
      <c r="M2357" s="217"/>
      <c r="N2357" s="218"/>
      <c r="O2357" s="70"/>
      <c r="P2357" s="70"/>
      <c r="Q2357" s="70"/>
      <c r="R2357" s="70"/>
      <c r="S2357" s="70"/>
      <c r="T2357" s="71"/>
      <c r="U2357" s="33"/>
      <c r="V2357" s="33"/>
      <c r="W2357" s="33"/>
      <c r="X2357" s="33"/>
      <c r="Y2357" s="33"/>
      <c r="Z2357" s="33"/>
      <c r="AA2357" s="33"/>
      <c r="AB2357" s="33"/>
      <c r="AC2357" s="33"/>
      <c r="AD2357" s="33"/>
      <c r="AE2357" s="33"/>
      <c r="AT2357" s="16" t="s">
        <v>156</v>
      </c>
      <c r="AU2357" s="16" t="s">
        <v>86</v>
      </c>
    </row>
    <row r="2358" spans="1:65" s="2" customFormat="1" ht="58.5">
      <c r="A2358" s="33"/>
      <c r="B2358" s="34"/>
      <c r="C2358" s="35"/>
      <c r="D2358" s="215" t="s">
        <v>158</v>
      </c>
      <c r="E2358" s="35"/>
      <c r="F2358" s="219" t="s">
        <v>3990</v>
      </c>
      <c r="G2358" s="35"/>
      <c r="H2358" s="35"/>
      <c r="I2358" s="114"/>
      <c r="J2358" s="35"/>
      <c r="K2358" s="35"/>
      <c r="L2358" s="38"/>
      <c r="M2358" s="217"/>
      <c r="N2358" s="218"/>
      <c r="O2358" s="70"/>
      <c r="P2358" s="70"/>
      <c r="Q2358" s="70"/>
      <c r="R2358" s="70"/>
      <c r="S2358" s="70"/>
      <c r="T2358" s="71"/>
      <c r="U2358" s="33"/>
      <c r="V2358" s="33"/>
      <c r="W2358" s="33"/>
      <c r="X2358" s="33"/>
      <c r="Y2358" s="33"/>
      <c r="Z2358" s="33"/>
      <c r="AA2358" s="33"/>
      <c r="AB2358" s="33"/>
      <c r="AC2358" s="33"/>
      <c r="AD2358" s="33"/>
      <c r="AE2358" s="33"/>
      <c r="AT2358" s="16" t="s">
        <v>158</v>
      </c>
      <c r="AU2358" s="16" t="s">
        <v>86</v>
      </c>
    </row>
    <row r="2359" spans="1:65" s="2" customFormat="1" ht="21.75" customHeight="1">
      <c r="A2359" s="33"/>
      <c r="B2359" s="34"/>
      <c r="C2359" s="202" t="s">
        <v>4007</v>
      </c>
      <c r="D2359" s="202" t="s">
        <v>149</v>
      </c>
      <c r="E2359" s="203" t="s">
        <v>4008</v>
      </c>
      <c r="F2359" s="204" t="s">
        <v>4009</v>
      </c>
      <c r="G2359" s="205" t="s">
        <v>580</v>
      </c>
      <c r="H2359" s="206">
        <v>1</v>
      </c>
      <c r="I2359" s="207"/>
      <c r="J2359" s="208">
        <f>ROUND(I2359*H2359,2)</f>
        <v>0</v>
      </c>
      <c r="K2359" s="204" t="s">
        <v>153</v>
      </c>
      <c r="L2359" s="38"/>
      <c r="M2359" s="209" t="s">
        <v>1</v>
      </c>
      <c r="N2359" s="210" t="s">
        <v>42</v>
      </c>
      <c r="O2359" s="70"/>
      <c r="P2359" s="211">
        <f>O2359*H2359</f>
        <v>0</v>
      </c>
      <c r="Q2359" s="211">
        <v>0</v>
      </c>
      <c r="R2359" s="211">
        <f>Q2359*H2359</f>
        <v>0</v>
      </c>
      <c r="S2359" s="211">
        <v>0</v>
      </c>
      <c r="T2359" s="212">
        <f>S2359*H2359</f>
        <v>0</v>
      </c>
      <c r="U2359" s="33"/>
      <c r="V2359" s="33"/>
      <c r="W2359" s="33"/>
      <c r="X2359" s="33"/>
      <c r="Y2359" s="33"/>
      <c r="Z2359" s="33"/>
      <c r="AA2359" s="33"/>
      <c r="AB2359" s="33"/>
      <c r="AC2359" s="33"/>
      <c r="AD2359" s="33"/>
      <c r="AE2359" s="33"/>
      <c r="AR2359" s="213" t="s">
        <v>154</v>
      </c>
      <c r="AT2359" s="213" t="s">
        <v>149</v>
      </c>
      <c r="AU2359" s="213" t="s">
        <v>86</v>
      </c>
      <c r="AY2359" s="16" t="s">
        <v>147</v>
      </c>
      <c r="BE2359" s="214">
        <f>IF(N2359="základní",J2359,0)</f>
        <v>0</v>
      </c>
      <c r="BF2359" s="214">
        <f>IF(N2359="snížená",J2359,0)</f>
        <v>0</v>
      </c>
      <c r="BG2359" s="214">
        <f>IF(N2359="zákl. přenesená",J2359,0)</f>
        <v>0</v>
      </c>
      <c r="BH2359" s="214">
        <f>IF(N2359="sníž. přenesená",J2359,0)</f>
        <v>0</v>
      </c>
      <c r="BI2359" s="214">
        <f>IF(N2359="nulová",J2359,0)</f>
        <v>0</v>
      </c>
      <c r="BJ2359" s="16" t="s">
        <v>21</v>
      </c>
      <c r="BK2359" s="214">
        <f>ROUND(I2359*H2359,2)</f>
        <v>0</v>
      </c>
      <c r="BL2359" s="16" t="s">
        <v>154</v>
      </c>
      <c r="BM2359" s="213" t="s">
        <v>4010</v>
      </c>
    </row>
    <row r="2360" spans="1:65" s="2" customFormat="1" ht="39">
      <c r="A2360" s="33"/>
      <c r="B2360" s="34"/>
      <c r="C2360" s="35"/>
      <c r="D2360" s="215" t="s">
        <v>156</v>
      </c>
      <c r="E2360" s="35"/>
      <c r="F2360" s="216" t="s">
        <v>4011</v>
      </c>
      <c r="G2360" s="35"/>
      <c r="H2360" s="35"/>
      <c r="I2360" s="114"/>
      <c r="J2360" s="35"/>
      <c r="K2360" s="35"/>
      <c r="L2360" s="38"/>
      <c r="M2360" s="217"/>
      <c r="N2360" s="218"/>
      <c r="O2360" s="70"/>
      <c r="P2360" s="70"/>
      <c r="Q2360" s="70"/>
      <c r="R2360" s="70"/>
      <c r="S2360" s="70"/>
      <c r="T2360" s="71"/>
      <c r="U2360" s="33"/>
      <c r="V2360" s="33"/>
      <c r="W2360" s="33"/>
      <c r="X2360" s="33"/>
      <c r="Y2360" s="33"/>
      <c r="Z2360" s="33"/>
      <c r="AA2360" s="33"/>
      <c r="AB2360" s="33"/>
      <c r="AC2360" s="33"/>
      <c r="AD2360" s="33"/>
      <c r="AE2360" s="33"/>
      <c r="AT2360" s="16" t="s">
        <v>156</v>
      </c>
      <c r="AU2360" s="16" t="s">
        <v>86</v>
      </c>
    </row>
    <row r="2361" spans="1:65" s="2" customFormat="1" ht="58.5">
      <c r="A2361" s="33"/>
      <c r="B2361" s="34"/>
      <c r="C2361" s="35"/>
      <c r="D2361" s="215" t="s">
        <v>158</v>
      </c>
      <c r="E2361" s="35"/>
      <c r="F2361" s="219" t="s">
        <v>3990</v>
      </c>
      <c r="G2361" s="35"/>
      <c r="H2361" s="35"/>
      <c r="I2361" s="114"/>
      <c r="J2361" s="35"/>
      <c r="K2361" s="35"/>
      <c r="L2361" s="38"/>
      <c r="M2361" s="217"/>
      <c r="N2361" s="218"/>
      <c r="O2361" s="70"/>
      <c r="P2361" s="70"/>
      <c r="Q2361" s="70"/>
      <c r="R2361" s="70"/>
      <c r="S2361" s="70"/>
      <c r="T2361" s="71"/>
      <c r="U2361" s="33"/>
      <c r="V2361" s="33"/>
      <c r="W2361" s="33"/>
      <c r="X2361" s="33"/>
      <c r="Y2361" s="33"/>
      <c r="Z2361" s="33"/>
      <c r="AA2361" s="33"/>
      <c r="AB2361" s="33"/>
      <c r="AC2361" s="33"/>
      <c r="AD2361" s="33"/>
      <c r="AE2361" s="33"/>
      <c r="AT2361" s="16" t="s">
        <v>158</v>
      </c>
      <c r="AU2361" s="16" t="s">
        <v>86</v>
      </c>
    </row>
    <row r="2362" spans="1:65" s="2" customFormat="1" ht="21.75" customHeight="1">
      <c r="A2362" s="33"/>
      <c r="B2362" s="34"/>
      <c r="C2362" s="202" t="s">
        <v>4012</v>
      </c>
      <c r="D2362" s="202" t="s">
        <v>149</v>
      </c>
      <c r="E2362" s="203" t="s">
        <v>4013</v>
      </c>
      <c r="F2362" s="204" t="s">
        <v>4014</v>
      </c>
      <c r="G2362" s="205" t="s">
        <v>580</v>
      </c>
      <c r="H2362" s="206">
        <v>1</v>
      </c>
      <c r="I2362" s="207"/>
      <c r="J2362" s="208">
        <f>ROUND(I2362*H2362,2)</f>
        <v>0</v>
      </c>
      <c r="K2362" s="204" t="s">
        <v>153</v>
      </c>
      <c r="L2362" s="38"/>
      <c r="M2362" s="209" t="s">
        <v>1</v>
      </c>
      <c r="N2362" s="210" t="s">
        <v>42</v>
      </c>
      <c r="O2362" s="70"/>
      <c r="P2362" s="211">
        <f>O2362*H2362</f>
        <v>0</v>
      </c>
      <c r="Q2362" s="211">
        <v>0</v>
      </c>
      <c r="R2362" s="211">
        <f>Q2362*H2362</f>
        <v>0</v>
      </c>
      <c r="S2362" s="211">
        <v>0</v>
      </c>
      <c r="T2362" s="212">
        <f>S2362*H2362</f>
        <v>0</v>
      </c>
      <c r="U2362" s="33"/>
      <c r="V2362" s="33"/>
      <c r="W2362" s="33"/>
      <c r="X2362" s="33"/>
      <c r="Y2362" s="33"/>
      <c r="Z2362" s="33"/>
      <c r="AA2362" s="33"/>
      <c r="AB2362" s="33"/>
      <c r="AC2362" s="33"/>
      <c r="AD2362" s="33"/>
      <c r="AE2362" s="33"/>
      <c r="AR2362" s="213" t="s">
        <v>154</v>
      </c>
      <c r="AT2362" s="213" t="s">
        <v>149</v>
      </c>
      <c r="AU2362" s="213" t="s">
        <v>86</v>
      </c>
      <c r="AY2362" s="16" t="s">
        <v>147</v>
      </c>
      <c r="BE2362" s="214">
        <f>IF(N2362="základní",J2362,0)</f>
        <v>0</v>
      </c>
      <c r="BF2362" s="214">
        <f>IF(N2362="snížená",J2362,0)</f>
        <v>0</v>
      </c>
      <c r="BG2362" s="214">
        <f>IF(N2362="zákl. přenesená",J2362,0)</f>
        <v>0</v>
      </c>
      <c r="BH2362" s="214">
        <f>IF(N2362="sníž. přenesená",J2362,0)</f>
        <v>0</v>
      </c>
      <c r="BI2362" s="214">
        <f>IF(N2362="nulová",J2362,0)</f>
        <v>0</v>
      </c>
      <c r="BJ2362" s="16" t="s">
        <v>21</v>
      </c>
      <c r="BK2362" s="214">
        <f>ROUND(I2362*H2362,2)</f>
        <v>0</v>
      </c>
      <c r="BL2362" s="16" t="s">
        <v>154</v>
      </c>
      <c r="BM2362" s="213" t="s">
        <v>4015</v>
      </c>
    </row>
    <row r="2363" spans="1:65" s="2" customFormat="1" ht="19.5">
      <c r="A2363" s="33"/>
      <c r="B2363" s="34"/>
      <c r="C2363" s="35"/>
      <c r="D2363" s="215" t="s">
        <v>156</v>
      </c>
      <c r="E2363" s="35"/>
      <c r="F2363" s="216" t="s">
        <v>4016</v>
      </c>
      <c r="G2363" s="35"/>
      <c r="H2363" s="35"/>
      <c r="I2363" s="114"/>
      <c r="J2363" s="35"/>
      <c r="K2363" s="35"/>
      <c r="L2363" s="38"/>
      <c r="M2363" s="217"/>
      <c r="N2363" s="218"/>
      <c r="O2363" s="70"/>
      <c r="P2363" s="70"/>
      <c r="Q2363" s="70"/>
      <c r="R2363" s="70"/>
      <c r="S2363" s="70"/>
      <c r="T2363" s="71"/>
      <c r="U2363" s="33"/>
      <c r="V2363" s="33"/>
      <c r="W2363" s="33"/>
      <c r="X2363" s="33"/>
      <c r="Y2363" s="33"/>
      <c r="Z2363" s="33"/>
      <c r="AA2363" s="33"/>
      <c r="AB2363" s="33"/>
      <c r="AC2363" s="33"/>
      <c r="AD2363" s="33"/>
      <c r="AE2363" s="33"/>
      <c r="AT2363" s="16" t="s">
        <v>156</v>
      </c>
      <c r="AU2363" s="16" t="s">
        <v>86</v>
      </c>
    </row>
    <row r="2364" spans="1:65" s="2" customFormat="1" ht="29.25">
      <c r="A2364" s="33"/>
      <c r="B2364" s="34"/>
      <c r="C2364" s="35"/>
      <c r="D2364" s="215" t="s">
        <v>191</v>
      </c>
      <c r="E2364" s="35"/>
      <c r="F2364" s="219" t="s">
        <v>4017</v>
      </c>
      <c r="G2364" s="35"/>
      <c r="H2364" s="35"/>
      <c r="I2364" s="114"/>
      <c r="J2364" s="35"/>
      <c r="K2364" s="35"/>
      <c r="L2364" s="38"/>
      <c r="M2364" s="217"/>
      <c r="N2364" s="218"/>
      <c r="O2364" s="70"/>
      <c r="P2364" s="70"/>
      <c r="Q2364" s="70"/>
      <c r="R2364" s="70"/>
      <c r="S2364" s="70"/>
      <c r="T2364" s="71"/>
      <c r="U2364" s="33"/>
      <c r="V2364" s="33"/>
      <c r="W2364" s="33"/>
      <c r="X2364" s="33"/>
      <c r="Y2364" s="33"/>
      <c r="Z2364" s="33"/>
      <c r="AA2364" s="33"/>
      <c r="AB2364" s="33"/>
      <c r="AC2364" s="33"/>
      <c r="AD2364" s="33"/>
      <c r="AE2364" s="33"/>
      <c r="AT2364" s="16" t="s">
        <v>191</v>
      </c>
      <c r="AU2364" s="16" t="s">
        <v>86</v>
      </c>
    </row>
    <row r="2365" spans="1:65" s="2" customFormat="1" ht="33" customHeight="1">
      <c r="A2365" s="33"/>
      <c r="B2365" s="34"/>
      <c r="C2365" s="202" t="s">
        <v>4018</v>
      </c>
      <c r="D2365" s="202" t="s">
        <v>149</v>
      </c>
      <c r="E2365" s="203" t="s">
        <v>4019</v>
      </c>
      <c r="F2365" s="204" t="s">
        <v>4020</v>
      </c>
      <c r="G2365" s="205" t="s">
        <v>580</v>
      </c>
      <c r="H2365" s="206">
        <v>1</v>
      </c>
      <c r="I2365" s="207"/>
      <c r="J2365" s="208">
        <f>ROUND(I2365*H2365,2)</f>
        <v>0</v>
      </c>
      <c r="K2365" s="204" t="s">
        <v>153</v>
      </c>
      <c r="L2365" s="38"/>
      <c r="M2365" s="209" t="s">
        <v>1</v>
      </c>
      <c r="N2365" s="210" t="s">
        <v>42</v>
      </c>
      <c r="O2365" s="70"/>
      <c r="P2365" s="211">
        <f>O2365*H2365</f>
        <v>0</v>
      </c>
      <c r="Q2365" s="211">
        <v>0</v>
      </c>
      <c r="R2365" s="211">
        <f>Q2365*H2365</f>
        <v>0</v>
      </c>
      <c r="S2365" s="211">
        <v>0</v>
      </c>
      <c r="T2365" s="212">
        <f>S2365*H2365</f>
        <v>0</v>
      </c>
      <c r="U2365" s="33"/>
      <c r="V2365" s="33"/>
      <c r="W2365" s="33"/>
      <c r="X2365" s="33"/>
      <c r="Y2365" s="33"/>
      <c r="Z2365" s="33"/>
      <c r="AA2365" s="33"/>
      <c r="AB2365" s="33"/>
      <c r="AC2365" s="33"/>
      <c r="AD2365" s="33"/>
      <c r="AE2365" s="33"/>
      <c r="AR2365" s="213" t="s">
        <v>154</v>
      </c>
      <c r="AT2365" s="213" t="s">
        <v>149</v>
      </c>
      <c r="AU2365" s="213" t="s">
        <v>86</v>
      </c>
      <c r="AY2365" s="16" t="s">
        <v>147</v>
      </c>
      <c r="BE2365" s="214">
        <f>IF(N2365="základní",J2365,0)</f>
        <v>0</v>
      </c>
      <c r="BF2365" s="214">
        <f>IF(N2365="snížená",J2365,0)</f>
        <v>0</v>
      </c>
      <c r="BG2365" s="214">
        <f>IF(N2365="zákl. přenesená",J2365,0)</f>
        <v>0</v>
      </c>
      <c r="BH2365" s="214">
        <f>IF(N2365="sníž. přenesená",J2365,0)</f>
        <v>0</v>
      </c>
      <c r="BI2365" s="214">
        <f>IF(N2365="nulová",J2365,0)</f>
        <v>0</v>
      </c>
      <c r="BJ2365" s="16" t="s">
        <v>21</v>
      </c>
      <c r="BK2365" s="214">
        <f>ROUND(I2365*H2365,2)</f>
        <v>0</v>
      </c>
      <c r="BL2365" s="16" t="s">
        <v>154</v>
      </c>
      <c r="BM2365" s="213" t="s">
        <v>4021</v>
      </c>
    </row>
    <row r="2366" spans="1:65" s="2" customFormat="1" ht="29.25">
      <c r="A2366" s="33"/>
      <c r="B2366" s="34"/>
      <c r="C2366" s="35"/>
      <c r="D2366" s="215" t="s">
        <v>156</v>
      </c>
      <c r="E2366" s="35"/>
      <c r="F2366" s="216" t="s">
        <v>4022</v>
      </c>
      <c r="G2366" s="35"/>
      <c r="H2366" s="35"/>
      <c r="I2366" s="114"/>
      <c r="J2366" s="35"/>
      <c r="K2366" s="35"/>
      <c r="L2366" s="38"/>
      <c r="M2366" s="217"/>
      <c r="N2366" s="218"/>
      <c r="O2366" s="70"/>
      <c r="P2366" s="70"/>
      <c r="Q2366" s="70"/>
      <c r="R2366" s="70"/>
      <c r="S2366" s="70"/>
      <c r="T2366" s="71"/>
      <c r="U2366" s="33"/>
      <c r="V2366" s="33"/>
      <c r="W2366" s="33"/>
      <c r="X2366" s="33"/>
      <c r="Y2366" s="33"/>
      <c r="Z2366" s="33"/>
      <c r="AA2366" s="33"/>
      <c r="AB2366" s="33"/>
      <c r="AC2366" s="33"/>
      <c r="AD2366" s="33"/>
      <c r="AE2366" s="33"/>
      <c r="AT2366" s="16" t="s">
        <v>156</v>
      </c>
      <c r="AU2366" s="16" t="s">
        <v>86</v>
      </c>
    </row>
    <row r="2367" spans="1:65" s="2" customFormat="1" ht="33" customHeight="1">
      <c r="A2367" s="33"/>
      <c r="B2367" s="34"/>
      <c r="C2367" s="202" t="s">
        <v>4023</v>
      </c>
      <c r="D2367" s="202" t="s">
        <v>149</v>
      </c>
      <c r="E2367" s="203" t="s">
        <v>4024</v>
      </c>
      <c r="F2367" s="204" t="s">
        <v>4025</v>
      </c>
      <c r="G2367" s="205" t="s">
        <v>580</v>
      </c>
      <c r="H2367" s="206">
        <v>1</v>
      </c>
      <c r="I2367" s="207"/>
      <c r="J2367" s="208">
        <f>ROUND(I2367*H2367,2)</f>
        <v>0</v>
      </c>
      <c r="K2367" s="204" t="s">
        <v>153</v>
      </c>
      <c r="L2367" s="38"/>
      <c r="M2367" s="209" t="s">
        <v>1</v>
      </c>
      <c r="N2367" s="210" t="s">
        <v>42</v>
      </c>
      <c r="O2367" s="70"/>
      <c r="P2367" s="211">
        <f>O2367*H2367</f>
        <v>0</v>
      </c>
      <c r="Q2367" s="211">
        <v>0</v>
      </c>
      <c r="R2367" s="211">
        <f>Q2367*H2367</f>
        <v>0</v>
      </c>
      <c r="S2367" s="211">
        <v>0</v>
      </c>
      <c r="T2367" s="212">
        <f>S2367*H2367</f>
        <v>0</v>
      </c>
      <c r="U2367" s="33"/>
      <c r="V2367" s="33"/>
      <c r="W2367" s="33"/>
      <c r="X2367" s="33"/>
      <c r="Y2367" s="33"/>
      <c r="Z2367" s="33"/>
      <c r="AA2367" s="33"/>
      <c r="AB2367" s="33"/>
      <c r="AC2367" s="33"/>
      <c r="AD2367" s="33"/>
      <c r="AE2367" s="33"/>
      <c r="AR2367" s="213" t="s">
        <v>154</v>
      </c>
      <c r="AT2367" s="213" t="s">
        <v>149</v>
      </c>
      <c r="AU2367" s="213" t="s">
        <v>86</v>
      </c>
      <c r="AY2367" s="16" t="s">
        <v>147</v>
      </c>
      <c r="BE2367" s="214">
        <f>IF(N2367="základní",J2367,0)</f>
        <v>0</v>
      </c>
      <c r="BF2367" s="214">
        <f>IF(N2367="snížená",J2367,0)</f>
        <v>0</v>
      </c>
      <c r="BG2367" s="214">
        <f>IF(N2367="zákl. přenesená",J2367,0)</f>
        <v>0</v>
      </c>
      <c r="BH2367" s="214">
        <f>IF(N2367="sníž. přenesená",J2367,0)</f>
        <v>0</v>
      </c>
      <c r="BI2367" s="214">
        <f>IF(N2367="nulová",J2367,0)</f>
        <v>0</v>
      </c>
      <c r="BJ2367" s="16" t="s">
        <v>21</v>
      </c>
      <c r="BK2367" s="214">
        <f>ROUND(I2367*H2367,2)</f>
        <v>0</v>
      </c>
      <c r="BL2367" s="16" t="s">
        <v>154</v>
      </c>
      <c r="BM2367" s="213" t="s">
        <v>4026</v>
      </c>
    </row>
    <row r="2368" spans="1:65" s="2" customFormat="1" ht="29.25">
      <c r="A2368" s="33"/>
      <c r="B2368" s="34"/>
      <c r="C2368" s="35"/>
      <c r="D2368" s="215" t="s">
        <v>156</v>
      </c>
      <c r="E2368" s="35"/>
      <c r="F2368" s="216" t="s">
        <v>4027</v>
      </c>
      <c r="G2368" s="35"/>
      <c r="H2368" s="35"/>
      <c r="I2368" s="114"/>
      <c r="J2368" s="35"/>
      <c r="K2368" s="35"/>
      <c r="L2368" s="38"/>
      <c r="M2368" s="217"/>
      <c r="N2368" s="218"/>
      <c r="O2368" s="70"/>
      <c r="P2368" s="70"/>
      <c r="Q2368" s="70"/>
      <c r="R2368" s="70"/>
      <c r="S2368" s="70"/>
      <c r="T2368" s="71"/>
      <c r="U2368" s="33"/>
      <c r="V2368" s="33"/>
      <c r="W2368" s="33"/>
      <c r="X2368" s="33"/>
      <c r="Y2368" s="33"/>
      <c r="Z2368" s="33"/>
      <c r="AA2368" s="33"/>
      <c r="AB2368" s="33"/>
      <c r="AC2368" s="33"/>
      <c r="AD2368" s="33"/>
      <c r="AE2368" s="33"/>
      <c r="AT2368" s="16" t="s">
        <v>156</v>
      </c>
      <c r="AU2368" s="16" t="s">
        <v>86</v>
      </c>
    </row>
    <row r="2369" spans="1:65" s="12" customFormat="1" ht="22.9" customHeight="1">
      <c r="B2369" s="186"/>
      <c r="C2369" s="187"/>
      <c r="D2369" s="188" t="s">
        <v>76</v>
      </c>
      <c r="E2369" s="200" t="s">
        <v>4028</v>
      </c>
      <c r="F2369" s="200" t="s">
        <v>4029</v>
      </c>
      <c r="G2369" s="187"/>
      <c r="H2369" s="187"/>
      <c r="I2369" s="190"/>
      <c r="J2369" s="201">
        <f>BK2369</f>
        <v>0</v>
      </c>
      <c r="K2369" s="187"/>
      <c r="L2369" s="192"/>
      <c r="M2369" s="193"/>
      <c r="N2369" s="194"/>
      <c r="O2369" s="194"/>
      <c r="P2369" s="195">
        <f>SUM(P2370:P2425)</f>
        <v>0</v>
      </c>
      <c r="Q2369" s="194"/>
      <c r="R2369" s="195">
        <f>SUM(R2370:R2425)</f>
        <v>2.7720000000000002E-3</v>
      </c>
      <c r="S2369" s="194"/>
      <c r="T2369" s="196">
        <f>SUM(T2370:T2425)</f>
        <v>0</v>
      </c>
      <c r="AR2369" s="197" t="s">
        <v>21</v>
      </c>
      <c r="AT2369" s="198" t="s">
        <v>76</v>
      </c>
      <c r="AU2369" s="198" t="s">
        <v>21</v>
      </c>
      <c r="AY2369" s="197" t="s">
        <v>147</v>
      </c>
      <c r="BK2369" s="199">
        <f>SUM(BK2370:BK2425)</f>
        <v>0</v>
      </c>
    </row>
    <row r="2370" spans="1:65" s="2" customFormat="1" ht="21.75" customHeight="1">
      <c r="A2370" s="33"/>
      <c r="B2370" s="34"/>
      <c r="C2370" s="202" t="s">
        <v>4030</v>
      </c>
      <c r="D2370" s="202" t="s">
        <v>149</v>
      </c>
      <c r="E2370" s="203" t="s">
        <v>4031</v>
      </c>
      <c r="F2370" s="204" t="s">
        <v>4032</v>
      </c>
      <c r="G2370" s="205" t="s">
        <v>210</v>
      </c>
      <c r="H2370" s="206">
        <v>1</v>
      </c>
      <c r="I2370" s="207"/>
      <c r="J2370" s="208">
        <f>ROUND(I2370*H2370,2)</f>
        <v>0</v>
      </c>
      <c r="K2370" s="204" t="s">
        <v>153</v>
      </c>
      <c r="L2370" s="38"/>
      <c r="M2370" s="209" t="s">
        <v>1</v>
      </c>
      <c r="N2370" s="210" t="s">
        <v>42</v>
      </c>
      <c r="O2370" s="70"/>
      <c r="P2370" s="211">
        <f>O2370*H2370</f>
        <v>0</v>
      </c>
      <c r="Q2370" s="211">
        <v>2.7720000000000002E-3</v>
      </c>
      <c r="R2370" s="211">
        <f>Q2370*H2370</f>
        <v>2.7720000000000002E-3</v>
      </c>
      <c r="S2370" s="211">
        <v>0</v>
      </c>
      <c r="T2370" s="212">
        <f>S2370*H2370</f>
        <v>0</v>
      </c>
      <c r="U2370" s="33"/>
      <c r="V2370" s="33"/>
      <c r="W2370" s="33"/>
      <c r="X2370" s="33"/>
      <c r="Y2370" s="33"/>
      <c r="Z2370" s="33"/>
      <c r="AA2370" s="33"/>
      <c r="AB2370" s="33"/>
      <c r="AC2370" s="33"/>
      <c r="AD2370" s="33"/>
      <c r="AE2370" s="33"/>
      <c r="AR2370" s="213" t="s">
        <v>154</v>
      </c>
      <c r="AT2370" s="213" t="s">
        <v>149</v>
      </c>
      <c r="AU2370" s="213" t="s">
        <v>86</v>
      </c>
      <c r="AY2370" s="16" t="s">
        <v>147</v>
      </c>
      <c r="BE2370" s="214">
        <f>IF(N2370="základní",J2370,0)</f>
        <v>0</v>
      </c>
      <c r="BF2370" s="214">
        <f>IF(N2370="snížená",J2370,0)</f>
        <v>0</v>
      </c>
      <c r="BG2370" s="214">
        <f>IF(N2370="zákl. přenesená",J2370,0)</f>
        <v>0</v>
      </c>
      <c r="BH2370" s="214">
        <f>IF(N2370="sníž. přenesená",J2370,0)</f>
        <v>0</v>
      </c>
      <c r="BI2370" s="214">
        <f>IF(N2370="nulová",J2370,0)</f>
        <v>0</v>
      </c>
      <c r="BJ2370" s="16" t="s">
        <v>21</v>
      </c>
      <c r="BK2370" s="214">
        <f>ROUND(I2370*H2370,2)</f>
        <v>0</v>
      </c>
      <c r="BL2370" s="16" t="s">
        <v>154</v>
      </c>
      <c r="BM2370" s="213" t="s">
        <v>4033</v>
      </c>
    </row>
    <row r="2371" spans="1:65" s="2" customFormat="1" ht="19.5">
      <c r="A2371" s="33"/>
      <c r="B2371" s="34"/>
      <c r="C2371" s="35"/>
      <c r="D2371" s="215" t="s">
        <v>156</v>
      </c>
      <c r="E2371" s="35"/>
      <c r="F2371" s="216" t="s">
        <v>4034</v>
      </c>
      <c r="G2371" s="35"/>
      <c r="H2371" s="35"/>
      <c r="I2371" s="114"/>
      <c r="J2371" s="35"/>
      <c r="K2371" s="35"/>
      <c r="L2371" s="38"/>
      <c r="M2371" s="217"/>
      <c r="N2371" s="218"/>
      <c r="O2371" s="70"/>
      <c r="P2371" s="70"/>
      <c r="Q2371" s="70"/>
      <c r="R2371" s="70"/>
      <c r="S2371" s="70"/>
      <c r="T2371" s="71"/>
      <c r="U2371" s="33"/>
      <c r="V2371" s="33"/>
      <c r="W2371" s="33"/>
      <c r="X2371" s="33"/>
      <c r="Y2371" s="33"/>
      <c r="Z2371" s="33"/>
      <c r="AA2371" s="33"/>
      <c r="AB2371" s="33"/>
      <c r="AC2371" s="33"/>
      <c r="AD2371" s="33"/>
      <c r="AE2371" s="33"/>
      <c r="AT2371" s="16" t="s">
        <v>156</v>
      </c>
      <c r="AU2371" s="16" t="s">
        <v>86</v>
      </c>
    </row>
    <row r="2372" spans="1:65" s="2" customFormat="1" ht="136.5">
      <c r="A2372" s="33"/>
      <c r="B2372" s="34"/>
      <c r="C2372" s="35"/>
      <c r="D2372" s="215" t="s">
        <v>158</v>
      </c>
      <c r="E2372" s="35"/>
      <c r="F2372" s="219" t="s">
        <v>4035</v>
      </c>
      <c r="G2372" s="35"/>
      <c r="H2372" s="35"/>
      <c r="I2372" s="114"/>
      <c r="J2372" s="35"/>
      <c r="K2372" s="35"/>
      <c r="L2372" s="38"/>
      <c r="M2372" s="217"/>
      <c r="N2372" s="218"/>
      <c r="O2372" s="70"/>
      <c r="P2372" s="70"/>
      <c r="Q2372" s="70"/>
      <c r="R2372" s="70"/>
      <c r="S2372" s="70"/>
      <c r="T2372" s="71"/>
      <c r="U2372" s="33"/>
      <c r="V2372" s="33"/>
      <c r="W2372" s="33"/>
      <c r="X2372" s="33"/>
      <c r="Y2372" s="33"/>
      <c r="Z2372" s="33"/>
      <c r="AA2372" s="33"/>
      <c r="AB2372" s="33"/>
      <c r="AC2372" s="33"/>
      <c r="AD2372" s="33"/>
      <c r="AE2372" s="33"/>
      <c r="AT2372" s="16" t="s">
        <v>158</v>
      </c>
      <c r="AU2372" s="16" t="s">
        <v>86</v>
      </c>
    </row>
    <row r="2373" spans="1:65" s="2" customFormat="1" ht="19.5">
      <c r="A2373" s="33"/>
      <c r="B2373" s="34"/>
      <c r="C2373" s="35"/>
      <c r="D2373" s="215" t="s">
        <v>191</v>
      </c>
      <c r="E2373" s="35"/>
      <c r="F2373" s="219" t="s">
        <v>4036</v>
      </c>
      <c r="G2373" s="35"/>
      <c r="H2373" s="35"/>
      <c r="I2373" s="114"/>
      <c r="J2373" s="35"/>
      <c r="K2373" s="35"/>
      <c r="L2373" s="38"/>
      <c r="M2373" s="217"/>
      <c r="N2373" s="218"/>
      <c r="O2373" s="70"/>
      <c r="P2373" s="70"/>
      <c r="Q2373" s="70"/>
      <c r="R2373" s="70"/>
      <c r="S2373" s="70"/>
      <c r="T2373" s="71"/>
      <c r="U2373" s="33"/>
      <c r="V2373" s="33"/>
      <c r="W2373" s="33"/>
      <c r="X2373" s="33"/>
      <c r="Y2373" s="33"/>
      <c r="Z2373" s="33"/>
      <c r="AA2373" s="33"/>
      <c r="AB2373" s="33"/>
      <c r="AC2373" s="33"/>
      <c r="AD2373" s="33"/>
      <c r="AE2373" s="33"/>
      <c r="AT2373" s="16" t="s">
        <v>191</v>
      </c>
      <c r="AU2373" s="16" t="s">
        <v>86</v>
      </c>
    </row>
    <row r="2374" spans="1:65" s="2" customFormat="1" ht="21.75" customHeight="1">
      <c r="A2374" s="33"/>
      <c r="B2374" s="34"/>
      <c r="C2374" s="202" t="s">
        <v>4037</v>
      </c>
      <c r="D2374" s="202" t="s">
        <v>149</v>
      </c>
      <c r="E2374" s="203" t="s">
        <v>4038</v>
      </c>
      <c r="F2374" s="204" t="s">
        <v>4039</v>
      </c>
      <c r="G2374" s="205" t="s">
        <v>210</v>
      </c>
      <c r="H2374" s="206">
        <v>1</v>
      </c>
      <c r="I2374" s="207"/>
      <c r="J2374" s="208">
        <f>ROUND(I2374*H2374,2)</f>
        <v>0</v>
      </c>
      <c r="K2374" s="204" t="s">
        <v>153</v>
      </c>
      <c r="L2374" s="38"/>
      <c r="M2374" s="209" t="s">
        <v>1</v>
      </c>
      <c r="N2374" s="210" t="s">
        <v>42</v>
      </c>
      <c r="O2374" s="70"/>
      <c r="P2374" s="211">
        <f>O2374*H2374</f>
        <v>0</v>
      </c>
      <c r="Q2374" s="211">
        <v>0</v>
      </c>
      <c r="R2374" s="211">
        <f>Q2374*H2374</f>
        <v>0</v>
      </c>
      <c r="S2374" s="211">
        <v>0</v>
      </c>
      <c r="T2374" s="212">
        <f>S2374*H2374</f>
        <v>0</v>
      </c>
      <c r="U2374" s="33"/>
      <c r="V2374" s="33"/>
      <c r="W2374" s="33"/>
      <c r="X2374" s="33"/>
      <c r="Y2374" s="33"/>
      <c r="Z2374" s="33"/>
      <c r="AA2374" s="33"/>
      <c r="AB2374" s="33"/>
      <c r="AC2374" s="33"/>
      <c r="AD2374" s="33"/>
      <c r="AE2374" s="33"/>
      <c r="AR2374" s="213" t="s">
        <v>154</v>
      </c>
      <c r="AT2374" s="213" t="s">
        <v>149</v>
      </c>
      <c r="AU2374" s="213" t="s">
        <v>86</v>
      </c>
      <c r="AY2374" s="16" t="s">
        <v>147</v>
      </c>
      <c r="BE2374" s="214">
        <f>IF(N2374="základní",J2374,0)</f>
        <v>0</v>
      </c>
      <c r="BF2374" s="214">
        <f>IF(N2374="snížená",J2374,0)</f>
        <v>0</v>
      </c>
      <c r="BG2374" s="214">
        <f>IF(N2374="zákl. přenesená",J2374,0)</f>
        <v>0</v>
      </c>
      <c r="BH2374" s="214">
        <f>IF(N2374="sníž. přenesená",J2374,0)</f>
        <v>0</v>
      </c>
      <c r="BI2374" s="214">
        <f>IF(N2374="nulová",J2374,0)</f>
        <v>0</v>
      </c>
      <c r="BJ2374" s="16" t="s">
        <v>21</v>
      </c>
      <c r="BK2374" s="214">
        <f>ROUND(I2374*H2374,2)</f>
        <v>0</v>
      </c>
      <c r="BL2374" s="16" t="s">
        <v>154</v>
      </c>
      <c r="BM2374" s="213" t="s">
        <v>4040</v>
      </c>
    </row>
    <row r="2375" spans="1:65" s="2" customFormat="1" ht="19.5">
      <c r="A2375" s="33"/>
      <c r="B2375" s="34"/>
      <c r="C2375" s="35"/>
      <c r="D2375" s="215" t="s">
        <v>156</v>
      </c>
      <c r="E2375" s="35"/>
      <c r="F2375" s="216" t="s">
        <v>4041</v>
      </c>
      <c r="G2375" s="35"/>
      <c r="H2375" s="35"/>
      <c r="I2375" s="114"/>
      <c r="J2375" s="35"/>
      <c r="K2375" s="35"/>
      <c r="L2375" s="38"/>
      <c r="M2375" s="217"/>
      <c r="N2375" s="218"/>
      <c r="O2375" s="70"/>
      <c r="P2375" s="70"/>
      <c r="Q2375" s="70"/>
      <c r="R2375" s="70"/>
      <c r="S2375" s="70"/>
      <c r="T2375" s="71"/>
      <c r="U2375" s="33"/>
      <c r="V2375" s="33"/>
      <c r="W2375" s="33"/>
      <c r="X2375" s="33"/>
      <c r="Y2375" s="33"/>
      <c r="Z2375" s="33"/>
      <c r="AA2375" s="33"/>
      <c r="AB2375" s="33"/>
      <c r="AC2375" s="33"/>
      <c r="AD2375" s="33"/>
      <c r="AE2375" s="33"/>
      <c r="AT2375" s="16" t="s">
        <v>156</v>
      </c>
      <c r="AU2375" s="16" t="s">
        <v>86</v>
      </c>
    </row>
    <row r="2376" spans="1:65" s="2" customFormat="1" ht="136.5">
      <c r="A2376" s="33"/>
      <c r="B2376" s="34"/>
      <c r="C2376" s="35"/>
      <c r="D2376" s="215" t="s">
        <v>158</v>
      </c>
      <c r="E2376" s="35"/>
      <c r="F2376" s="219" t="s">
        <v>4035</v>
      </c>
      <c r="G2376" s="35"/>
      <c r="H2376" s="35"/>
      <c r="I2376" s="114"/>
      <c r="J2376" s="35"/>
      <c r="K2376" s="35"/>
      <c r="L2376" s="38"/>
      <c r="M2376" s="217"/>
      <c r="N2376" s="218"/>
      <c r="O2376" s="70"/>
      <c r="P2376" s="70"/>
      <c r="Q2376" s="70"/>
      <c r="R2376" s="70"/>
      <c r="S2376" s="70"/>
      <c r="T2376" s="71"/>
      <c r="U2376" s="33"/>
      <c r="V2376" s="33"/>
      <c r="W2376" s="33"/>
      <c r="X2376" s="33"/>
      <c r="Y2376" s="33"/>
      <c r="Z2376" s="33"/>
      <c r="AA2376" s="33"/>
      <c r="AB2376" s="33"/>
      <c r="AC2376" s="33"/>
      <c r="AD2376" s="33"/>
      <c r="AE2376" s="33"/>
      <c r="AT2376" s="16" t="s">
        <v>158</v>
      </c>
      <c r="AU2376" s="16" t="s">
        <v>86</v>
      </c>
    </row>
    <row r="2377" spans="1:65" s="2" customFormat="1" ht="19.5">
      <c r="A2377" s="33"/>
      <c r="B2377" s="34"/>
      <c r="C2377" s="35"/>
      <c r="D2377" s="215" t="s">
        <v>191</v>
      </c>
      <c r="E2377" s="35"/>
      <c r="F2377" s="219" t="s">
        <v>4042</v>
      </c>
      <c r="G2377" s="35"/>
      <c r="H2377" s="35"/>
      <c r="I2377" s="114"/>
      <c r="J2377" s="35"/>
      <c r="K2377" s="35"/>
      <c r="L2377" s="38"/>
      <c r="M2377" s="217"/>
      <c r="N2377" s="218"/>
      <c r="O2377" s="70"/>
      <c r="P2377" s="70"/>
      <c r="Q2377" s="70"/>
      <c r="R2377" s="70"/>
      <c r="S2377" s="70"/>
      <c r="T2377" s="71"/>
      <c r="U2377" s="33"/>
      <c r="V2377" s="33"/>
      <c r="W2377" s="33"/>
      <c r="X2377" s="33"/>
      <c r="Y2377" s="33"/>
      <c r="Z2377" s="33"/>
      <c r="AA2377" s="33"/>
      <c r="AB2377" s="33"/>
      <c r="AC2377" s="33"/>
      <c r="AD2377" s="33"/>
      <c r="AE2377" s="33"/>
      <c r="AT2377" s="16" t="s">
        <v>191</v>
      </c>
      <c r="AU2377" s="16" t="s">
        <v>86</v>
      </c>
    </row>
    <row r="2378" spans="1:65" s="2" customFormat="1" ht="21.75" customHeight="1">
      <c r="A2378" s="33"/>
      <c r="B2378" s="34"/>
      <c r="C2378" s="202" t="s">
        <v>4043</v>
      </c>
      <c r="D2378" s="202" t="s">
        <v>149</v>
      </c>
      <c r="E2378" s="203" t="s">
        <v>4044</v>
      </c>
      <c r="F2378" s="204" t="s">
        <v>4045</v>
      </c>
      <c r="G2378" s="205" t="s">
        <v>580</v>
      </c>
      <c r="H2378" s="206">
        <v>1</v>
      </c>
      <c r="I2378" s="207"/>
      <c r="J2378" s="208">
        <f>ROUND(I2378*H2378,2)</f>
        <v>0</v>
      </c>
      <c r="K2378" s="204" t="s">
        <v>153</v>
      </c>
      <c r="L2378" s="38"/>
      <c r="M2378" s="209" t="s">
        <v>1</v>
      </c>
      <c r="N2378" s="210" t="s">
        <v>42</v>
      </c>
      <c r="O2378" s="70"/>
      <c r="P2378" s="211">
        <f>O2378*H2378</f>
        <v>0</v>
      </c>
      <c r="Q2378" s="211">
        <v>0</v>
      </c>
      <c r="R2378" s="211">
        <f>Q2378*H2378</f>
        <v>0</v>
      </c>
      <c r="S2378" s="211">
        <v>0</v>
      </c>
      <c r="T2378" s="212">
        <f>S2378*H2378</f>
        <v>0</v>
      </c>
      <c r="U2378" s="33"/>
      <c r="V2378" s="33"/>
      <c r="W2378" s="33"/>
      <c r="X2378" s="33"/>
      <c r="Y2378" s="33"/>
      <c r="Z2378" s="33"/>
      <c r="AA2378" s="33"/>
      <c r="AB2378" s="33"/>
      <c r="AC2378" s="33"/>
      <c r="AD2378" s="33"/>
      <c r="AE2378" s="33"/>
      <c r="AR2378" s="213" t="s">
        <v>154</v>
      </c>
      <c r="AT2378" s="213" t="s">
        <v>149</v>
      </c>
      <c r="AU2378" s="213" t="s">
        <v>86</v>
      </c>
      <c r="AY2378" s="16" t="s">
        <v>147</v>
      </c>
      <c r="BE2378" s="214">
        <f>IF(N2378="základní",J2378,0)</f>
        <v>0</v>
      </c>
      <c r="BF2378" s="214">
        <f>IF(N2378="snížená",J2378,0)</f>
        <v>0</v>
      </c>
      <c r="BG2378" s="214">
        <f>IF(N2378="zákl. přenesená",J2378,0)</f>
        <v>0</v>
      </c>
      <c r="BH2378" s="214">
        <f>IF(N2378="sníž. přenesená",J2378,0)</f>
        <v>0</v>
      </c>
      <c r="BI2378" s="214">
        <f>IF(N2378="nulová",J2378,0)</f>
        <v>0</v>
      </c>
      <c r="BJ2378" s="16" t="s">
        <v>21</v>
      </c>
      <c r="BK2378" s="214">
        <f>ROUND(I2378*H2378,2)</f>
        <v>0</v>
      </c>
      <c r="BL2378" s="16" t="s">
        <v>154</v>
      </c>
      <c r="BM2378" s="213" t="s">
        <v>4046</v>
      </c>
    </row>
    <row r="2379" spans="1:65" s="2" customFormat="1" ht="29.25">
      <c r="A2379" s="33"/>
      <c r="B2379" s="34"/>
      <c r="C2379" s="35"/>
      <c r="D2379" s="215" t="s">
        <v>156</v>
      </c>
      <c r="E2379" s="35"/>
      <c r="F2379" s="216" t="s">
        <v>4047</v>
      </c>
      <c r="G2379" s="35"/>
      <c r="H2379" s="35"/>
      <c r="I2379" s="114"/>
      <c r="J2379" s="35"/>
      <c r="K2379" s="35"/>
      <c r="L2379" s="38"/>
      <c r="M2379" s="217"/>
      <c r="N2379" s="218"/>
      <c r="O2379" s="70"/>
      <c r="P2379" s="70"/>
      <c r="Q2379" s="70"/>
      <c r="R2379" s="70"/>
      <c r="S2379" s="70"/>
      <c r="T2379" s="71"/>
      <c r="U2379" s="33"/>
      <c r="V2379" s="33"/>
      <c r="W2379" s="33"/>
      <c r="X2379" s="33"/>
      <c r="Y2379" s="33"/>
      <c r="Z2379" s="33"/>
      <c r="AA2379" s="33"/>
      <c r="AB2379" s="33"/>
      <c r="AC2379" s="33"/>
      <c r="AD2379" s="33"/>
      <c r="AE2379" s="33"/>
      <c r="AT2379" s="16" t="s">
        <v>156</v>
      </c>
      <c r="AU2379" s="16" t="s">
        <v>86</v>
      </c>
    </row>
    <row r="2380" spans="1:65" s="2" customFormat="1" ht="78">
      <c r="A2380" s="33"/>
      <c r="B2380" s="34"/>
      <c r="C2380" s="35"/>
      <c r="D2380" s="215" t="s">
        <v>158</v>
      </c>
      <c r="E2380" s="35"/>
      <c r="F2380" s="219" t="s">
        <v>4048</v>
      </c>
      <c r="G2380" s="35"/>
      <c r="H2380" s="35"/>
      <c r="I2380" s="114"/>
      <c r="J2380" s="35"/>
      <c r="K2380" s="35"/>
      <c r="L2380" s="38"/>
      <c r="M2380" s="217"/>
      <c r="N2380" s="218"/>
      <c r="O2380" s="70"/>
      <c r="P2380" s="70"/>
      <c r="Q2380" s="70"/>
      <c r="R2380" s="70"/>
      <c r="S2380" s="70"/>
      <c r="T2380" s="71"/>
      <c r="U2380" s="33"/>
      <c r="V2380" s="33"/>
      <c r="W2380" s="33"/>
      <c r="X2380" s="33"/>
      <c r="Y2380" s="33"/>
      <c r="Z2380" s="33"/>
      <c r="AA2380" s="33"/>
      <c r="AB2380" s="33"/>
      <c r="AC2380" s="33"/>
      <c r="AD2380" s="33"/>
      <c r="AE2380" s="33"/>
      <c r="AT2380" s="16" t="s">
        <v>158</v>
      </c>
      <c r="AU2380" s="16" t="s">
        <v>86</v>
      </c>
    </row>
    <row r="2381" spans="1:65" s="2" customFormat="1" ht="21.75" customHeight="1">
      <c r="A2381" s="33"/>
      <c r="B2381" s="34"/>
      <c r="C2381" s="202" t="s">
        <v>4049</v>
      </c>
      <c r="D2381" s="202" t="s">
        <v>149</v>
      </c>
      <c r="E2381" s="203" t="s">
        <v>4050</v>
      </c>
      <c r="F2381" s="204" t="s">
        <v>4051</v>
      </c>
      <c r="G2381" s="205" t="s">
        <v>580</v>
      </c>
      <c r="H2381" s="206">
        <v>1</v>
      </c>
      <c r="I2381" s="207"/>
      <c r="J2381" s="208">
        <f>ROUND(I2381*H2381,2)</f>
        <v>0</v>
      </c>
      <c r="K2381" s="204" t="s">
        <v>153</v>
      </c>
      <c r="L2381" s="38"/>
      <c r="M2381" s="209" t="s">
        <v>1</v>
      </c>
      <c r="N2381" s="210" t="s">
        <v>42</v>
      </c>
      <c r="O2381" s="70"/>
      <c r="P2381" s="211">
        <f>O2381*H2381</f>
        <v>0</v>
      </c>
      <c r="Q2381" s="211">
        <v>0</v>
      </c>
      <c r="R2381" s="211">
        <f>Q2381*H2381</f>
        <v>0</v>
      </c>
      <c r="S2381" s="211">
        <v>0</v>
      </c>
      <c r="T2381" s="212">
        <f>S2381*H2381</f>
        <v>0</v>
      </c>
      <c r="U2381" s="33"/>
      <c r="V2381" s="33"/>
      <c r="W2381" s="33"/>
      <c r="X2381" s="33"/>
      <c r="Y2381" s="33"/>
      <c r="Z2381" s="33"/>
      <c r="AA2381" s="33"/>
      <c r="AB2381" s="33"/>
      <c r="AC2381" s="33"/>
      <c r="AD2381" s="33"/>
      <c r="AE2381" s="33"/>
      <c r="AR2381" s="213" t="s">
        <v>154</v>
      </c>
      <c r="AT2381" s="213" t="s">
        <v>149</v>
      </c>
      <c r="AU2381" s="213" t="s">
        <v>86</v>
      </c>
      <c r="AY2381" s="16" t="s">
        <v>147</v>
      </c>
      <c r="BE2381" s="214">
        <f>IF(N2381="základní",J2381,0)</f>
        <v>0</v>
      </c>
      <c r="BF2381" s="214">
        <f>IF(N2381="snížená",J2381,0)</f>
        <v>0</v>
      </c>
      <c r="BG2381" s="214">
        <f>IF(N2381="zákl. přenesená",J2381,0)</f>
        <v>0</v>
      </c>
      <c r="BH2381" s="214">
        <f>IF(N2381="sníž. přenesená",J2381,0)</f>
        <v>0</v>
      </c>
      <c r="BI2381" s="214">
        <f>IF(N2381="nulová",J2381,0)</f>
        <v>0</v>
      </c>
      <c r="BJ2381" s="16" t="s">
        <v>21</v>
      </c>
      <c r="BK2381" s="214">
        <f>ROUND(I2381*H2381,2)</f>
        <v>0</v>
      </c>
      <c r="BL2381" s="16" t="s">
        <v>154</v>
      </c>
      <c r="BM2381" s="213" t="s">
        <v>4052</v>
      </c>
    </row>
    <row r="2382" spans="1:65" s="2" customFormat="1" ht="29.25">
      <c r="A2382" s="33"/>
      <c r="B2382" s="34"/>
      <c r="C2382" s="35"/>
      <c r="D2382" s="215" t="s">
        <v>156</v>
      </c>
      <c r="E2382" s="35"/>
      <c r="F2382" s="216" t="s">
        <v>4053</v>
      </c>
      <c r="G2382" s="35"/>
      <c r="H2382" s="35"/>
      <c r="I2382" s="114"/>
      <c r="J2382" s="35"/>
      <c r="K2382" s="35"/>
      <c r="L2382" s="38"/>
      <c r="M2382" s="217"/>
      <c r="N2382" s="218"/>
      <c r="O2382" s="70"/>
      <c r="P2382" s="70"/>
      <c r="Q2382" s="70"/>
      <c r="R2382" s="70"/>
      <c r="S2382" s="70"/>
      <c r="T2382" s="71"/>
      <c r="U2382" s="33"/>
      <c r="V2382" s="33"/>
      <c r="W2382" s="33"/>
      <c r="X2382" s="33"/>
      <c r="Y2382" s="33"/>
      <c r="Z2382" s="33"/>
      <c r="AA2382" s="33"/>
      <c r="AB2382" s="33"/>
      <c r="AC2382" s="33"/>
      <c r="AD2382" s="33"/>
      <c r="AE2382" s="33"/>
      <c r="AT2382" s="16" t="s">
        <v>156</v>
      </c>
      <c r="AU2382" s="16" t="s">
        <v>86</v>
      </c>
    </row>
    <row r="2383" spans="1:65" s="2" customFormat="1" ht="78">
      <c r="A2383" s="33"/>
      <c r="B2383" s="34"/>
      <c r="C2383" s="35"/>
      <c r="D2383" s="215" t="s">
        <v>158</v>
      </c>
      <c r="E2383" s="35"/>
      <c r="F2383" s="219" t="s">
        <v>4048</v>
      </c>
      <c r="G2383" s="35"/>
      <c r="H2383" s="35"/>
      <c r="I2383" s="114"/>
      <c r="J2383" s="35"/>
      <c r="K2383" s="35"/>
      <c r="L2383" s="38"/>
      <c r="M2383" s="217"/>
      <c r="N2383" s="218"/>
      <c r="O2383" s="70"/>
      <c r="P2383" s="70"/>
      <c r="Q2383" s="70"/>
      <c r="R2383" s="70"/>
      <c r="S2383" s="70"/>
      <c r="T2383" s="71"/>
      <c r="U2383" s="33"/>
      <c r="V2383" s="33"/>
      <c r="W2383" s="33"/>
      <c r="X2383" s="33"/>
      <c r="Y2383" s="33"/>
      <c r="Z2383" s="33"/>
      <c r="AA2383" s="33"/>
      <c r="AB2383" s="33"/>
      <c r="AC2383" s="33"/>
      <c r="AD2383" s="33"/>
      <c r="AE2383" s="33"/>
      <c r="AT2383" s="16" t="s">
        <v>158</v>
      </c>
      <c r="AU2383" s="16" t="s">
        <v>86</v>
      </c>
    </row>
    <row r="2384" spans="1:65" s="2" customFormat="1" ht="21.75" customHeight="1">
      <c r="A2384" s="33"/>
      <c r="B2384" s="34"/>
      <c r="C2384" s="202" t="s">
        <v>4054</v>
      </c>
      <c r="D2384" s="202" t="s">
        <v>149</v>
      </c>
      <c r="E2384" s="203" t="s">
        <v>4055</v>
      </c>
      <c r="F2384" s="204" t="s">
        <v>4056</v>
      </c>
      <c r="G2384" s="205" t="s">
        <v>580</v>
      </c>
      <c r="H2384" s="206">
        <v>1</v>
      </c>
      <c r="I2384" s="207"/>
      <c r="J2384" s="208">
        <f>ROUND(I2384*H2384,2)</f>
        <v>0</v>
      </c>
      <c r="K2384" s="204" t="s">
        <v>153</v>
      </c>
      <c r="L2384" s="38"/>
      <c r="M2384" s="209" t="s">
        <v>1</v>
      </c>
      <c r="N2384" s="210" t="s">
        <v>42</v>
      </c>
      <c r="O2384" s="70"/>
      <c r="P2384" s="211">
        <f>O2384*H2384</f>
        <v>0</v>
      </c>
      <c r="Q2384" s="211">
        <v>0</v>
      </c>
      <c r="R2384" s="211">
        <f>Q2384*H2384</f>
        <v>0</v>
      </c>
      <c r="S2384" s="211">
        <v>0</v>
      </c>
      <c r="T2384" s="212">
        <f>S2384*H2384</f>
        <v>0</v>
      </c>
      <c r="U2384" s="33"/>
      <c r="V2384" s="33"/>
      <c r="W2384" s="33"/>
      <c r="X2384" s="33"/>
      <c r="Y2384" s="33"/>
      <c r="Z2384" s="33"/>
      <c r="AA2384" s="33"/>
      <c r="AB2384" s="33"/>
      <c r="AC2384" s="33"/>
      <c r="AD2384" s="33"/>
      <c r="AE2384" s="33"/>
      <c r="AR2384" s="213" t="s">
        <v>154</v>
      </c>
      <c r="AT2384" s="213" t="s">
        <v>149</v>
      </c>
      <c r="AU2384" s="213" t="s">
        <v>86</v>
      </c>
      <c r="AY2384" s="16" t="s">
        <v>147</v>
      </c>
      <c r="BE2384" s="214">
        <f>IF(N2384="základní",J2384,0)</f>
        <v>0</v>
      </c>
      <c r="BF2384" s="214">
        <f>IF(N2384="snížená",J2384,0)</f>
        <v>0</v>
      </c>
      <c r="BG2384" s="214">
        <f>IF(N2384="zákl. přenesená",J2384,0)</f>
        <v>0</v>
      </c>
      <c r="BH2384" s="214">
        <f>IF(N2384="sníž. přenesená",J2384,0)</f>
        <v>0</v>
      </c>
      <c r="BI2384" s="214">
        <f>IF(N2384="nulová",J2384,0)</f>
        <v>0</v>
      </c>
      <c r="BJ2384" s="16" t="s">
        <v>21</v>
      </c>
      <c r="BK2384" s="214">
        <f>ROUND(I2384*H2384,2)</f>
        <v>0</v>
      </c>
      <c r="BL2384" s="16" t="s">
        <v>154</v>
      </c>
      <c r="BM2384" s="213" t="s">
        <v>4057</v>
      </c>
    </row>
    <row r="2385" spans="1:65" s="2" customFormat="1" ht="29.25">
      <c r="A2385" s="33"/>
      <c r="B2385" s="34"/>
      <c r="C2385" s="35"/>
      <c r="D2385" s="215" t="s">
        <v>156</v>
      </c>
      <c r="E2385" s="35"/>
      <c r="F2385" s="216" t="s">
        <v>4058</v>
      </c>
      <c r="G2385" s="35"/>
      <c r="H2385" s="35"/>
      <c r="I2385" s="114"/>
      <c r="J2385" s="35"/>
      <c r="K2385" s="35"/>
      <c r="L2385" s="38"/>
      <c r="M2385" s="217"/>
      <c r="N2385" s="218"/>
      <c r="O2385" s="70"/>
      <c r="P2385" s="70"/>
      <c r="Q2385" s="70"/>
      <c r="R2385" s="70"/>
      <c r="S2385" s="70"/>
      <c r="T2385" s="71"/>
      <c r="U2385" s="33"/>
      <c r="V2385" s="33"/>
      <c r="W2385" s="33"/>
      <c r="X2385" s="33"/>
      <c r="Y2385" s="33"/>
      <c r="Z2385" s="33"/>
      <c r="AA2385" s="33"/>
      <c r="AB2385" s="33"/>
      <c r="AC2385" s="33"/>
      <c r="AD2385" s="33"/>
      <c r="AE2385" s="33"/>
      <c r="AT2385" s="16" t="s">
        <v>156</v>
      </c>
      <c r="AU2385" s="16" t="s">
        <v>86</v>
      </c>
    </row>
    <row r="2386" spans="1:65" s="2" customFormat="1" ht="78">
      <c r="A2386" s="33"/>
      <c r="B2386" s="34"/>
      <c r="C2386" s="35"/>
      <c r="D2386" s="215" t="s">
        <v>158</v>
      </c>
      <c r="E2386" s="35"/>
      <c r="F2386" s="219" t="s">
        <v>4048</v>
      </c>
      <c r="G2386" s="35"/>
      <c r="H2386" s="35"/>
      <c r="I2386" s="114"/>
      <c r="J2386" s="35"/>
      <c r="K2386" s="35"/>
      <c r="L2386" s="38"/>
      <c r="M2386" s="217"/>
      <c r="N2386" s="218"/>
      <c r="O2386" s="70"/>
      <c r="P2386" s="70"/>
      <c r="Q2386" s="70"/>
      <c r="R2386" s="70"/>
      <c r="S2386" s="70"/>
      <c r="T2386" s="71"/>
      <c r="U2386" s="33"/>
      <c r="V2386" s="33"/>
      <c r="W2386" s="33"/>
      <c r="X2386" s="33"/>
      <c r="Y2386" s="33"/>
      <c r="Z2386" s="33"/>
      <c r="AA2386" s="33"/>
      <c r="AB2386" s="33"/>
      <c r="AC2386" s="33"/>
      <c r="AD2386" s="33"/>
      <c r="AE2386" s="33"/>
      <c r="AT2386" s="16" t="s">
        <v>158</v>
      </c>
      <c r="AU2386" s="16" t="s">
        <v>86</v>
      </c>
    </row>
    <row r="2387" spans="1:65" s="2" customFormat="1" ht="29.25">
      <c r="A2387" s="33"/>
      <c r="B2387" s="34"/>
      <c r="C2387" s="35"/>
      <c r="D2387" s="215" t="s">
        <v>191</v>
      </c>
      <c r="E2387" s="35"/>
      <c r="F2387" s="219" t="s">
        <v>4059</v>
      </c>
      <c r="G2387" s="35"/>
      <c r="H2387" s="35"/>
      <c r="I2387" s="114"/>
      <c r="J2387" s="35"/>
      <c r="K2387" s="35"/>
      <c r="L2387" s="38"/>
      <c r="M2387" s="217"/>
      <c r="N2387" s="218"/>
      <c r="O2387" s="70"/>
      <c r="P2387" s="70"/>
      <c r="Q2387" s="70"/>
      <c r="R2387" s="70"/>
      <c r="S2387" s="70"/>
      <c r="T2387" s="71"/>
      <c r="U2387" s="33"/>
      <c r="V2387" s="33"/>
      <c r="W2387" s="33"/>
      <c r="X2387" s="33"/>
      <c r="Y2387" s="33"/>
      <c r="Z2387" s="33"/>
      <c r="AA2387" s="33"/>
      <c r="AB2387" s="33"/>
      <c r="AC2387" s="33"/>
      <c r="AD2387" s="33"/>
      <c r="AE2387" s="33"/>
      <c r="AT2387" s="16" t="s">
        <v>191</v>
      </c>
      <c r="AU2387" s="16" t="s">
        <v>86</v>
      </c>
    </row>
    <row r="2388" spans="1:65" s="2" customFormat="1" ht="21.75" customHeight="1">
      <c r="A2388" s="33"/>
      <c r="B2388" s="34"/>
      <c r="C2388" s="202" t="s">
        <v>4060</v>
      </c>
      <c r="D2388" s="202" t="s">
        <v>149</v>
      </c>
      <c r="E2388" s="203" t="s">
        <v>4061</v>
      </c>
      <c r="F2388" s="204" t="s">
        <v>4062</v>
      </c>
      <c r="G2388" s="205" t="s">
        <v>580</v>
      </c>
      <c r="H2388" s="206">
        <v>1</v>
      </c>
      <c r="I2388" s="207"/>
      <c r="J2388" s="208">
        <f>ROUND(I2388*H2388,2)</f>
        <v>0</v>
      </c>
      <c r="K2388" s="204" t="s">
        <v>153</v>
      </c>
      <c r="L2388" s="38"/>
      <c r="M2388" s="209" t="s">
        <v>1</v>
      </c>
      <c r="N2388" s="210" t="s">
        <v>42</v>
      </c>
      <c r="O2388" s="70"/>
      <c r="P2388" s="211">
        <f>O2388*H2388</f>
        <v>0</v>
      </c>
      <c r="Q2388" s="211">
        <v>0</v>
      </c>
      <c r="R2388" s="211">
        <f>Q2388*H2388</f>
        <v>0</v>
      </c>
      <c r="S2388" s="211">
        <v>0</v>
      </c>
      <c r="T2388" s="212">
        <f>S2388*H2388</f>
        <v>0</v>
      </c>
      <c r="U2388" s="33"/>
      <c r="V2388" s="33"/>
      <c r="W2388" s="33"/>
      <c r="X2388" s="33"/>
      <c r="Y2388" s="33"/>
      <c r="Z2388" s="33"/>
      <c r="AA2388" s="33"/>
      <c r="AB2388" s="33"/>
      <c r="AC2388" s="33"/>
      <c r="AD2388" s="33"/>
      <c r="AE2388" s="33"/>
      <c r="AR2388" s="213" t="s">
        <v>154</v>
      </c>
      <c r="AT2388" s="213" t="s">
        <v>149</v>
      </c>
      <c r="AU2388" s="213" t="s">
        <v>86</v>
      </c>
      <c r="AY2388" s="16" t="s">
        <v>147</v>
      </c>
      <c r="BE2388" s="214">
        <f>IF(N2388="základní",J2388,0)</f>
        <v>0</v>
      </c>
      <c r="BF2388" s="214">
        <f>IF(N2388="snížená",J2388,0)</f>
        <v>0</v>
      </c>
      <c r="BG2388" s="214">
        <f>IF(N2388="zákl. přenesená",J2388,0)</f>
        <v>0</v>
      </c>
      <c r="BH2388" s="214">
        <f>IF(N2388="sníž. přenesená",J2388,0)</f>
        <v>0</v>
      </c>
      <c r="BI2388" s="214">
        <f>IF(N2388="nulová",J2388,0)</f>
        <v>0</v>
      </c>
      <c r="BJ2388" s="16" t="s">
        <v>21</v>
      </c>
      <c r="BK2388" s="214">
        <f>ROUND(I2388*H2388,2)</f>
        <v>0</v>
      </c>
      <c r="BL2388" s="16" t="s">
        <v>154</v>
      </c>
      <c r="BM2388" s="213" t="s">
        <v>4063</v>
      </c>
    </row>
    <row r="2389" spans="1:65" s="2" customFormat="1" ht="29.25">
      <c r="A2389" s="33"/>
      <c r="B2389" s="34"/>
      <c r="C2389" s="35"/>
      <c r="D2389" s="215" t="s">
        <v>156</v>
      </c>
      <c r="E2389" s="35"/>
      <c r="F2389" s="216" t="s">
        <v>4064</v>
      </c>
      <c r="G2389" s="35"/>
      <c r="H2389" s="35"/>
      <c r="I2389" s="114"/>
      <c r="J2389" s="35"/>
      <c r="K2389" s="35"/>
      <c r="L2389" s="38"/>
      <c r="M2389" s="217"/>
      <c r="N2389" s="218"/>
      <c r="O2389" s="70"/>
      <c r="P2389" s="70"/>
      <c r="Q2389" s="70"/>
      <c r="R2389" s="70"/>
      <c r="S2389" s="70"/>
      <c r="T2389" s="71"/>
      <c r="U2389" s="33"/>
      <c r="V2389" s="33"/>
      <c r="W2389" s="33"/>
      <c r="X2389" s="33"/>
      <c r="Y2389" s="33"/>
      <c r="Z2389" s="33"/>
      <c r="AA2389" s="33"/>
      <c r="AB2389" s="33"/>
      <c r="AC2389" s="33"/>
      <c r="AD2389" s="33"/>
      <c r="AE2389" s="33"/>
      <c r="AT2389" s="16" t="s">
        <v>156</v>
      </c>
      <c r="AU2389" s="16" t="s">
        <v>86</v>
      </c>
    </row>
    <row r="2390" spans="1:65" s="2" customFormat="1" ht="78">
      <c r="A2390" s="33"/>
      <c r="B2390" s="34"/>
      <c r="C2390" s="35"/>
      <c r="D2390" s="215" t="s">
        <v>158</v>
      </c>
      <c r="E2390" s="35"/>
      <c r="F2390" s="219" t="s">
        <v>4048</v>
      </c>
      <c r="G2390" s="35"/>
      <c r="H2390" s="35"/>
      <c r="I2390" s="114"/>
      <c r="J2390" s="35"/>
      <c r="K2390" s="35"/>
      <c r="L2390" s="38"/>
      <c r="M2390" s="217"/>
      <c r="N2390" s="218"/>
      <c r="O2390" s="70"/>
      <c r="P2390" s="70"/>
      <c r="Q2390" s="70"/>
      <c r="R2390" s="70"/>
      <c r="S2390" s="70"/>
      <c r="T2390" s="71"/>
      <c r="U2390" s="33"/>
      <c r="V2390" s="33"/>
      <c r="W2390" s="33"/>
      <c r="X2390" s="33"/>
      <c r="Y2390" s="33"/>
      <c r="Z2390" s="33"/>
      <c r="AA2390" s="33"/>
      <c r="AB2390" s="33"/>
      <c r="AC2390" s="33"/>
      <c r="AD2390" s="33"/>
      <c r="AE2390" s="33"/>
      <c r="AT2390" s="16" t="s">
        <v>158</v>
      </c>
      <c r="AU2390" s="16" t="s">
        <v>86</v>
      </c>
    </row>
    <row r="2391" spans="1:65" s="2" customFormat="1" ht="39">
      <c r="A2391" s="33"/>
      <c r="B2391" s="34"/>
      <c r="C2391" s="35"/>
      <c r="D2391" s="215" t="s">
        <v>191</v>
      </c>
      <c r="E2391" s="35"/>
      <c r="F2391" s="219" t="s">
        <v>4065</v>
      </c>
      <c r="G2391" s="35"/>
      <c r="H2391" s="35"/>
      <c r="I2391" s="114"/>
      <c r="J2391" s="35"/>
      <c r="K2391" s="35"/>
      <c r="L2391" s="38"/>
      <c r="M2391" s="217"/>
      <c r="N2391" s="218"/>
      <c r="O2391" s="70"/>
      <c r="P2391" s="70"/>
      <c r="Q2391" s="70"/>
      <c r="R2391" s="70"/>
      <c r="S2391" s="70"/>
      <c r="T2391" s="71"/>
      <c r="U2391" s="33"/>
      <c r="V2391" s="33"/>
      <c r="W2391" s="33"/>
      <c r="X2391" s="33"/>
      <c r="Y2391" s="33"/>
      <c r="Z2391" s="33"/>
      <c r="AA2391" s="33"/>
      <c r="AB2391" s="33"/>
      <c r="AC2391" s="33"/>
      <c r="AD2391" s="33"/>
      <c r="AE2391" s="33"/>
      <c r="AT2391" s="16" t="s">
        <v>191</v>
      </c>
      <c r="AU2391" s="16" t="s">
        <v>86</v>
      </c>
    </row>
    <row r="2392" spans="1:65" s="2" customFormat="1" ht="21.75" customHeight="1">
      <c r="A2392" s="33"/>
      <c r="B2392" s="34"/>
      <c r="C2392" s="202" t="s">
        <v>4066</v>
      </c>
      <c r="D2392" s="202" t="s">
        <v>149</v>
      </c>
      <c r="E2392" s="203" t="s">
        <v>4067</v>
      </c>
      <c r="F2392" s="204" t="s">
        <v>4068</v>
      </c>
      <c r="G2392" s="205" t="s">
        <v>580</v>
      </c>
      <c r="H2392" s="206">
        <v>1</v>
      </c>
      <c r="I2392" s="207"/>
      <c r="J2392" s="208">
        <f>ROUND(I2392*H2392,2)</f>
        <v>0</v>
      </c>
      <c r="K2392" s="204" t="s">
        <v>153</v>
      </c>
      <c r="L2392" s="38"/>
      <c r="M2392" s="209" t="s">
        <v>1</v>
      </c>
      <c r="N2392" s="210" t="s">
        <v>42</v>
      </c>
      <c r="O2392" s="70"/>
      <c r="P2392" s="211">
        <f>O2392*H2392</f>
        <v>0</v>
      </c>
      <c r="Q2392" s="211">
        <v>0</v>
      </c>
      <c r="R2392" s="211">
        <f>Q2392*H2392</f>
        <v>0</v>
      </c>
      <c r="S2392" s="211">
        <v>0</v>
      </c>
      <c r="T2392" s="212">
        <f>S2392*H2392</f>
        <v>0</v>
      </c>
      <c r="U2392" s="33"/>
      <c r="V2392" s="33"/>
      <c r="W2392" s="33"/>
      <c r="X2392" s="33"/>
      <c r="Y2392" s="33"/>
      <c r="Z2392" s="33"/>
      <c r="AA2392" s="33"/>
      <c r="AB2392" s="33"/>
      <c r="AC2392" s="33"/>
      <c r="AD2392" s="33"/>
      <c r="AE2392" s="33"/>
      <c r="AR2392" s="213" t="s">
        <v>154</v>
      </c>
      <c r="AT2392" s="213" t="s">
        <v>149</v>
      </c>
      <c r="AU2392" s="213" t="s">
        <v>86</v>
      </c>
      <c r="AY2392" s="16" t="s">
        <v>147</v>
      </c>
      <c r="BE2392" s="214">
        <f>IF(N2392="základní",J2392,0)</f>
        <v>0</v>
      </c>
      <c r="BF2392" s="214">
        <f>IF(N2392="snížená",J2392,0)</f>
        <v>0</v>
      </c>
      <c r="BG2392" s="214">
        <f>IF(N2392="zákl. přenesená",J2392,0)</f>
        <v>0</v>
      </c>
      <c r="BH2392" s="214">
        <f>IF(N2392="sníž. přenesená",J2392,0)</f>
        <v>0</v>
      </c>
      <c r="BI2392" s="214">
        <f>IF(N2392="nulová",J2392,0)</f>
        <v>0</v>
      </c>
      <c r="BJ2392" s="16" t="s">
        <v>21</v>
      </c>
      <c r="BK2392" s="214">
        <f>ROUND(I2392*H2392,2)</f>
        <v>0</v>
      </c>
      <c r="BL2392" s="16" t="s">
        <v>154</v>
      </c>
      <c r="BM2392" s="213" t="s">
        <v>4069</v>
      </c>
    </row>
    <row r="2393" spans="1:65" s="2" customFormat="1" ht="29.25">
      <c r="A2393" s="33"/>
      <c r="B2393" s="34"/>
      <c r="C2393" s="35"/>
      <c r="D2393" s="215" t="s">
        <v>156</v>
      </c>
      <c r="E2393" s="35"/>
      <c r="F2393" s="216" t="s">
        <v>4070</v>
      </c>
      <c r="G2393" s="35"/>
      <c r="H2393" s="35"/>
      <c r="I2393" s="114"/>
      <c r="J2393" s="35"/>
      <c r="K2393" s="35"/>
      <c r="L2393" s="38"/>
      <c r="M2393" s="217"/>
      <c r="N2393" s="218"/>
      <c r="O2393" s="70"/>
      <c r="P2393" s="70"/>
      <c r="Q2393" s="70"/>
      <c r="R2393" s="70"/>
      <c r="S2393" s="70"/>
      <c r="T2393" s="71"/>
      <c r="U2393" s="33"/>
      <c r="V2393" s="33"/>
      <c r="W2393" s="33"/>
      <c r="X2393" s="33"/>
      <c r="Y2393" s="33"/>
      <c r="Z2393" s="33"/>
      <c r="AA2393" s="33"/>
      <c r="AB2393" s="33"/>
      <c r="AC2393" s="33"/>
      <c r="AD2393" s="33"/>
      <c r="AE2393" s="33"/>
      <c r="AT2393" s="16" t="s">
        <v>156</v>
      </c>
      <c r="AU2393" s="16" t="s">
        <v>86</v>
      </c>
    </row>
    <row r="2394" spans="1:65" s="2" customFormat="1" ht="78">
      <c r="A2394" s="33"/>
      <c r="B2394" s="34"/>
      <c r="C2394" s="35"/>
      <c r="D2394" s="215" t="s">
        <v>158</v>
      </c>
      <c r="E2394" s="35"/>
      <c r="F2394" s="219" t="s">
        <v>4048</v>
      </c>
      <c r="G2394" s="35"/>
      <c r="H2394" s="35"/>
      <c r="I2394" s="114"/>
      <c r="J2394" s="35"/>
      <c r="K2394" s="35"/>
      <c r="L2394" s="38"/>
      <c r="M2394" s="217"/>
      <c r="N2394" s="218"/>
      <c r="O2394" s="70"/>
      <c r="P2394" s="70"/>
      <c r="Q2394" s="70"/>
      <c r="R2394" s="70"/>
      <c r="S2394" s="70"/>
      <c r="T2394" s="71"/>
      <c r="U2394" s="33"/>
      <c r="V2394" s="33"/>
      <c r="W2394" s="33"/>
      <c r="X2394" s="33"/>
      <c r="Y2394" s="33"/>
      <c r="Z2394" s="33"/>
      <c r="AA2394" s="33"/>
      <c r="AB2394" s="33"/>
      <c r="AC2394" s="33"/>
      <c r="AD2394" s="33"/>
      <c r="AE2394" s="33"/>
      <c r="AT2394" s="16" t="s">
        <v>158</v>
      </c>
      <c r="AU2394" s="16" t="s">
        <v>86</v>
      </c>
    </row>
    <row r="2395" spans="1:65" s="2" customFormat="1" ht="39">
      <c r="A2395" s="33"/>
      <c r="B2395" s="34"/>
      <c r="C2395" s="35"/>
      <c r="D2395" s="215" t="s">
        <v>191</v>
      </c>
      <c r="E2395" s="35"/>
      <c r="F2395" s="219" t="s">
        <v>4065</v>
      </c>
      <c r="G2395" s="35"/>
      <c r="H2395" s="35"/>
      <c r="I2395" s="114"/>
      <c r="J2395" s="35"/>
      <c r="K2395" s="35"/>
      <c r="L2395" s="38"/>
      <c r="M2395" s="217"/>
      <c r="N2395" s="218"/>
      <c r="O2395" s="70"/>
      <c r="P2395" s="70"/>
      <c r="Q2395" s="70"/>
      <c r="R2395" s="70"/>
      <c r="S2395" s="70"/>
      <c r="T2395" s="71"/>
      <c r="U2395" s="33"/>
      <c r="V2395" s="33"/>
      <c r="W2395" s="33"/>
      <c r="X2395" s="33"/>
      <c r="Y2395" s="33"/>
      <c r="Z2395" s="33"/>
      <c r="AA2395" s="33"/>
      <c r="AB2395" s="33"/>
      <c r="AC2395" s="33"/>
      <c r="AD2395" s="33"/>
      <c r="AE2395" s="33"/>
      <c r="AT2395" s="16" t="s">
        <v>191</v>
      </c>
      <c r="AU2395" s="16" t="s">
        <v>86</v>
      </c>
    </row>
    <row r="2396" spans="1:65" s="2" customFormat="1" ht="21.75" customHeight="1">
      <c r="A2396" s="33"/>
      <c r="B2396" s="34"/>
      <c r="C2396" s="202" t="s">
        <v>4071</v>
      </c>
      <c r="D2396" s="202" t="s">
        <v>149</v>
      </c>
      <c r="E2396" s="203" t="s">
        <v>4072</v>
      </c>
      <c r="F2396" s="204" t="s">
        <v>4073</v>
      </c>
      <c r="G2396" s="205" t="s">
        <v>580</v>
      </c>
      <c r="H2396" s="206">
        <v>1</v>
      </c>
      <c r="I2396" s="207"/>
      <c r="J2396" s="208">
        <f>ROUND(I2396*H2396,2)</f>
        <v>0</v>
      </c>
      <c r="K2396" s="204" t="s">
        <v>153</v>
      </c>
      <c r="L2396" s="38"/>
      <c r="M2396" s="209" t="s">
        <v>1</v>
      </c>
      <c r="N2396" s="210" t="s">
        <v>42</v>
      </c>
      <c r="O2396" s="70"/>
      <c r="P2396" s="211">
        <f>O2396*H2396</f>
        <v>0</v>
      </c>
      <c r="Q2396" s="211">
        <v>0</v>
      </c>
      <c r="R2396" s="211">
        <f>Q2396*H2396</f>
        <v>0</v>
      </c>
      <c r="S2396" s="211">
        <v>0</v>
      </c>
      <c r="T2396" s="212">
        <f>S2396*H2396</f>
        <v>0</v>
      </c>
      <c r="U2396" s="33"/>
      <c r="V2396" s="33"/>
      <c r="W2396" s="33"/>
      <c r="X2396" s="33"/>
      <c r="Y2396" s="33"/>
      <c r="Z2396" s="33"/>
      <c r="AA2396" s="33"/>
      <c r="AB2396" s="33"/>
      <c r="AC2396" s="33"/>
      <c r="AD2396" s="33"/>
      <c r="AE2396" s="33"/>
      <c r="AR2396" s="213" t="s">
        <v>154</v>
      </c>
      <c r="AT2396" s="213" t="s">
        <v>149</v>
      </c>
      <c r="AU2396" s="213" t="s">
        <v>86</v>
      </c>
      <c r="AY2396" s="16" t="s">
        <v>147</v>
      </c>
      <c r="BE2396" s="214">
        <f>IF(N2396="základní",J2396,0)</f>
        <v>0</v>
      </c>
      <c r="BF2396" s="214">
        <f>IF(N2396="snížená",J2396,0)</f>
        <v>0</v>
      </c>
      <c r="BG2396" s="214">
        <f>IF(N2396="zákl. přenesená",J2396,0)</f>
        <v>0</v>
      </c>
      <c r="BH2396" s="214">
        <f>IF(N2396="sníž. přenesená",J2396,0)</f>
        <v>0</v>
      </c>
      <c r="BI2396" s="214">
        <f>IF(N2396="nulová",J2396,0)</f>
        <v>0</v>
      </c>
      <c r="BJ2396" s="16" t="s">
        <v>21</v>
      </c>
      <c r="BK2396" s="214">
        <f>ROUND(I2396*H2396,2)</f>
        <v>0</v>
      </c>
      <c r="BL2396" s="16" t="s">
        <v>154</v>
      </c>
      <c r="BM2396" s="213" t="s">
        <v>4074</v>
      </c>
    </row>
    <row r="2397" spans="1:65" s="2" customFormat="1" ht="29.25">
      <c r="A2397" s="33"/>
      <c r="B2397" s="34"/>
      <c r="C2397" s="35"/>
      <c r="D2397" s="215" t="s">
        <v>156</v>
      </c>
      <c r="E2397" s="35"/>
      <c r="F2397" s="216" t="s">
        <v>4075</v>
      </c>
      <c r="G2397" s="35"/>
      <c r="H2397" s="35"/>
      <c r="I2397" s="114"/>
      <c r="J2397" s="35"/>
      <c r="K2397" s="35"/>
      <c r="L2397" s="38"/>
      <c r="M2397" s="217"/>
      <c r="N2397" s="218"/>
      <c r="O2397" s="70"/>
      <c r="P2397" s="70"/>
      <c r="Q2397" s="70"/>
      <c r="R2397" s="70"/>
      <c r="S2397" s="70"/>
      <c r="T2397" s="71"/>
      <c r="U2397" s="33"/>
      <c r="V2397" s="33"/>
      <c r="W2397" s="33"/>
      <c r="X2397" s="33"/>
      <c r="Y2397" s="33"/>
      <c r="Z2397" s="33"/>
      <c r="AA2397" s="33"/>
      <c r="AB2397" s="33"/>
      <c r="AC2397" s="33"/>
      <c r="AD2397" s="33"/>
      <c r="AE2397" s="33"/>
      <c r="AT2397" s="16" t="s">
        <v>156</v>
      </c>
      <c r="AU2397" s="16" t="s">
        <v>86</v>
      </c>
    </row>
    <row r="2398" spans="1:65" s="2" customFormat="1" ht="78">
      <c r="A2398" s="33"/>
      <c r="B2398" s="34"/>
      <c r="C2398" s="35"/>
      <c r="D2398" s="215" t="s">
        <v>158</v>
      </c>
      <c r="E2398" s="35"/>
      <c r="F2398" s="219" t="s">
        <v>4048</v>
      </c>
      <c r="G2398" s="35"/>
      <c r="H2398" s="35"/>
      <c r="I2398" s="114"/>
      <c r="J2398" s="35"/>
      <c r="K2398" s="35"/>
      <c r="L2398" s="38"/>
      <c r="M2398" s="217"/>
      <c r="N2398" s="218"/>
      <c r="O2398" s="70"/>
      <c r="P2398" s="70"/>
      <c r="Q2398" s="70"/>
      <c r="R2398" s="70"/>
      <c r="S2398" s="70"/>
      <c r="T2398" s="71"/>
      <c r="U2398" s="33"/>
      <c r="V2398" s="33"/>
      <c r="W2398" s="33"/>
      <c r="X2398" s="33"/>
      <c r="Y2398" s="33"/>
      <c r="Z2398" s="33"/>
      <c r="AA2398" s="33"/>
      <c r="AB2398" s="33"/>
      <c r="AC2398" s="33"/>
      <c r="AD2398" s="33"/>
      <c r="AE2398" s="33"/>
      <c r="AT2398" s="16" t="s">
        <v>158</v>
      </c>
      <c r="AU2398" s="16" t="s">
        <v>86</v>
      </c>
    </row>
    <row r="2399" spans="1:65" s="2" customFormat="1" ht="39">
      <c r="A2399" s="33"/>
      <c r="B2399" s="34"/>
      <c r="C2399" s="35"/>
      <c r="D2399" s="215" t="s">
        <v>191</v>
      </c>
      <c r="E2399" s="35"/>
      <c r="F2399" s="219" t="s">
        <v>4065</v>
      </c>
      <c r="G2399" s="35"/>
      <c r="H2399" s="35"/>
      <c r="I2399" s="114"/>
      <c r="J2399" s="35"/>
      <c r="K2399" s="35"/>
      <c r="L2399" s="38"/>
      <c r="M2399" s="217"/>
      <c r="N2399" s="218"/>
      <c r="O2399" s="70"/>
      <c r="P2399" s="70"/>
      <c r="Q2399" s="70"/>
      <c r="R2399" s="70"/>
      <c r="S2399" s="70"/>
      <c r="T2399" s="71"/>
      <c r="U2399" s="33"/>
      <c r="V2399" s="33"/>
      <c r="W2399" s="33"/>
      <c r="X2399" s="33"/>
      <c r="Y2399" s="33"/>
      <c r="Z2399" s="33"/>
      <c r="AA2399" s="33"/>
      <c r="AB2399" s="33"/>
      <c r="AC2399" s="33"/>
      <c r="AD2399" s="33"/>
      <c r="AE2399" s="33"/>
      <c r="AT2399" s="16" t="s">
        <v>191</v>
      </c>
      <c r="AU2399" s="16" t="s">
        <v>86</v>
      </c>
    </row>
    <row r="2400" spans="1:65" s="2" customFormat="1" ht="21.75" customHeight="1">
      <c r="A2400" s="33"/>
      <c r="B2400" s="34"/>
      <c r="C2400" s="202" t="s">
        <v>4076</v>
      </c>
      <c r="D2400" s="202" t="s">
        <v>149</v>
      </c>
      <c r="E2400" s="203" t="s">
        <v>4077</v>
      </c>
      <c r="F2400" s="204" t="s">
        <v>4078</v>
      </c>
      <c r="G2400" s="205" t="s">
        <v>580</v>
      </c>
      <c r="H2400" s="206">
        <v>1</v>
      </c>
      <c r="I2400" s="207"/>
      <c r="J2400" s="208">
        <f>ROUND(I2400*H2400,2)</f>
        <v>0</v>
      </c>
      <c r="K2400" s="204" t="s">
        <v>153</v>
      </c>
      <c r="L2400" s="38"/>
      <c r="M2400" s="209" t="s">
        <v>1</v>
      </c>
      <c r="N2400" s="210" t="s">
        <v>42</v>
      </c>
      <c r="O2400" s="70"/>
      <c r="P2400" s="211">
        <f>O2400*H2400</f>
        <v>0</v>
      </c>
      <c r="Q2400" s="211">
        <v>0</v>
      </c>
      <c r="R2400" s="211">
        <f>Q2400*H2400</f>
        <v>0</v>
      </c>
      <c r="S2400" s="211">
        <v>0</v>
      </c>
      <c r="T2400" s="212">
        <f>S2400*H2400</f>
        <v>0</v>
      </c>
      <c r="U2400" s="33"/>
      <c r="V2400" s="33"/>
      <c r="W2400" s="33"/>
      <c r="X2400" s="33"/>
      <c r="Y2400" s="33"/>
      <c r="Z2400" s="33"/>
      <c r="AA2400" s="33"/>
      <c r="AB2400" s="33"/>
      <c r="AC2400" s="33"/>
      <c r="AD2400" s="33"/>
      <c r="AE2400" s="33"/>
      <c r="AR2400" s="213" t="s">
        <v>154</v>
      </c>
      <c r="AT2400" s="213" t="s">
        <v>149</v>
      </c>
      <c r="AU2400" s="213" t="s">
        <v>86</v>
      </c>
      <c r="AY2400" s="16" t="s">
        <v>147</v>
      </c>
      <c r="BE2400" s="214">
        <f>IF(N2400="základní",J2400,0)</f>
        <v>0</v>
      </c>
      <c r="BF2400" s="214">
        <f>IF(N2400="snížená",J2400,0)</f>
        <v>0</v>
      </c>
      <c r="BG2400" s="214">
        <f>IF(N2400="zákl. přenesená",J2400,0)</f>
        <v>0</v>
      </c>
      <c r="BH2400" s="214">
        <f>IF(N2400="sníž. přenesená",J2400,0)</f>
        <v>0</v>
      </c>
      <c r="BI2400" s="214">
        <f>IF(N2400="nulová",J2400,0)</f>
        <v>0</v>
      </c>
      <c r="BJ2400" s="16" t="s">
        <v>21</v>
      </c>
      <c r="BK2400" s="214">
        <f>ROUND(I2400*H2400,2)</f>
        <v>0</v>
      </c>
      <c r="BL2400" s="16" t="s">
        <v>154</v>
      </c>
      <c r="BM2400" s="213" t="s">
        <v>4079</v>
      </c>
    </row>
    <row r="2401" spans="1:65" s="2" customFormat="1" ht="29.25">
      <c r="A2401" s="33"/>
      <c r="B2401" s="34"/>
      <c r="C2401" s="35"/>
      <c r="D2401" s="215" t="s">
        <v>156</v>
      </c>
      <c r="E2401" s="35"/>
      <c r="F2401" s="216" t="s">
        <v>4080</v>
      </c>
      <c r="G2401" s="35"/>
      <c r="H2401" s="35"/>
      <c r="I2401" s="114"/>
      <c r="J2401" s="35"/>
      <c r="K2401" s="35"/>
      <c r="L2401" s="38"/>
      <c r="M2401" s="217"/>
      <c r="N2401" s="218"/>
      <c r="O2401" s="70"/>
      <c r="P2401" s="70"/>
      <c r="Q2401" s="70"/>
      <c r="R2401" s="70"/>
      <c r="S2401" s="70"/>
      <c r="T2401" s="71"/>
      <c r="U2401" s="33"/>
      <c r="V2401" s="33"/>
      <c r="W2401" s="33"/>
      <c r="X2401" s="33"/>
      <c r="Y2401" s="33"/>
      <c r="Z2401" s="33"/>
      <c r="AA2401" s="33"/>
      <c r="AB2401" s="33"/>
      <c r="AC2401" s="33"/>
      <c r="AD2401" s="33"/>
      <c r="AE2401" s="33"/>
      <c r="AT2401" s="16" t="s">
        <v>156</v>
      </c>
      <c r="AU2401" s="16" t="s">
        <v>86</v>
      </c>
    </row>
    <row r="2402" spans="1:65" s="2" customFormat="1" ht="58.5">
      <c r="A2402" s="33"/>
      <c r="B2402" s="34"/>
      <c r="C2402" s="35"/>
      <c r="D2402" s="215" t="s">
        <v>158</v>
      </c>
      <c r="E2402" s="35"/>
      <c r="F2402" s="219" t="s">
        <v>4081</v>
      </c>
      <c r="G2402" s="35"/>
      <c r="H2402" s="35"/>
      <c r="I2402" s="114"/>
      <c r="J2402" s="35"/>
      <c r="K2402" s="35"/>
      <c r="L2402" s="38"/>
      <c r="M2402" s="217"/>
      <c r="N2402" s="218"/>
      <c r="O2402" s="70"/>
      <c r="P2402" s="70"/>
      <c r="Q2402" s="70"/>
      <c r="R2402" s="70"/>
      <c r="S2402" s="70"/>
      <c r="T2402" s="71"/>
      <c r="U2402" s="33"/>
      <c r="V2402" s="33"/>
      <c r="W2402" s="33"/>
      <c r="X2402" s="33"/>
      <c r="Y2402" s="33"/>
      <c r="Z2402" s="33"/>
      <c r="AA2402" s="33"/>
      <c r="AB2402" s="33"/>
      <c r="AC2402" s="33"/>
      <c r="AD2402" s="33"/>
      <c r="AE2402" s="33"/>
      <c r="AT2402" s="16" t="s">
        <v>158</v>
      </c>
      <c r="AU2402" s="16" t="s">
        <v>86</v>
      </c>
    </row>
    <row r="2403" spans="1:65" s="2" customFormat="1" ht="19.5">
      <c r="A2403" s="33"/>
      <c r="B2403" s="34"/>
      <c r="C2403" s="35"/>
      <c r="D2403" s="215" t="s">
        <v>191</v>
      </c>
      <c r="E2403" s="35"/>
      <c r="F2403" s="219" t="s">
        <v>4082</v>
      </c>
      <c r="G2403" s="35"/>
      <c r="H2403" s="35"/>
      <c r="I2403" s="114"/>
      <c r="J2403" s="35"/>
      <c r="K2403" s="35"/>
      <c r="L2403" s="38"/>
      <c r="M2403" s="217"/>
      <c r="N2403" s="218"/>
      <c r="O2403" s="70"/>
      <c r="P2403" s="70"/>
      <c r="Q2403" s="70"/>
      <c r="R2403" s="70"/>
      <c r="S2403" s="70"/>
      <c r="T2403" s="71"/>
      <c r="U2403" s="33"/>
      <c r="V2403" s="33"/>
      <c r="W2403" s="33"/>
      <c r="X2403" s="33"/>
      <c r="Y2403" s="33"/>
      <c r="Z2403" s="33"/>
      <c r="AA2403" s="33"/>
      <c r="AB2403" s="33"/>
      <c r="AC2403" s="33"/>
      <c r="AD2403" s="33"/>
      <c r="AE2403" s="33"/>
      <c r="AT2403" s="16" t="s">
        <v>191</v>
      </c>
      <c r="AU2403" s="16" t="s">
        <v>86</v>
      </c>
    </row>
    <row r="2404" spans="1:65" s="2" customFormat="1" ht="21.75" customHeight="1">
      <c r="A2404" s="33"/>
      <c r="B2404" s="34"/>
      <c r="C2404" s="202" t="s">
        <v>4083</v>
      </c>
      <c r="D2404" s="202" t="s">
        <v>149</v>
      </c>
      <c r="E2404" s="203" t="s">
        <v>4084</v>
      </c>
      <c r="F2404" s="204" t="s">
        <v>4085</v>
      </c>
      <c r="G2404" s="205" t="s">
        <v>580</v>
      </c>
      <c r="H2404" s="206">
        <v>1</v>
      </c>
      <c r="I2404" s="207"/>
      <c r="J2404" s="208">
        <f>ROUND(I2404*H2404,2)</f>
        <v>0</v>
      </c>
      <c r="K2404" s="204" t="s">
        <v>153</v>
      </c>
      <c r="L2404" s="38"/>
      <c r="M2404" s="209" t="s">
        <v>1</v>
      </c>
      <c r="N2404" s="210" t="s">
        <v>42</v>
      </c>
      <c r="O2404" s="70"/>
      <c r="P2404" s="211">
        <f>O2404*H2404</f>
        <v>0</v>
      </c>
      <c r="Q2404" s="211">
        <v>0</v>
      </c>
      <c r="R2404" s="211">
        <f>Q2404*H2404</f>
        <v>0</v>
      </c>
      <c r="S2404" s="211">
        <v>0</v>
      </c>
      <c r="T2404" s="212">
        <f>S2404*H2404</f>
        <v>0</v>
      </c>
      <c r="U2404" s="33"/>
      <c r="V2404" s="33"/>
      <c r="W2404" s="33"/>
      <c r="X2404" s="33"/>
      <c r="Y2404" s="33"/>
      <c r="Z2404" s="33"/>
      <c r="AA2404" s="33"/>
      <c r="AB2404" s="33"/>
      <c r="AC2404" s="33"/>
      <c r="AD2404" s="33"/>
      <c r="AE2404" s="33"/>
      <c r="AR2404" s="213" t="s">
        <v>154</v>
      </c>
      <c r="AT2404" s="213" t="s">
        <v>149</v>
      </c>
      <c r="AU2404" s="213" t="s">
        <v>86</v>
      </c>
      <c r="AY2404" s="16" t="s">
        <v>147</v>
      </c>
      <c r="BE2404" s="214">
        <f>IF(N2404="základní",J2404,0)</f>
        <v>0</v>
      </c>
      <c r="BF2404" s="214">
        <f>IF(N2404="snížená",J2404,0)</f>
        <v>0</v>
      </c>
      <c r="BG2404" s="214">
        <f>IF(N2404="zákl. přenesená",J2404,0)</f>
        <v>0</v>
      </c>
      <c r="BH2404" s="214">
        <f>IF(N2404="sníž. přenesená",J2404,0)</f>
        <v>0</v>
      </c>
      <c r="BI2404" s="214">
        <f>IF(N2404="nulová",J2404,0)</f>
        <v>0</v>
      </c>
      <c r="BJ2404" s="16" t="s">
        <v>21</v>
      </c>
      <c r="BK2404" s="214">
        <f>ROUND(I2404*H2404,2)</f>
        <v>0</v>
      </c>
      <c r="BL2404" s="16" t="s">
        <v>154</v>
      </c>
      <c r="BM2404" s="213" t="s">
        <v>4086</v>
      </c>
    </row>
    <row r="2405" spans="1:65" s="2" customFormat="1" ht="29.25">
      <c r="A2405" s="33"/>
      <c r="B2405" s="34"/>
      <c r="C2405" s="35"/>
      <c r="D2405" s="215" t="s">
        <v>156</v>
      </c>
      <c r="E2405" s="35"/>
      <c r="F2405" s="216" t="s">
        <v>4087</v>
      </c>
      <c r="G2405" s="35"/>
      <c r="H2405" s="35"/>
      <c r="I2405" s="114"/>
      <c r="J2405" s="35"/>
      <c r="K2405" s="35"/>
      <c r="L2405" s="38"/>
      <c r="M2405" s="217"/>
      <c r="N2405" s="218"/>
      <c r="O2405" s="70"/>
      <c r="P2405" s="70"/>
      <c r="Q2405" s="70"/>
      <c r="R2405" s="70"/>
      <c r="S2405" s="70"/>
      <c r="T2405" s="71"/>
      <c r="U2405" s="33"/>
      <c r="V2405" s="33"/>
      <c r="W2405" s="33"/>
      <c r="X2405" s="33"/>
      <c r="Y2405" s="33"/>
      <c r="Z2405" s="33"/>
      <c r="AA2405" s="33"/>
      <c r="AB2405" s="33"/>
      <c r="AC2405" s="33"/>
      <c r="AD2405" s="33"/>
      <c r="AE2405" s="33"/>
      <c r="AT2405" s="16" t="s">
        <v>156</v>
      </c>
      <c r="AU2405" s="16" t="s">
        <v>86</v>
      </c>
    </row>
    <row r="2406" spans="1:65" s="2" customFormat="1" ht="58.5">
      <c r="A2406" s="33"/>
      <c r="B2406" s="34"/>
      <c r="C2406" s="35"/>
      <c r="D2406" s="215" t="s">
        <v>158</v>
      </c>
      <c r="E2406" s="35"/>
      <c r="F2406" s="219" t="s">
        <v>4081</v>
      </c>
      <c r="G2406" s="35"/>
      <c r="H2406" s="35"/>
      <c r="I2406" s="114"/>
      <c r="J2406" s="35"/>
      <c r="K2406" s="35"/>
      <c r="L2406" s="38"/>
      <c r="M2406" s="217"/>
      <c r="N2406" s="218"/>
      <c r="O2406" s="70"/>
      <c r="P2406" s="70"/>
      <c r="Q2406" s="70"/>
      <c r="R2406" s="70"/>
      <c r="S2406" s="70"/>
      <c r="T2406" s="71"/>
      <c r="U2406" s="33"/>
      <c r="V2406" s="33"/>
      <c r="W2406" s="33"/>
      <c r="X2406" s="33"/>
      <c r="Y2406" s="33"/>
      <c r="Z2406" s="33"/>
      <c r="AA2406" s="33"/>
      <c r="AB2406" s="33"/>
      <c r="AC2406" s="33"/>
      <c r="AD2406" s="33"/>
      <c r="AE2406" s="33"/>
      <c r="AT2406" s="16" t="s">
        <v>158</v>
      </c>
      <c r="AU2406" s="16" t="s">
        <v>86</v>
      </c>
    </row>
    <row r="2407" spans="1:65" s="2" customFormat="1" ht="39">
      <c r="A2407" s="33"/>
      <c r="B2407" s="34"/>
      <c r="C2407" s="35"/>
      <c r="D2407" s="215" t="s">
        <v>191</v>
      </c>
      <c r="E2407" s="35"/>
      <c r="F2407" s="219" t="s">
        <v>4065</v>
      </c>
      <c r="G2407" s="35"/>
      <c r="H2407" s="35"/>
      <c r="I2407" s="114"/>
      <c r="J2407" s="35"/>
      <c r="K2407" s="35"/>
      <c r="L2407" s="38"/>
      <c r="M2407" s="217"/>
      <c r="N2407" s="218"/>
      <c r="O2407" s="70"/>
      <c r="P2407" s="70"/>
      <c r="Q2407" s="70"/>
      <c r="R2407" s="70"/>
      <c r="S2407" s="70"/>
      <c r="T2407" s="71"/>
      <c r="U2407" s="33"/>
      <c r="V2407" s="33"/>
      <c r="W2407" s="33"/>
      <c r="X2407" s="33"/>
      <c r="Y2407" s="33"/>
      <c r="Z2407" s="33"/>
      <c r="AA2407" s="33"/>
      <c r="AB2407" s="33"/>
      <c r="AC2407" s="33"/>
      <c r="AD2407" s="33"/>
      <c r="AE2407" s="33"/>
      <c r="AT2407" s="16" t="s">
        <v>191</v>
      </c>
      <c r="AU2407" s="16" t="s">
        <v>86</v>
      </c>
    </row>
    <row r="2408" spans="1:65" s="2" customFormat="1" ht="21.75" customHeight="1">
      <c r="A2408" s="33"/>
      <c r="B2408" s="34"/>
      <c r="C2408" s="202" t="s">
        <v>4088</v>
      </c>
      <c r="D2408" s="202" t="s">
        <v>149</v>
      </c>
      <c r="E2408" s="203" t="s">
        <v>4089</v>
      </c>
      <c r="F2408" s="204" t="s">
        <v>4090</v>
      </c>
      <c r="G2408" s="205" t="s">
        <v>580</v>
      </c>
      <c r="H2408" s="206">
        <v>1</v>
      </c>
      <c r="I2408" s="207"/>
      <c r="J2408" s="208">
        <f>ROUND(I2408*H2408,2)</f>
        <v>0</v>
      </c>
      <c r="K2408" s="204" t="s">
        <v>153</v>
      </c>
      <c r="L2408" s="38"/>
      <c r="M2408" s="209" t="s">
        <v>1</v>
      </c>
      <c r="N2408" s="210" t="s">
        <v>42</v>
      </c>
      <c r="O2408" s="70"/>
      <c r="P2408" s="211">
        <f>O2408*H2408</f>
        <v>0</v>
      </c>
      <c r="Q2408" s="211">
        <v>0</v>
      </c>
      <c r="R2408" s="211">
        <f>Q2408*H2408</f>
        <v>0</v>
      </c>
      <c r="S2408" s="211">
        <v>0</v>
      </c>
      <c r="T2408" s="212">
        <f>S2408*H2408</f>
        <v>0</v>
      </c>
      <c r="U2408" s="33"/>
      <c r="V2408" s="33"/>
      <c r="W2408" s="33"/>
      <c r="X2408" s="33"/>
      <c r="Y2408" s="33"/>
      <c r="Z2408" s="33"/>
      <c r="AA2408" s="33"/>
      <c r="AB2408" s="33"/>
      <c r="AC2408" s="33"/>
      <c r="AD2408" s="33"/>
      <c r="AE2408" s="33"/>
      <c r="AR2408" s="213" t="s">
        <v>154</v>
      </c>
      <c r="AT2408" s="213" t="s">
        <v>149</v>
      </c>
      <c r="AU2408" s="213" t="s">
        <v>86</v>
      </c>
      <c r="AY2408" s="16" t="s">
        <v>147</v>
      </c>
      <c r="BE2408" s="214">
        <f>IF(N2408="základní",J2408,0)</f>
        <v>0</v>
      </c>
      <c r="BF2408" s="214">
        <f>IF(N2408="snížená",J2408,0)</f>
        <v>0</v>
      </c>
      <c r="BG2408" s="214">
        <f>IF(N2408="zákl. přenesená",J2408,0)</f>
        <v>0</v>
      </c>
      <c r="BH2408" s="214">
        <f>IF(N2408="sníž. přenesená",J2408,0)</f>
        <v>0</v>
      </c>
      <c r="BI2408" s="214">
        <f>IF(N2408="nulová",J2408,0)</f>
        <v>0</v>
      </c>
      <c r="BJ2408" s="16" t="s">
        <v>21</v>
      </c>
      <c r="BK2408" s="214">
        <f>ROUND(I2408*H2408,2)</f>
        <v>0</v>
      </c>
      <c r="BL2408" s="16" t="s">
        <v>154</v>
      </c>
      <c r="BM2408" s="213" t="s">
        <v>4091</v>
      </c>
    </row>
    <row r="2409" spans="1:65" s="2" customFormat="1" ht="29.25">
      <c r="A2409" s="33"/>
      <c r="B2409" s="34"/>
      <c r="C2409" s="35"/>
      <c r="D2409" s="215" t="s">
        <v>156</v>
      </c>
      <c r="E2409" s="35"/>
      <c r="F2409" s="216" t="s">
        <v>4092</v>
      </c>
      <c r="G2409" s="35"/>
      <c r="H2409" s="35"/>
      <c r="I2409" s="114"/>
      <c r="J2409" s="35"/>
      <c r="K2409" s="35"/>
      <c r="L2409" s="38"/>
      <c r="M2409" s="217"/>
      <c r="N2409" s="218"/>
      <c r="O2409" s="70"/>
      <c r="P2409" s="70"/>
      <c r="Q2409" s="70"/>
      <c r="R2409" s="70"/>
      <c r="S2409" s="70"/>
      <c r="T2409" s="71"/>
      <c r="U2409" s="33"/>
      <c r="V2409" s="33"/>
      <c r="W2409" s="33"/>
      <c r="X2409" s="33"/>
      <c r="Y2409" s="33"/>
      <c r="Z2409" s="33"/>
      <c r="AA2409" s="33"/>
      <c r="AB2409" s="33"/>
      <c r="AC2409" s="33"/>
      <c r="AD2409" s="33"/>
      <c r="AE2409" s="33"/>
      <c r="AT2409" s="16" t="s">
        <v>156</v>
      </c>
      <c r="AU2409" s="16" t="s">
        <v>86</v>
      </c>
    </row>
    <row r="2410" spans="1:65" s="2" customFormat="1" ht="58.5">
      <c r="A2410" s="33"/>
      <c r="B2410" s="34"/>
      <c r="C2410" s="35"/>
      <c r="D2410" s="215" t="s">
        <v>158</v>
      </c>
      <c r="E2410" s="35"/>
      <c r="F2410" s="219" t="s">
        <v>4081</v>
      </c>
      <c r="G2410" s="35"/>
      <c r="H2410" s="35"/>
      <c r="I2410" s="114"/>
      <c r="J2410" s="35"/>
      <c r="K2410" s="35"/>
      <c r="L2410" s="38"/>
      <c r="M2410" s="217"/>
      <c r="N2410" s="218"/>
      <c r="O2410" s="70"/>
      <c r="P2410" s="70"/>
      <c r="Q2410" s="70"/>
      <c r="R2410" s="70"/>
      <c r="S2410" s="70"/>
      <c r="T2410" s="71"/>
      <c r="U2410" s="33"/>
      <c r="V2410" s="33"/>
      <c r="W2410" s="33"/>
      <c r="X2410" s="33"/>
      <c r="Y2410" s="33"/>
      <c r="Z2410" s="33"/>
      <c r="AA2410" s="33"/>
      <c r="AB2410" s="33"/>
      <c r="AC2410" s="33"/>
      <c r="AD2410" s="33"/>
      <c r="AE2410" s="33"/>
      <c r="AT2410" s="16" t="s">
        <v>158</v>
      </c>
      <c r="AU2410" s="16" t="s">
        <v>86</v>
      </c>
    </row>
    <row r="2411" spans="1:65" s="2" customFormat="1" ht="39">
      <c r="A2411" s="33"/>
      <c r="B2411" s="34"/>
      <c r="C2411" s="35"/>
      <c r="D2411" s="215" t="s">
        <v>191</v>
      </c>
      <c r="E2411" s="35"/>
      <c r="F2411" s="219" t="s">
        <v>4065</v>
      </c>
      <c r="G2411" s="35"/>
      <c r="H2411" s="35"/>
      <c r="I2411" s="114"/>
      <c r="J2411" s="35"/>
      <c r="K2411" s="35"/>
      <c r="L2411" s="38"/>
      <c r="M2411" s="217"/>
      <c r="N2411" s="218"/>
      <c r="O2411" s="70"/>
      <c r="P2411" s="70"/>
      <c r="Q2411" s="70"/>
      <c r="R2411" s="70"/>
      <c r="S2411" s="70"/>
      <c r="T2411" s="71"/>
      <c r="U2411" s="33"/>
      <c r="V2411" s="33"/>
      <c r="W2411" s="33"/>
      <c r="X2411" s="33"/>
      <c r="Y2411" s="33"/>
      <c r="Z2411" s="33"/>
      <c r="AA2411" s="33"/>
      <c r="AB2411" s="33"/>
      <c r="AC2411" s="33"/>
      <c r="AD2411" s="33"/>
      <c r="AE2411" s="33"/>
      <c r="AT2411" s="16" t="s">
        <v>191</v>
      </c>
      <c r="AU2411" s="16" t="s">
        <v>86</v>
      </c>
    </row>
    <row r="2412" spans="1:65" s="2" customFormat="1" ht="21.75" customHeight="1">
      <c r="A2412" s="33"/>
      <c r="B2412" s="34"/>
      <c r="C2412" s="202" t="s">
        <v>4093</v>
      </c>
      <c r="D2412" s="202" t="s">
        <v>149</v>
      </c>
      <c r="E2412" s="203" t="s">
        <v>4094</v>
      </c>
      <c r="F2412" s="204" t="s">
        <v>4095</v>
      </c>
      <c r="G2412" s="205" t="s">
        <v>580</v>
      </c>
      <c r="H2412" s="206">
        <v>1</v>
      </c>
      <c r="I2412" s="207"/>
      <c r="J2412" s="208">
        <f>ROUND(I2412*H2412,2)</f>
        <v>0</v>
      </c>
      <c r="K2412" s="204" t="s">
        <v>153</v>
      </c>
      <c r="L2412" s="38"/>
      <c r="M2412" s="209" t="s">
        <v>1</v>
      </c>
      <c r="N2412" s="210" t="s">
        <v>42</v>
      </c>
      <c r="O2412" s="70"/>
      <c r="P2412" s="211">
        <f>O2412*H2412</f>
        <v>0</v>
      </c>
      <c r="Q2412" s="211">
        <v>0</v>
      </c>
      <c r="R2412" s="211">
        <f>Q2412*H2412</f>
        <v>0</v>
      </c>
      <c r="S2412" s="211">
        <v>0</v>
      </c>
      <c r="T2412" s="212">
        <f>S2412*H2412</f>
        <v>0</v>
      </c>
      <c r="U2412" s="33"/>
      <c r="V2412" s="33"/>
      <c r="W2412" s="33"/>
      <c r="X2412" s="33"/>
      <c r="Y2412" s="33"/>
      <c r="Z2412" s="33"/>
      <c r="AA2412" s="33"/>
      <c r="AB2412" s="33"/>
      <c r="AC2412" s="33"/>
      <c r="AD2412" s="33"/>
      <c r="AE2412" s="33"/>
      <c r="AR2412" s="213" t="s">
        <v>154</v>
      </c>
      <c r="AT2412" s="213" t="s">
        <v>149</v>
      </c>
      <c r="AU2412" s="213" t="s">
        <v>86</v>
      </c>
      <c r="AY2412" s="16" t="s">
        <v>147</v>
      </c>
      <c r="BE2412" s="214">
        <f>IF(N2412="základní",J2412,0)</f>
        <v>0</v>
      </c>
      <c r="BF2412" s="214">
        <f>IF(N2412="snížená",J2412,0)</f>
        <v>0</v>
      </c>
      <c r="BG2412" s="214">
        <f>IF(N2412="zákl. přenesená",J2412,0)</f>
        <v>0</v>
      </c>
      <c r="BH2412" s="214">
        <f>IF(N2412="sníž. přenesená",J2412,0)</f>
        <v>0</v>
      </c>
      <c r="BI2412" s="214">
        <f>IF(N2412="nulová",J2412,0)</f>
        <v>0</v>
      </c>
      <c r="BJ2412" s="16" t="s">
        <v>21</v>
      </c>
      <c r="BK2412" s="214">
        <f>ROUND(I2412*H2412,2)</f>
        <v>0</v>
      </c>
      <c r="BL2412" s="16" t="s">
        <v>154</v>
      </c>
      <c r="BM2412" s="213" t="s">
        <v>4096</v>
      </c>
    </row>
    <row r="2413" spans="1:65" s="2" customFormat="1" ht="29.25">
      <c r="A2413" s="33"/>
      <c r="B2413" s="34"/>
      <c r="C2413" s="35"/>
      <c r="D2413" s="215" t="s">
        <v>156</v>
      </c>
      <c r="E2413" s="35"/>
      <c r="F2413" s="216" t="s">
        <v>4097</v>
      </c>
      <c r="G2413" s="35"/>
      <c r="H2413" s="35"/>
      <c r="I2413" s="114"/>
      <c r="J2413" s="35"/>
      <c r="K2413" s="35"/>
      <c r="L2413" s="38"/>
      <c r="M2413" s="217"/>
      <c r="N2413" s="218"/>
      <c r="O2413" s="70"/>
      <c r="P2413" s="70"/>
      <c r="Q2413" s="70"/>
      <c r="R2413" s="70"/>
      <c r="S2413" s="70"/>
      <c r="T2413" s="71"/>
      <c r="U2413" s="33"/>
      <c r="V2413" s="33"/>
      <c r="W2413" s="33"/>
      <c r="X2413" s="33"/>
      <c r="Y2413" s="33"/>
      <c r="Z2413" s="33"/>
      <c r="AA2413" s="33"/>
      <c r="AB2413" s="33"/>
      <c r="AC2413" s="33"/>
      <c r="AD2413" s="33"/>
      <c r="AE2413" s="33"/>
      <c r="AT2413" s="16" t="s">
        <v>156</v>
      </c>
      <c r="AU2413" s="16" t="s">
        <v>86</v>
      </c>
    </row>
    <row r="2414" spans="1:65" s="2" customFormat="1" ht="58.5">
      <c r="A2414" s="33"/>
      <c r="B2414" s="34"/>
      <c r="C2414" s="35"/>
      <c r="D2414" s="215" t="s">
        <v>158</v>
      </c>
      <c r="E2414" s="35"/>
      <c r="F2414" s="219" t="s">
        <v>4081</v>
      </c>
      <c r="G2414" s="35"/>
      <c r="H2414" s="35"/>
      <c r="I2414" s="114"/>
      <c r="J2414" s="35"/>
      <c r="K2414" s="35"/>
      <c r="L2414" s="38"/>
      <c r="M2414" s="217"/>
      <c r="N2414" s="218"/>
      <c r="O2414" s="70"/>
      <c r="P2414" s="70"/>
      <c r="Q2414" s="70"/>
      <c r="R2414" s="70"/>
      <c r="S2414" s="70"/>
      <c r="T2414" s="71"/>
      <c r="U2414" s="33"/>
      <c r="V2414" s="33"/>
      <c r="W2414" s="33"/>
      <c r="X2414" s="33"/>
      <c r="Y2414" s="33"/>
      <c r="Z2414" s="33"/>
      <c r="AA2414" s="33"/>
      <c r="AB2414" s="33"/>
      <c r="AC2414" s="33"/>
      <c r="AD2414" s="33"/>
      <c r="AE2414" s="33"/>
      <c r="AT2414" s="16" t="s">
        <v>158</v>
      </c>
      <c r="AU2414" s="16" t="s">
        <v>86</v>
      </c>
    </row>
    <row r="2415" spans="1:65" s="2" customFormat="1" ht="48.75">
      <c r="A2415" s="33"/>
      <c r="B2415" s="34"/>
      <c r="C2415" s="35"/>
      <c r="D2415" s="215" t="s">
        <v>191</v>
      </c>
      <c r="E2415" s="35"/>
      <c r="F2415" s="219" t="s">
        <v>4098</v>
      </c>
      <c r="G2415" s="35"/>
      <c r="H2415" s="35"/>
      <c r="I2415" s="114"/>
      <c r="J2415" s="35"/>
      <c r="K2415" s="35"/>
      <c r="L2415" s="38"/>
      <c r="M2415" s="217"/>
      <c r="N2415" s="218"/>
      <c r="O2415" s="70"/>
      <c r="P2415" s="70"/>
      <c r="Q2415" s="70"/>
      <c r="R2415" s="70"/>
      <c r="S2415" s="70"/>
      <c r="T2415" s="71"/>
      <c r="U2415" s="33"/>
      <c r="V2415" s="33"/>
      <c r="W2415" s="33"/>
      <c r="X2415" s="33"/>
      <c r="Y2415" s="33"/>
      <c r="Z2415" s="33"/>
      <c r="AA2415" s="33"/>
      <c r="AB2415" s="33"/>
      <c r="AC2415" s="33"/>
      <c r="AD2415" s="33"/>
      <c r="AE2415" s="33"/>
      <c r="AT2415" s="16" t="s">
        <v>191</v>
      </c>
      <c r="AU2415" s="16" t="s">
        <v>86</v>
      </c>
    </row>
    <row r="2416" spans="1:65" s="2" customFormat="1" ht="21.75" customHeight="1">
      <c r="A2416" s="33"/>
      <c r="B2416" s="34"/>
      <c r="C2416" s="202" t="s">
        <v>4099</v>
      </c>
      <c r="D2416" s="202" t="s">
        <v>149</v>
      </c>
      <c r="E2416" s="203" t="s">
        <v>4100</v>
      </c>
      <c r="F2416" s="204" t="s">
        <v>4101</v>
      </c>
      <c r="G2416" s="205" t="s">
        <v>580</v>
      </c>
      <c r="H2416" s="206">
        <v>1</v>
      </c>
      <c r="I2416" s="207"/>
      <c r="J2416" s="208">
        <f>ROUND(I2416*H2416,2)</f>
        <v>0</v>
      </c>
      <c r="K2416" s="204" t="s">
        <v>153</v>
      </c>
      <c r="L2416" s="38"/>
      <c r="M2416" s="209" t="s">
        <v>1</v>
      </c>
      <c r="N2416" s="210" t="s">
        <v>42</v>
      </c>
      <c r="O2416" s="70"/>
      <c r="P2416" s="211">
        <f>O2416*H2416</f>
        <v>0</v>
      </c>
      <c r="Q2416" s="211">
        <v>0</v>
      </c>
      <c r="R2416" s="211">
        <f>Q2416*H2416</f>
        <v>0</v>
      </c>
      <c r="S2416" s="211">
        <v>0</v>
      </c>
      <c r="T2416" s="212">
        <f>S2416*H2416</f>
        <v>0</v>
      </c>
      <c r="U2416" s="33"/>
      <c r="V2416" s="33"/>
      <c r="W2416" s="33"/>
      <c r="X2416" s="33"/>
      <c r="Y2416" s="33"/>
      <c r="Z2416" s="33"/>
      <c r="AA2416" s="33"/>
      <c r="AB2416" s="33"/>
      <c r="AC2416" s="33"/>
      <c r="AD2416" s="33"/>
      <c r="AE2416" s="33"/>
      <c r="AR2416" s="213" t="s">
        <v>154</v>
      </c>
      <c r="AT2416" s="213" t="s">
        <v>149</v>
      </c>
      <c r="AU2416" s="213" t="s">
        <v>86</v>
      </c>
      <c r="AY2416" s="16" t="s">
        <v>147</v>
      </c>
      <c r="BE2416" s="214">
        <f>IF(N2416="základní",J2416,0)</f>
        <v>0</v>
      </c>
      <c r="BF2416" s="214">
        <f>IF(N2416="snížená",J2416,0)</f>
        <v>0</v>
      </c>
      <c r="BG2416" s="214">
        <f>IF(N2416="zákl. přenesená",J2416,0)</f>
        <v>0</v>
      </c>
      <c r="BH2416" s="214">
        <f>IF(N2416="sníž. přenesená",J2416,0)</f>
        <v>0</v>
      </c>
      <c r="BI2416" s="214">
        <f>IF(N2416="nulová",J2416,0)</f>
        <v>0</v>
      </c>
      <c r="BJ2416" s="16" t="s">
        <v>21</v>
      </c>
      <c r="BK2416" s="214">
        <f>ROUND(I2416*H2416,2)</f>
        <v>0</v>
      </c>
      <c r="BL2416" s="16" t="s">
        <v>154</v>
      </c>
      <c r="BM2416" s="213" t="s">
        <v>4102</v>
      </c>
    </row>
    <row r="2417" spans="1:65" s="2" customFormat="1" ht="29.25">
      <c r="A2417" s="33"/>
      <c r="B2417" s="34"/>
      <c r="C2417" s="35"/>
      <c r="D2417" s="215" t="s">
        <v>156</v>
      </c>
      <c r="E2417" s="35"/>
      <c r="F2417" s="216" t="s">
        <v>4103</v>
      </c>
      <c r="G2417" s="35"/>
      <c r="H2417" s="35"/>
      <c r="I2417" s="114"/>
      <c r="J2417" s="35"/>
      <c r="K2417" s="35"/>
      <c r="L2417" s="38"/>
      <c r="M2417" s="217"/>
      <c r="N2417" s="218"/>
      <c r="O2417" s="70"/>
      <c r="P2417" s="70"/>
      <c r="Q2417" s="70"/>
      <c r="R2417" s="70"/>
      <c r="S2417" s="70"/>
      <c r="T2417" s="71"/>
      <c r="U2417" s="33"/>
      <c r="V2417" s="33"/>
      <c r="W2417" s="33"/>
      <c r="X2417" s="33"/>
      <c r="Y2417" s="33"/>
      <c r="Z2417" s="33"/>
      <c r="AA2417" s="33"/>
      <c r="AB2417" s="33"/>
      <c r="AC2417" s="33"/>
      <c r="AD2417" s="33"/>
      <c r="AE2417" s="33"/>
      <c r="AT2417" s="16" t="s">
        <v>156</v>
      </c>
      <c r="AU2417" s="16" t="s">
        <v>86</v>
      </c>
    </row>
    <row r="2418" spans="1:65" s="2" customFormat="1" ht="58.5">
      <c r="A2418" s="33"/>
      <c r="B2418" s="34"/>
      <c r="C2418" s="35"/>
      <c r="D2418" s="215" t="s">
        <v>158</v>
      </c>
      <c r="E2418" s="35"/>
      <c r="F2418" s="219" t="s">
        <v>4081</v>
      </c>
      <c r="G2418" s="35"/>
      <c r="H2418" s="35"/>
      <c r="I2418" s="114"/>
      <c r="J2418" s="35"/>
      <c r="K2418" s="35"/>
      <c r="L2418" s="38"/>
      <c r="M2418" s="217"/>
      <c r="N2418" s="218"/>
      <c r="O2418" s="70"/>
      <c r="P2418" s="70"/>
      <c r="Q2418" s="70"/>
      <c r="R2418" s="70"/>
      <c r="S2418" s="70"/>
      <c r="T2418" s="71"/>
      <c r="U2418" s="33"/>
      <c r="V2418" s="33"/>
      <c r="W2418" s="33"/>
      <c r="X2418" s="33"/>
      <c r="Y2418" s="33"/>
      <c r="Z2418" s="33"/>
      <c r="AA2418" s="33"/>
      <c r="AB2418" s="33"/>
      <c r="AC2418" s="33"/>
      <c r="AD2418" s="33"/>
      <c r="AE2418" s="33"/>
      <c r="AT2418" s="16" t="s">
        <v>158</v>
      </c>
      <c r="AU2418" s="16" t="s">
        <v>86</v>
      </c>
    </row>
    <row r="2419" spans="1:65" s="2" customFormat="1" ht="48.75">
      <c r="A2419" s="33"/>
      <c r="B2419" s="34"/>
      <c r="C2419" s="35"/>
      <c r="D2419" s="215" t="s">
        <v>191</v>
      </c>
      <c r="E2419" s="35"/>
      <c r="F2419" s="219" t="s">
        <v>4098</v>
      </c>
      <c r="G2419" s="35"/>
      <c r="H2419" s="35"/>
      <c r="I2419" s="114"/>
      <c r="J2419" s="35"/>
      <c r="K2419" s="35"/>
      <c r="L2419" s="38"/>
      <c r="M2419" s="217"/>
      <c r="N2419" s="218"/>
      <c r="O2419" s="70"/>
      <c r="P2419" s="70"/>
      <c r="Q2419" s="70"/>
      <c r="R2419" s="70"/>
      <c r="S2419" s="70"/>
      <c r="T2419" s="71"/>
      <c r="U2419" s="33"/>
      <c r="V2419" s="33"/>
      <c r="W2419" s="33"/>
      <c r="X2419" s="33"/>
      <c r="Y2419" s="33"/>
      <c r="Z2419" s="33"/>
      <c r="AA2419" s="33"/>
      <c r="AB2419" s="33"/>
      <c r="AC2419" s="33"/>
      <c r="AD2419" s="33"/>
      <c r="AE2419" s="33"/>
      <c r="AT2419" s="16" t="s">
        <v>191</v>
      </c>
      <c r="AU2419" s="16" t="s">
        <v>86</v>
      </c>
    </row>
    <row r="2420" spans="1:65" s="2" customFormat="1" ht="16.5" customHeight="1">
      <c r="A2420" s="33"/>
      <c r="B2420" s="34"/>
      <c r="C2420" s="202" t="s">
        <v>4104</v>
      </c>
      <c r="D2420" s="202" t="s">
        <v>149</v>
      </c>
      <c r="E2420" s="203" t="s">
        <v>4105</v>
      </c>
      <c r="F2420" s="204" t="s">
        <v>4106</v>
      </c>
      <c r="G2420" s="205" t="s">
        <v>580</v>
      </c>
      <c r="H2420" s="206">
        <v>1</v>
      </c>
      <c r="I2420" s="207"/>
      <c r="J2420" s="208">
        <f>ROUND(I2420*H2420,2)</f>
        <v>0</v>
      </c>
      <c r="K2420" s="204" t="s">
        <v>153</v>
      </c>
      <c r="L2420" s="38"/>
      <c r="M2420" s="209" t="s">
        <v>1</v>
      </c>
      <c r="N2420" s="210" t="s">
        <v>42</v>
      </c>
      <c r="O2420" s="70"/>
      <c r="P2420" s="211">
        <f>O2420*H2420</f>
        <v>0</v>
      </c>
      <c r="Q2420" s="211">
        <v>0</v>
      </c>
      <c r="R2420" s="211">
        <f>Q2420*H2420</f>
        <v>0</v>
      </c>
      <c r="S2420" s="211">
        <v>0</v>
      </c>
      <c r="T2420" s="212">
        <f>S2420*H2420</f>
        <v>0</v>
      </c>
      <c r="U2420" s="33"/>
      <c r="V2420" s="33"/>
      <c r="W2420" s="33"/>
      <c r="X2420" s="33"/>
      <c r="Y2420" s="33"/>
      <c r="Z2420" s="33"/>
      <c r="AA2420" s="33"/>
      <c r="AB2420" s="33"/>
      <c r="AC2420" s="33"/>
      <c r="AD2420" s="33"/>
      <c r="AE2420" s="33"/>
      <c r="AR2420" s="213" t="s">
        <v>154</v>
      </c>
      <c r="AT2420" s="213" t="s">
        <v>149</v>
      </c>
      <c r="AU2420" s="213" t="s">
        <v>86</v>
      </c>
      <c r="AY2420" s="16" t="s">
        <v>147</v>
      </c>
      <c r="BE2420" s="214">
        <f>IF(N2420="základní",J2420,0)</f>
        <v>0</v>
      </c>
      <c r="BF2420" s="214">
        <f>IF(N2420="snížená",J2420,0)</f>
        <v>0</v>
      </c>
      <c r="BG2420" s="214">
        <f>IF(N2420="zákl. přenesená",J2420,0)</f>
        <v>0</v>
      </c>
      <c r="BH2420" s="214">
        <f>IF(N2420="sníž. přenesená",J2420,0)</f>
        <v>0</v>
      </c>
      <c r="BI2420" s="214">
        <f>IF(N2420="nulová",J2420,0)</f>
        <v>0</v>
      </c>
      <c r="BJ2420" s="16" t="s">
        <v>21</v>
      </c>
      <c r="BK2420" s="214">
        <f>ROUND(I2420*H2420,2)</f>
        <v>0</v>
      </c>
      <c r="BL2420" s="16" t="s">
        <v>154</v>
      </c>
      <c r="BM2420" s="213" t="s">
        <v>4107</v>
      </c>
    </row>
    <row r="2421" spans="1:65" s="2" customFormat="1" ht="29.25">
      <c r="A2421" s="33"/>
      <c r="B2421" s="34"/>
      <c r="C2421" s="35"/>
      <c r="D2421" s="215" t="s">
        <v>156</v>
      </c>
      <c r="E2421" s="35"/>
      <c r="F2421" s="216" t="s">
        <v>4108</v>
      </c>
      <c r="G2421" s="35"/>
      <c r="H2421" s="35"/>
      <c r="I2421" s="114"/>
      <c r="J2421" s="35"/>
      <c r="K2421" s="35"/>
      <c r="L2421" s="38"/>
      <c r="M2421" s="217"/>
      <c r="N2421" s="218"/>
      <c r="O2421" s="70"/>
      <c r="P2421" s="70"/>
      <c r="Q2421" s="70"/>
      <c r="R2421" s="70"/>
      <c r="S2421" s="70"/>
      <c r="T2421" s="71"/>
      <c r="U2421" s="33"/>
      <c r="V2421" s="33"/>
      <c r="W2421" s="33"/>
      <c r="X2421" s="33"/>
      <c r="Y2421" s="33"/>
      <c r="Z2421" s="33"/>
      <c r="AA2421" s="33"/>
      <c r="AB2421" s="33"/>
      <c r="AC2421" s="33"/>
      <c r="AD2421" s="33"/>
      <c r="AE2421" s="33"/>
      <c r="AT2421" s="16" t="s">
        <v>156</v>
      </c>
      <c r="AU2421" s="16" t="s">
        <v>86</v>
      </c>
    </row>
    <row r="2422" spans="1:65" s="2" customFormat="1" ht="97.5">
      <c r="A2422" s="33"/>
      <c r="B2422" s="34"/>
      <c r="C2422" s="35"/>
      <c r="D2422" s="215" t="s">
        <v>158</v>
      </c>
      <c r="E2422" s="35"/>
      <c r="F2422" s="219" t="s">
        <v>4109</v>
      </c>
      <c r="G2422" s="35"/>
      <c r="H2422" s="35"/>
      <c r="I2422" s="114"/>
      <c r="J2422" s="35"/>
      <c r="K2422" s="35"/>
      <c r="L2422" s="38"/>
      <c r="M2422" s="217"/>
      <c r="N2422" s="218"/>
      <c r="O2422" s="70"/>
      <c r="P2422" s="70"/>
      <c r="Q2422" s="70"/>
      <c r="R2422" s="70"/>
      <c r="S2422" s="70"/>
      <c r="T2422" s="71"/>
      <c r="U2422" s="33"/>
      <c r="V2422" s="33"/>
      <c r="W2422" s="33"/>
      <c r="X2422" s="33"/>
      <c r="Y2422" s="33"/>
      <c r="Z2422" s="33"/>
      <c r="AA2422" s="33"/>
      <c r="AB2422" s="33"/>
      <c r="AC2422" s="33"/>
      <c r="AD2422" s="33"/>
      <c r="AE2422" s="33"/>
      <c r="AT2422" s="16" t="s">
        <v>158</v>
      </c>
      <c r="AU2422" s="16" t="s">
        <v>86</v>
      </c>
    </row>
    <row r="2423" spans="1:65" s="2" customFormat="1" ht="21.75" customHeight="1">
      <c r="A2423" s="33"/>
      <c r="B2423" s="34"/>
      <c r="C2423" s="202" t="s">
        <v>4110</v>
      </c>
      <c r="D2423" s="202" t="s">
        <v>149</v>
      </c>
      <c r="E2423" s="203" t="s">
        <v>4111</v>
      </c>
      <c r="F2423" s="204" t="s">
        <v>4112</v>
      </c>
      <c r="G2423" s="205" t="s">
        <v>580</v>
      </c>
      <c r="H2423" s="206">
        <v>1</v>
      </c>
      <c r="I2423" s="207"/>
      <c r="J2423" s="208">
        <f>ROUND(I2423*H2423,2)</f>
        <v>0</v>
      </c>
      <c r="K2423" s="204" t="s">
        <v>153</v>
      </c>
      <c r="L2423" s="38"/>
      <c r="M2423" s="209" t="s">
        <v>1</v>
      </c>
      <c r="N2423" s="210" t="s">
        <v>42</v>
      </c>
      <c r="O2423" s="70"/>
      <c r="P2423" s="211">
        <f>O2423*H2423</f>
        <v>0</v>
      </c>
      <c r="Q2423" s="211">
        <v>0</v>
      </c>
      <c r="R2423" s="211">
        <f>Q2423*H2423</f>
        <v>0</v>
      </c>
      <c r="S2423" s="211">
        <v>0</v>
      </c>
      <c r="T2423" s="212">
        <f>S2423*H2423</f>
        <v>0</v>
      </c>
      <c r="U2423" s="33"/>
      <c r="V2423" s="33"/>
      <c r="W2423" s="33"/>
      <c r="X2423" s="33"/>
      <c r="Y2423" s="33"/>
      <c r="Z2423" s="33"/>
      <c r="AA2423" s="33"/>
      <c r="AB2423" s="33"/>
      <c r="AC2423" s="33"/>
      <c r="AD2423" s="33"/>
      <c r="AE2423" s="33"/>
      <c r="AR2423" s="213" t="s">
        <v>154</v>
      </c>
      <c r="AT2423" s="213" t="s">
        <v>149</v>
      </c>
      <c r="AU2423" s="213" t="s">
        <v>86</v>
      </c>
      <c r="AY2423" s="16" t="s">
        <v>147</v>
      </c>
      <c r="BE2423" s="214">
        <f>IF(N2423="základní",J2423,0)</f>
        <v>0</v>
      </c>
      <c r="BF2423" s="214">
        <f>IF(N2423="snížená",J2423,0)</f>
        <v>0</v>
      </c>
      <c r="BG2423" s="214">
        <f>IF(N2423="zákl. přenesená",J2423,0)</f>
        <v>0</v>
      </c>
      <c r="BH2423" s="214">
        <f>IF(N2423="sníž. přenesená",J2423,0)</f>
        <v>0</v>
      </c>
      <c r="BI2423" s="214">
        <f>IF(N2423="nulová",J2423,0)</f>
        <v>0</v>
      </c>
      <c r="BJ2423" s="16" t="s">
        <v>21</v>
      </c>
      <c r="BK2423" s="214">
        <f>ROUND(I2423*H2423,2)</f>
        <v>0</v>
      </c>
      <c r="BL2423" s="16" t="s">
        <v>154</v>
      </c>
      <c r="BM2423" s="213" t="s">
        <v>4113</v>
      </c>
    </row>
    <row r="2424" spans="1:65" s="2" customFormat="1" ht="29.25">
      <c r="A2424" s="33"/>
      <c r="B2424" s="34"/>
      <c r="C2424" s="35"/>
      <c r="D2424" s="215" t="s">
        <v>156</v>
      </c>
      <c r="E2424" s="35"/>
      <c r="F2424" s="216" t="s">
        <v>4114</v>
      </c>
      <c r="G2424" s="35"/>
      <c r="H2424" s="35"/>
      <c r="I2424" s="114"/>
      <c r="J2424" s="35"/>
      <c r="K2424" s="35"/>
      <c r="L2424" s="38"/>
      <c r="M2424" s="217"/>
      <c r="N2424" s="218"/>
      <c r="O2424" s="70"/>
      <c r="P2424" s="70"/>
      <c r="Q2424" s="70"/>
      <c r="R2424" s="70"/>
      <c r="S2424" s="70"/>
      <c r="T2424" s="71"/>
      <c r="U2424" s="33"/>
      <c r="V2424" s="33"/>
      <c r="W2424" s="33"/>
      <c r="X2424" s="33"/>
      <c r="Y2424" s="33"/>
      <c r="Z2424" s="33"/>
      <c r="AA2424" s="33"/>
      <c r="AB2424" s="33"/>
      <c r="AC2424" s="33"/>
      <c r="AD2424" s="33"/>
      <c r="AE2424" s="33"/>
      <c r="AT2424" s="16" t="s">
        <v>156</v>
      </c>
      <c r="AU2424" s="16" t="s">
        <v>86</v>
      </c>
    </row>
    <row r="2425" spans="1:65" s="2" customFormat="1" ht="97.5">
      <c r="A2425" s="33"/>
      <c r="B2425" s="34"/>
      <c r="C2425" s="35"/>
      <c r="D2425" s="215" t="s">
        <v>158</v>
      </c>
      <c r="E2425" s="35"/>
      <c r="F2425" s="219" t="s">
        <v>4109</v>
      </c>
      <c r="G2425" s="35"/>
      <c r="H2425" s="35"/>
      <c r="I2425" s="114"/>
      <c r="J2425" s="35"/>
      <c r="K2425" s="35"/>
      <c r="L2425" s="38"/>
      <c r="M2425" s="217"/>
      <c r="N2425" s="218"/>
      <c r="O2425" s="70"/>
      <c r="P2425" s="70"/>
      <c r="Q2425" s="70"/>
      <c r="R2425" s="70"/>
      <c r="S2425" s="70"/>
      <c r="T2425" s="71"/>
      <c r="U2425" s="33"/>
      <c r="V2425" s="33"/>
      <c r="W2425" s="33"/>
      <c r="X2425" s="33"/>
      <c r="Y2425" s="33"/>
      <c r="Z2425" s="33"/>
      <c r="AA2425" s="33"/>
      <c r="AB2425" s="33"/>
      <c r="AC2425" s="33"/>
      <c r="AD2425" s="33"/>
      <c r="AE2425" s="33"/>
      <c r="AT2425" s="16" t="s">
        <v>158</v>
      </c>
      <c r="AU2425" s="16" t="s">
        <v>86</v>
      </c>
    </row>
    <row r="2426" spans="1:65" s="12" customFormat="1" ht="25.9" customHeight="1">
      <c r="B2426" s="186"/>
      <c r="C2426" s="187"/>
      <c r="D2426" s="188" t="s">
        <v>76</v>
      </c>
      <c r="E2426" s="189" t="s">
        <v>4115</v>
      </c>
      <c r="F2426" s="189" t="s">
        <v>4116</v>
      </c>
      <c r="G2426" s="187"/>
      <c r="H2426" s="187"/>
      <c r="I2426" s="190"/>
      <c r="J2426" s="191">
        <f>BK2426</f>
        <v>0</v>
      </c>
      <c r="K2426" s="187"/>
      <c r="L2426" s="192"/>
      <c r="M2426" s="193"/>
      <c r="N2426" s="194"/>
      <c r="O2426" s="194"/>
      <c r="P2426" s="195">
        <f>P2427</f>
        <v>0</v>
      </c>
      <c r="Q2426" s="194"/>
      <c r="R2426" s="195">
        <f>R2427</f>
        <v>0</v>
      </c>
      <c r="S2426" s="194"/>
      <c r="T2426" s="196">
        <f>T2427</f>
        <v>0</v>
      </c>
      <c r="AR2426" s="197" t="s">
        <v>21</v>
      </c>
      <c r="AT2426" s="198" t="s">
        <v>76</v>
      </c>
      <c r="AU2426" s="198" t="s">
        <v>77</v>
      </c>
      <c r="AY2426" s="197" t="s">
        <v>147</v>
      </c>
      <c r="BK2426" s="199">
        <f>BK2427</f>
        <v>0</v>
      </c>
    </row>
    <row r="2427" spans="1:65" s="12" customFormat="1" ht="22.9" customHeight="1">
      <c r="B2427" s="186"/>
      <c r="C2427" s="187"/>
      <c r="D2427" s="188" t="s">
        <v>76</v>
      </c>
      <c r="E2427" s="200" t="s">
        <v>4117</v>
      </c>
      <c r="F2427" s="200" t="s">
        <v>4118</v>
      </c>
      <c r="G2427" s="187"/>
      <c r="H2427" s="187"/>
      <c r="I2427" s="190"/>
      <c r="J2427" s="201">
        <f>BK2427</f>
        <v>0</v>
      </c>
      <c r="K2427" s="187"/>
      <c r="L2427" s="192"/>
      <c r="M2427" s="193"/>
      <c r="N2427" s="194"/>
      <c r="O2427" s="194"/>
      <c r="P2427" s="195">
        <f>SUM(P2428:P2436)</f>
        <v>0</v>
      </c>
      <c r="Q2427" s="194"/>
      <c r="R2427" s="195">
        <f>SUM(R2428:R2436)</f>
        <v>0</v>
      </c>
      <c r="S2427" s="194"/>
      <c r="T2427" s="196">
        <f>SUM(T2428:T2436)</f>
        <v>0</v>
      </c>
      <c r="AR2427" s="197" t="s">
        <v>21</v>
      </c>
      <c r="AT2427" s="198" t="s">
        <v>76</v>
      </c>
      <c r="AU2427" s="198" t="s">
        <v>21</v>
      </c>
      <c r="AY2427" s="197" t="s">
        <v>147</v>
      </c>
      <c r="BK2427" s="199">
        <f>SUM(BK2428:BK2436)</f>
        <v>0</v>
      </c>
    </row>
    <row r="2428" spans="1:65" s="2" customFormat="1" ht="16.5" customHeight="1">
      <c r="A2428" s="33"/>
      <c r="B2428" s="34"/>
      <c r="C2428" s="202" t="s">
        <v>4119</v>
      </c>
      <c r="D2428" s="202" t="s">
        <v>149</v>
      </c>
      <c r="E2428" s="203" t="s">
        <v>4120</v>
      </c>
      <c r="F2428" s="204" t="s">
        <v>4121</v>
      </c>
      <c r="G2428" s="205" t="s">
        <v>307</v>
      </c>
      <c r="H2428" s="206">
        <v>1</v>
      </c>
      <c r="I2428" s="207"/>
      <c r="J2428" s="208">
        <f>ROUND(I2428*H2428,2)</f>
        <v>0</v>
      </c>
      <c r="K2428" s="204" t="s">
        <v>153</v>
      </c>
      <c r="L2428" s="38"/>
      <c r="M2428" s="209" t="s">
        <v>1</v>
      </c>
      <c r="N2428" s="210" t="s">
        <v>42</v>
      </c>
      <c r="O2428" s="70"/>
      <c r="P2428" s="211">
        <f>O2428*H2428</f>
        <v>0</v>
      </c>
      <c r="Q2428" s="211">
        <v>0</v>
      </c>
      <c r="R2428" s="211">
        <f>Q2428*H2428</f>
        <v>0</v>
      </c>
      <c r="S2428" s="211">
        <v>0</v>
      </c>
      <c r="T2428" s="212">
        <f>S2428*H2428</f>
        <v>0</v>
      </c>
      <c r="U2428" s="33"/>
      <c r="V2428" s="33"/>
      <c r="W2428" s="33"/>
      <c r="X2428" s="33"/>
      <c r="Y2428" s="33"/>
      <c r="Z2428" s="33"/>
      <c r="AA2428" s="33"/>
      <c r="AB2428" s="33"/>
      <c r="AC2428" s="33"/>
      <c r="AD2428" s="33"/>
      <c r="AE2428" s="33"/>
      <c r="AR2428" s="213" t="s">
        <v>154</v>
      </c>
      <c r="AT2428" s="213" t="s">
        <v>149</v>
      </c>
      <c r="AU2428" s="213" t="s">
        <v>86</v>
      </c>
      <c r="AY2428" s="16" t="s">
        <v>147</v>
      </c>
      <c r="BE2428" s="214">
        <f>IF(N2428="základní",J2428,0)</f>
        <v>0</v>
      </c>
      <c r="BF2428" s="214">
        <f>IF(N2428="snížená",J2428,0)</f>
        <v>0</v>
      </c>
      <c r="BG2428" s="214">
        <f>IF(N2428="zákl. přenesená",J2428,0)</f>
        <v>0</v>
      </c>
      <c r="BH2428" s="214">
        <f>IF(N2428="sníž. přenesená",J2428,0)</f>
        <v>0</v>
      </c>
      <c r="BI2428" s="214">
        <f>IF(N2428="nulová",J2428,0)</f>
        <v>0</v>
      </c>
      <c r="BJ2428" s="16" t="s">
        <v>21</v>
      </c>
      <c r="BK2428" s="214">
        <f>ROUND(I2428*H2428,2)</f>
        <v>0</v>
      </c>
      <c r="BL2428" s="16" t="s">
        <v>154</v>
      </c>
      <c r="BM2428" s="213" t="s">
        <v>4122</v>
      </c>
    </row>
    <row r="2429" spans="1:65" s="2" customFormat="1" ht="19.5">
      <c r="A2429" s="33"/>
      <c r="B2429" s="34"/>
      <c r="C2429" s="35"/>
      <c r="D2429" s="215" t="s">
        <v>156</v>
      </c>
      <c r="E2429" s="35"/>
      <c r="F2429" s="216" t="s">
        <v>4123</v>
      </c>
      <c r="G2429" s="35"/>
      <c r="H2429" s="35"/>
      <c r="I2429" s="114"/>
      <c r="J2429" s="35"/>
      <c r="K2429" s="35"/>
      <c r="L2429" s="38"/>
      <c r="M2429" s="217"/>
      <c r="N2429" s="218"/>
      <c r="O2429" s="70"/>
      <c r="P2429" s="70"/>
      <c r="Q2429" s="70"/>
      <c r="R2429" s="70"/>
      <c r="S2429" s="70"/>
      <c r="T2429" s="71"/>
      <c r="U2429" s="33"/>
      <c r="V2429" s="33"/>
      <c r="W2429" s="33"/>
      <c r="X2429" s="33"/>
      <c r="Y2429" s="33"/>
      <c r="Z2429" s="33"/>
      <c r="AA2429" s="33"/>
      <c r="AB2429" s="33"/>
      <c r="AC2429" s="33"/>
      <c r="AD2429" s="33"/>
      <c r="AE2429" s="33"/>
      <c r="AT2429" s="16" t="s">
        <v>156</v>
      </c>
      <c r="AU2429" s="16" t="s">
        <v>86</v>
      </c>
    </row>
    <row r="2430" spans="1:65" s="2" customFormat="1" ht="58.5">
      <c r="A2430" s="33"/>
      <c r="B2430" s="34"/>
      <c r="C2430" s="35"/>
      <c r="D2430" s="215" t="s">
        <v>191</v>
      </c>
      <c r="E2430" s="35"/>
      <c r="F2430" s="219" t="s">
        <v>4124</v>
      </c>
      <c r="G2430" s="35"/>
      <c r="H2430" s="35"/>
      <c r="I2430" s="114"/>
      <c r="J2430" s="35"/>
      <c r="K2430" s="35"/>
      <c r="L2430" s="38"/>
      <c r="M2430" s="217"/>
      <c r="N2430" s="218"/>
      <c r="O2430" s="70"/>
      <c r="P2430" s="70"/>
      <c r="Q2430" s="70"/>
      <c r="R2430" s="70"/>
      <c r="S2430" s="70"/>
      <c r="T2430" s="71"/>
      <c r="U2430" s="33"/>
      <c r="V2430" s="33"/>
      <c r="W2430" s="33"/>
      <c r="X2430" s="33"/>
      <c r="Y2430" s="33"/>
      <c r="Z2430" s="33"/>
      <c r="AA2430" s="33"/>
      <c r="AB2430" s="33"/>
      <c r="AC2430" s="33"/>
      <c r="AD2430" s="33"/>
      <c r="AE2430" s="33"/>
      <c r="AT2430" s="16" t="s">
        <v>191</v>
      </c>
      <c r="AU2430" s="16" t="s">
        <v>86</v>
      </c>
    </row>
    <row r="2431" spans="1:65" s="2" customFormat="1" ht="21.75" customHeight="1">
      <c r="A2431" s="33"/>
      <c r="B2431" s="34"/>
      <c r="C2431" s="202" t="s">
        <v>4125</v>
      </c>
      <c r="D2431" s="202" t="s">
        <v>149</v>
      </c>
      <c r="E2431" s="203" t="s">
        <v>4126</v>
      </c>
      <c r="F2431" s="204" t="s">
        <v>4127</v>
      </c>
      <c r="G2431" s="205" t="s">
        <v>307</v>
      </c>
      <c r="H2431" s="206">
        <v>1</v>
      </c>
      <c r="I2431" s="207"/>
      <c r="J2431" s="208">
        <f>ROUND(I2431*H2431,2)</f>
        <v>0</v>
      </c>
      <c r="K2431" s="204" t="s">
        <v>153</v>
      </c>
      <c r="L2431" s="38"/>
      <c r="M2431" s="209" t="s">
        <v>1</v>
      </c>
      <c r="N2431" s="210" t="s">
        <v>42</v>
      </c>
      <c r="O2431" s="70"/>
      <c r="P2431" s="211">
        <f>O2431*H2431</f>
        <v>0</v>
      </c>
      <c r="Q2431" s="211">
        <v>0</v>
      </c>
      <c r="R2431" s="211">
        <f>Q2431*H2431</f>
        <v>0</v>
      </c>
      <c r="S2431" s="211">
        <v>0</v>
      </c>
      <c r="T2431" s="212">
        <f>S2431*H2431</f>
        <v>0</v>
      </c>
      <c r="U2431" s="33"/>
      <c r="V2431" s="33"/>
      <c r="W2431" s="33"/>
      <c r="X2431" s="33"/>
      <c r="Y2431" s="33"/>
      <c r="Z2431" s="33"/>
      <c r="AA2431" s="33"/>
      <c r="AB2431" s="33"/>
      <c r="AC2431" s="33"/>
      <c r="AD2431" s="33"/>
      <c r="AE2431" s="33"/>
      <c r="AR2431" s="213" t="s">
        <v>154</v>
      </c>
      <c r="AT2431" s="213" t="s">
        <v>149</v>
      </c>
      <c r="AU2431" s="213" t="s">
        <v>86</v>
      </c>
      <c r="AY2431" s="16" t="s">
        <v>147</v>
      </c>
      <c r="BE2431" s="214">
        <f>IF(N2431="základní",J2431,0)</f>
        <v>0</v>
      </c>
      <c r="BF2431" s="214">
        <f>IF(N2431="snížená",J2431,0)</f>
        <v>0</v>
      </c>
      <c r="BG2431" s="214">
        <f>IF(N2431="zákl. přenesená",J2431,0)</f>
        <v>0</v>
      </c>
      <c r="BH2431" s="214">
        <f>IF(N2431="sníž. přenesená",J2431,0)</f>
        <v>0</v>
      </c>
      <c r="BI2431" s="214">
        <f>IF(N2431="nulová",J2431,0)</f>
        <v>0</v>
      </c>
      <c r="BJ2431" s="16" t="s">
        <v>21</v>
      </c>
      <c r="BK2431" s="214">
        <f>ROUND(I2431*H2431,2)</f>
        <v>0</v>
      </c>
      <c r="BL2431" s="16" t="s">
        <v>154</v>
      </c>
      <c r="BM2431" s="213" t="s">
        <v>4128</v>
      </c>
    </row>
    <row r="2432" spans="1:65" s="2" customFormat="1" ht="29.25">
      <c r="A2432" s="33"/>
      <c r="B2432" s="34"/>
      <c r="C2432" s="35"/>
      <c r="D2432" s="215" t="s">
        <v>156</v>
      </c>
      <c r="E2432" s="35"/>
      <c r="F2432" s="216" t="s">
        <v>4129</v>
      </c>
      <c r="G2432" s="35"/>
      <c r="H2432" s="35"/>
      <c r="I2432" s="114"/>
      <c r="J2432" s="35"/>
      <c r="K2432" s="35"/>
      <c r="L2432" s="38"/>
      <c r="M2432" s="217"/>
      <c r="N2432" s="218"/>
      <c r="O2432" s="70"/>
      <c r="P2432" s="70"/>
      <c r="Q2432" s="70"/>
      <c r="R2432" s="70"/>
      <c r="S2432" s="70"/>
      <c r="T2432" s="71"/>
      <c r="U2432" s="33"/>
      <c r="V2432" s="33"/>
      <c r="W2432" s="33"/>
      <c r="X2432" s="33"/>
      <c r="Y2432" s="33"/>
      <c r="Z2432" s="33"/>
      <c r="AA2432" s="33"/>
      <c r="AB2432" s="33"/>
      <c r="AC2432" s="33"/>
      <c r="AD2432" s="33"/>
      <c r="AE2432" s="33"/>
      <c r="AT2432" s="16" t="s">
        <v>156</v>
      </c>
      <c r="AU2432" s="16" t="s">
        <v>86</v>
      </c>
    </row>
    <row r="2433" spans="1:65" s="2" customFormat="1" ht="29.25">
      <c r="A2433" s="33"/>
      <c r="B2433" s="34"/>
      <c r="C2433" s="35"/>
      <c r="D2433" s="215" t="s">
        <v>191</v>
      </c>
      <c r="E2433" s="35"/>
      <c r="F2433" s="219" t="s">
        <v>4130</v>
      </c>
      <c r="G2433" s="35"/>
      <c r="H2433" s="35"/>
      <c r="I2433" s="114"/>
      <c r="J2433" s="35"/>
      <c r="K2433" s="35"/>
      <c r="L2433" s="38"/>
      <c r="M2433" s="217"/>
      <c r="N2433" s="218"/>
      <c r="O2433" s="70"/>
      <c r="P2433" s="70"/>
      <c r="Q2433" s="70"/>
      <c r="R2433" s="70"/>
      <c r="S2433" s="70"/>
      <c r="T2433" s="71"/>
      <c r="U2433" s="33"/>
      <c r="V2433" s="33"/>
      <c r="W2433" s="33"/>
      <c r="X2433" s="33"/>
      <c r="Y2433" s="33"/>
      <c r="Z2433" s="33"/>
      <c r="AA2433" s="33"/>
      <c r="AB2433" s="33"/>
      <c r="AC2433" s="33"/>
      <c r="AD2433" s="33"/>
      <c r="AE2433" s="33"/>
      <c r="AT2433" s="16" t="s">
        <v>191</v>
      </c>
      <c r="AU2433" s="16" t="s">
        <v>86</v>
      </c>
    </row>
    <row r="2434" spans="1:65" s="2" customFormat="1" ht="21.75" customHeight="1">
      <c r="A2434" s="33"/>
      <c r="B2434" s="34"/>
      <c r="C2434" s="202" t="s">
        <v>4131</v>
      </c>
      <c r="D2434" s="202" t="s">
        <v>149</v>
      </c>
      <c r="E2434" s="203" t="s">
        <v>4132</v>
      </c>
      <c r="F2434" s="204" t="s">
        <v>4133</v>
      </c>
      <c r="G2434" s="205" t="s">
        <v>307</v>
      </c>
      <c r="H2434" s="206">
        <v>1</v>
      </c>
      <c r="I2434" s="207"/>
      <c r="J2434" s="208">
        <f>ROUND(I2434*H2434,2)</f>
        <v>0</v>
      </c>
      <c r="K2434" s="204" t="s">
        <v>153</v>
      </c>
      <c r="L2434" s="38"/>
      <c r="M2434" s="209" t="s">
        <v>1</v>
      </c>
      <c r="N2434" s="210" t="s">
        <v>42</v>
      </c>
      <c r="O2434" s="70"/>
      <c r="P2434" s="211">
        <f>O2434*H2434</f>
        <v>0</v>
      </c>
      <c r="Q2434" s="211">
        <v>0</v>
      </c>
      <c r="R2434" s="211">
        <f>Q2434*H2434</f>
        <v>0</v>
      </c>
      <c r="S2434" s="211">
        <v>0</v>
      </c>
      <c r="T2434" s="212">
        <f>S2434*H2434</f>
        <v>0</v>
      </c>
      <c r="U2434" s="33"/>
      <c r="V2434" s="33"/>
      <c r="W2434" s="33"/>
      <c r="X2434" s="33"/>
      <c r="Y2434" s="33"/>
      <c r="Z2434" s="33"/>
      <c r="AA2434" s="33"/>
      <c r="AB2434" s="33"/>
      <c r="AC2434" s="33"/>
      <c r="AD2434" s="33"/>
      <c r="AE2434" s="33"/>
      <c r="AR2434" s="213" t="s">
        <v>154</v>
      </c>
      <c r="AT2434" s="213" t="s">
        <v>149</v>
      </c>
      <c r="AU2434" s="213" t="s">
        <v>86</v>
      </c>
      <c r="AY2434" s="16" t="s">
        <v>147</v>
      </c>
      <c r="BE2434" s="214">
        <f>IF(N2434="základní",J2434,0)</f>
        <v>0</v>
      </c>
      <c r="BF2434" s="214">
        <f>IF(N2434="snížená",J2434,0)</f>
        <v>0</v>
      </c>
      <c r="BG2434" s="214">
        <f>IF(N2434="zákl. přenesená",J2434,0)</f>
        <v>0</v>
      </c>
      <c r="BH2434" s="214">
        <f>IF(N2434="sníž. přenesená",J2434,0)</f>
        <v>0</v>
      </c>
      <c r="BI2434" s="214">
        <f>IF(N2434="nulová",J2434,0)</f>
        <v>0</v>
      </c>
      <c r="BJ2434" s="16" t="s">
        <v>21</v>
      </c>
      <c r="BK2434" s="214">
        <f>ROUND(I2434*H2434,2)</f>
        <v>0</v>
      </c>
      <c r="BL2434" s="16" t="s">
        <v>154</v>
      </c>
      <c r="BM2434" s="213" t="s">
        <v>4134</v>
      </c>
    </row>
    <row r="2435" spans="1:65" s="2" customFormat="1" ht="19.5">
      <c r="A2435" s="33"/>
      <c r="B2435" s="34"/>
      <c r="C2435" s="35"/>
      <c r="D2435" s="215" t="s">
        <v>156</v>
      </c>
      <c r="E2435" s="35"/>
      <c r="F2435" s="216" t="s">
        <v>4135</v>
      </c>
      <c r="G2435" s="35"/>
      <c r="H2435" s="35"/>
      <c r="I2435" s="114"/>
      <c r="J2435" s="35"/>
      <c r="K2435" s="35"/>
      <c r="L2435" s="38"/>
      <c r="M2435" s="217"/>
      <c r="N2435" s="218"/>
      <c r="O2435" s="70"/>
      <c r="P2435" s="70"/>
      <c r="Q2435" s="70"/>
      <c r="R2435" s="70"/>
      <c r="S2435" s="70"/>
      <c r="T2435" s="71"/>
      <c r="U2435" s="33"/>
      <c r="V2435" s="33"/>
      <c r="W2435" s="33"/>
      <c r="X2435" s="33"/>
      <c r="Y2435" s="33"/>
      <c r="Z2435" s="33"/>
      <c r="AA2435" s="33"/>
      <c r="AB2435" s="33"/>
      <c r="AC2435" s="33"/>
      <c r="AD2435" s="33"/>
      <c r="AE2435" s="33"/>
      <c r="AT2435" s="16" t="s">
        <v>156</v>
      </c>
      <c r="AU2435" s="16" t="s">
        <v>86</v>
      </c>
    </row>
    <row r="2436" spans="1:65" s="2" customFormat="1" ht="29.25">
      <c r="A2436" s="33"/>
      <c r="B2436" s="34"/>
      <c r="C2436" s="35"/>
      <c r="D2436" s="215" t="s">
        <v>191</v>
      </c>
      <c r="E2436" s="35"/>
      <c r="F2436" s="219" t="s">
        <v>4136</v>
      </c>
      <c r="G2436" s="35"/>
      <c r="H2436" s="35"/>
      <c r="I2436" s="114"/>
      <c r="J2436" s="35"/>
      <c r="K2436" s="35"/>
      <c r="L2436" s="38"/>
      <c r="M2436" s="217"/>
      <c r="N2436" s="218"/>
      <c r="O2436" s="70"/>
      <c r="P2436" s="70"/>
      <c r="Q2436" s="70"/>
      <c r="R2436" s="70"/>
      <c r="S2436" s="70"/>
      <c r="T2436" s="71"/>
      <c r="U2436" s="33"/>
      <c r="V2436" s="33"/>
      <c r="W2436" s="33"/>
      <c r="X2436" s="33"/>
      <c r="Y2436" s="33"/>
      <c r="Z2436" s="33"/>
      <c r="AA2436" s="33"/>
      <c r="AB2436" s="33"/>
      <c r="AC2436" s="33"/>
      <c r="AD2436" s="33"/>
      <c r="AE2436" s="33"/>
      <c r="AT2436" s="16" t="s">
        <v>191</v>
      </c>
      <c r="AU2436" s="16" t="s">
        <v>86</v>
      </c>
    </row>
    <row r="2437" spans="1:65" s="12" customFormat="1" ht="25.9" customHeight="1">
      <c r="B2437" s="186"/>
      <c r="C2437" s="187"/>
      <c r="D2437" s="188" t="s">
        <v>76</v>
      </c>
      <c r="E2437" s="189" t="s">
        <v>4137</v>
      </c>
      <c r="F2437" s="189" t="s">
        <v>4138</v>
      </c>
      <c r="G2437" s="187"/>
      <c r="H2437" s="187"/>
      <c r="I2437" s="190"/>
      <c r="J2437" s="191">
        <f>BK2437</f>
        <v>0</v>
      </c>
      <c r="K2437" s="187"/>
      <c r="L2437" s="192"/>
      <c r="M2437" s="193"/>
      <c r="N2437" s="194"/>
      <c r="O2437" s="194"/>
      <c r="P2437" s="195">
        <f>P2438+P2509+P2640+P2662+P2738+P2762+P2769+P2776+P2779+P2792+P2809+P2824</f>
        <v>0</v>
      </c>
      <c r="Q2437" s="194"/>
      <c r="R2437" s="195">
        <f>R2438+R2509+R2640+R2662+R2738+R2762+R2769+R2776+R2779+R2792+R2809+R2824</f>
        <v>7.3526098069999994</v>
      </c>
      <c r="S2437" s="194"/>
      <c r="T2437" s="196">
        <f>T2438+T2509+T2640+T2662+T2738+T2762+T2769+T2776+T2779+T2792+T2809+T2824</f>
        <v>0.32262999999999997</v>
      </c>
      <c r="AR2437" s="197" t="s">
        <v>21</v>
      </c>
      <c r="AT2437" s="198" t="s">
        <v>76</v>
      </c>
      <c r="AU2437" s="198" t="s">
        <v>77</v>
      </c>
      <c r="AY2437" s="197" t="s">
        <v>147</v>
      </c>
      <c r="BK2437" s="199">
        <f>BK2438+BK2509+BK2640+BK2662+BK2738+BK2762+BK2769+BK2776+BK2779+BK2792+BK2809+BK2824</f>
        <v>0</v>
      </c>
    </row>
    <row r="2438" spans="1:65" s="12" customFormat="1" ht="22.9" customHeight="1">
      <c r="B2438" s="186"/>
      <c r="C2438" s="187"/>
      <c r="D2438" s="188" t="s">
        <v>76</v>
      </c>
      <c r="E2438" s="200" t="s">
        <v>4023</v>
      </c>
      <c r="F2438" s="200" t="s">
        <v>4139</v>
      </c>
      <c r="G2438" s="187"/>
      <c r="H2438" s="187"/>
      <c r="I2438" s="190"/>
      <c r="J2438" s="201">
        <f>BK2438</f>
        <v>0</v>
      </c>
      <c r="K2438" s="187"/>
      <c r="L2438" s="192"/>
      <c r="M2438" s="193"/>
      <c r="N2438" s="194"/>
      <c r="O2438" s="194"/>
      <c r="P2438" s="195">
        <f>SUM(P2439:P2508)</f>
        <v>0</v>
      </c>
      <c r="Q2438" s="194"/>
      <c r="R2438" s="195">
        <f>SUM(R2439:R2508)</f>
        <v>2.0065264999999997</v>
      </c>
      <c r="S2438" s="194"/>
      <c r="T2438" s="196">
        <f>SUM(T2439:T2508)</f>
        <v>8.7000000000000011E-3</v>
      </c>
      <c r="AR2438" s="197" t="s">
        <v>21</v>
      </c>
      <c r="AT2438" s="198" t="s">
        <v>76</v>
      </c>
      <c r="AU2438" s="198" t="s">
        <v>21</v>
      </c>
      <c r="AY2438" s="197" t="s">
        <v>147</v>
      </c>
      <c r="BK2438" s="199">
        <f>SUM(BK2439:BK2508)</f>
        <v>0</v>
      </c>
    </row>
    <row r="2439" spans="1:65" s="2" customFormat="1" ht="21.75" customHeight="1">
      <c r="A2439" s="33"/>
      <c r="B2439" s="34"/>
      <c r="C2439" s="202" t="s">
        <v>4140</v>
      </c>
      <c r="D2439" s="202" t="s">
        <v>149</v>
      </c>
      <c r="E2439" s="203" t="s">
        <v>4141</v>
      </c>
      <c r="F2439" s="204" t="s">
        <v>4142</v>
      </c>
      <c r="G2439" s="205" t="s">
        <v>152</v>
      </c>
      <c r="H2439" s="206">
        <v>1</v>
      </c>
      <c r="I2439" s="207"/>
      <c r="J2439" s="208">
        <f>ROUND(I2439*H2439,2)</f>
        <v>0</v>
      </c>
      <c r="K2439" s="204" t="s">
        <v>153</v>
      </c>
      <c r="L2439" s="38"/>
      <c r="M2439" s="209" t="s">
        <v>1</v>
      </c>
      <c r="N2439" s="210" t="s">
        <v>42</v>
      </c>
      <c r="O2439" s="70"/>
      <c r="P2439" s="211">
        <f>O2439*H2439</f>
        <v>0</v>
      </c>
      <c r="Q2439" s="211">
        <v>0</v>
      </c>
      <c r="R2439" s="211">
        <f>Q2439*H2439</f>
        <v>0</v>
      </c>
      <c r="S2439" s="211">
        <v>0</v>
      </c>
      <c r="T2439" s="212">
        <f>S2439*H2439</f>
        <v>0</v>
      </c>
      <c r="U2439" s="33"/>
      <c r="V2439" s="33"/>
      <c r="W2439" s="33"/>
      <c r="X2439" s="33"/>
      <c r="Y2439" s="33"/>
      <c r="Z2439" s="33"/>
      <c r="AA2439" s="33"/>
      <c r="AB2439" s="33"/>
      <c r="AC2439" s="33"/>
      <c r="AD2439" s="33"/>
      <c r="AE2439" s="33"/>
      <c r="AR2439" s="213" t="s">
        <v>154</v>
      </c>
      <c r="AT2439" s="213" t="s">
        <v>149</v>
      </c>
      <c r="AU2439" s="213" t="s">
        <v>86</v>
      </c>
      <c r="AY2439" s="16" t="s">
        <v>147</v>
      </c>
      <c r="BE2439" s="214">
        <f>IF(N2439="základní",J2439,0)</f>
        <v>0</v>
      </c>
      <c r="BF2439" s="214">
        <f>IF(N2439="snížená",J2439,0)</f>
        <v>0</v>
      </c>
      <c r="BG2439" s="214">
        <f>IF(N2439="zákl. přenesená",J2439,0)</f>
        <v>0</v>
      </c>
      <c r="BH2439" s="214">
        <f>IF(N2439="sníž. přenesená",J2439,0)</f>
        <v>0</v>
      </c>
      <c r="BI2439" s="214">
        <f>IF(N2439="nulová",J2439,0)</f>
        <v>0</v>
      </c>
      <c r="BJ2439" s="16" t="s">
        <v>21</v>
      </c>
      <c r="BK2439" s="214">
        <f>ROUND(I2439*H2439,2)</f>
        <v>0</v>
      </c>
      <c r="BL2439" s="16" t="s">
        <v>154</v>
      </c>
      <c r="BM2439" s="213" t="s">
        <v>4143</v>
      </c>
    </row>
    <row r="2440" spans="1:65" s="2" customFormat="1" ht="19.5">
      <c r="A2440" s="33"/>
      <c r="B2440" s="34"/>
      <c r="C2440" s="35"/>
      <c r="D2440" s="215" t="s">
        <v>156</v>
      </c>
      <c r="E2440" s="35"/>
      <c r="F2440" s="216" t="s">
        <v>4144</v>
      </c>
      <c r="G2440" s="35"/>
      <c r="H2440" s="35"/>
      <c r="I2440" s="114"/>
      <c r="J2440" s="35"/>
      <c r="K2440" s="35"/>
      <c r="L2440" s="38"/>
      <c r="M2440" s="217"/>
      <c r="N2440" s="218"/>
      <c r="O2440" s="70"/>
      <c r="P2440" s="70"/>
      <c r="Q2440" s="70"/>
      <c r="R2440" s="70"/>
      <c r="S2440" s="70"/>
      <c r="T2440" s="71"/>
      <c r="U2440" s="33"/>
      <c r="V2440" s="33"/>
      <c r="W2440" s="33"/>
      <c r="X2440" s="33"/>
      <c r="Y2440" s="33"/>
      <c r="Z2440" s="33"/>
      <c r="AA2440" s="33"/>
      <c r="AB2440" s="33"/>
      <c r="AC2440" s="33"/>
      <c r="AD2440" s="33"/>
      <c r="AE2440" s="33"/>
      <c r="AT2440" s="16" t="s">
        <v>156</v>
      </c>
      <c r="AU2440" s="16" t="s">
        <v>86</v>
      </c>
    </row>
    <row r="2441" spans="1:65" s="2" customFormat="1" ht="29.25">
      <c r="A2441" s="33"/>
      <c r="B2441" s="34"/>
      <c r="C2441" s="35"/>
      <c r="D2441" s="215" t="s">
        <v>158</v>
      </c>
      <c r="E2441" s="35"/>
      <c r="F2441" s="219" t="s">
        <v>4145</v>
      </c>
      <c r="G2441" s="35"/>
      <c r="H2441" s="35"/>
      <c r="I2441" s="114"/>
      <c r="J2441" s="35"/>
      <c r="K2441" s="35"/>
      <c r="L2441" s="38"/>
      <c r="M2441" s="217"/>
      <c r="N2441" s="218"/>
      <c r="O2441" s="70"/>
      <c r="P2441" s="70"/>
      <c r="Q2441" s="70"/>
      <c r="R2441" s="70"/>
      <c r="S2441" s="70"/>
      <c r="T2441" s="71"/>
      <c r="U2441" s="33"/>
      <c r="V2441" s="33"/>
      <c r="W2441" s="33"/>
      <c r="X2441" s="33"/>
      <c r="Y2441" s="33"/>
      <c r="Z2441" s="33"/>
      <c r="AA2441" s="33"/>
      <c r="AB2441" s="33"/>
      <c r="AC2441" s="33"/>
      <c r="AD2441" s="33"/>
      <c r="AE2441" s="33"/>
      <c r="AT2441" s="16" t="s">
        <v>158</v>
      </c>
      <c r="AU2441" s="16" t="s">
        <v>86</v>
      </c>
    </row>
    <row r="2442" spans="1:65" s="2" customFormat="1" ht="19.5">
      <c r="A2442" s="33"/>
      <c r="B2442" s="34"/>
      <c r="C2442" s="35"/>
      <c r="D2442" s="215" t="s">
        <v>191</v>
      </c>
      <c r="E2442" s="35"/>
      <c r="F2442" s="219" t="s">
        <v>4146</v>
      </c>
      <c r="G2442" s="35"/>
      <c r="H2442" s="35"/>
      <c r="I2442" s="114"/>
      <c r="J2442" s="35"/>
      <c r="K2442" s="35"/>
      <c r="L2442" s="38"/>
      <c r="M2442" s="217"/>
      <c r="N2442" s="218"/>
      <c r="O2442" s="70"/>
      <c r="P2442" s="70"/>
      <c r="Q2442" s="70"/>
      <c r="R2442" s="70"/>
      <c r="S2442" s="70"/>
      <c r="T2442" s="71"/>
      <c r="U2442" s="33"/>
      <c r="V2442" s="33"/>
      <c r="W2442" s="33"/>
      <c r="X2442" s="33"/>
      <c r="Y2442" s="33"/>
      <c r="Z2442" s="33"/>
      <c r="AA2442" s="33"/>
      <c r="AB2442" s="33"/>
      <c r="AC2442" s="33"/>
      <c r="AD2442" s="33"/>
      <c r="AE2442" s="33"/>
      <c r="AT2442" s="16" t="s">
        <v>191</v>
      </c>
      <c r="AU2442" s="16" t="s">
        <v>86</v>
      </c>
    </row>
    <row r="2443" spans="1:65" s="2" customFormat="1" ht="16.5" customHeight="1">
      <c r="A2443" s="33"/>
      <c r="B2443" s="34"/>
      <c r="C2443" s="220" t="s">
        <v>4147</v>
      </c>
      <c r="D2443" s="220" t="s">
        <v>290</v>
      </c>
      <c r="E2443" s="221" t="s">
        <v>4148</v>
      </c>
      <c r="F2443" s="222" t="s">
        <v>4149</v>
      </c>
      <c r="G2443" s="223" t="s">
        <v>580</v>
      </c>
      <c r="H2443" s="224">
        <v>1</v>
      </c>
      <c r="I2443" s="225"/>
      <c r="J2443" s="226">
        <f>ROUND(I2443*H2443,2)</f>
        <v>0</v>
      </c>
      <c r="K2443" s="222" t="s">
        <v>153</v>
      </c>
      <c r="L2443" s="227"/>
      <c r="M2443" s="228" t="s">
        <v>1</v>
      </c>
      <c r="N2443" s="229" t="s">
        <v>42</v>
      </c>
      <c r="O2443" s="70"/>
      <c r="P2443" s="211">
        <f>O2443*H2443</f>
        <v>0</v>
      </c>
      <c r="Q2443" s="211">
        <v>1</v>
      </c>
      <c r="R2443" s="211">
        <f>Q2443*H2443</f>
        <v>1</v>
      </c>
      <c r="S2443" s="211">
        <v>0</v>
      </c>
      <c r="T2443" s="212">
        <f>S2443*H2443</f>
        <v>0</v>
      </c>
      <c r="U2443" s="33"/>
      <c r="V2443" s="33"/>
      <c r="W2443" s="33"/>
      <c r="X2443" s="33"/>
      <c r="Y2443" s="33"/>
      <c r="Z2443" s="33"/>
      <c r="AA2443" s="33"/>
      <c r="AB2443" s="33"/>
      <c r="AC2443" s="33"/>
      <c r="AD2443" s="33"/>
      <c r="AE2443" s="33"/>
      <c r="AR2443" s="213" t="s">
        <v>193</v>
      </c>
      <c r="AT2443" s="213" t="s">
        <v>290</v>
      </c>
      <c r="AU2443" s="213" t="s">
        <v>86</v>
      </c>
      <c r="AY2443" s="16" t="s">
        <v>147</v>
      </c>
      <c r="BE2443" s="214">
        <f>IF(N2443="základní",J2443,0)</f>
        <v>0</v>
      </c>
      <c r="BF2443" s="214">
        <f>IF(N2443="snížená",J2443,0)</f>
        <v>0</v>
      </c>
      <c r="BG2443" s="214">
        <f>IF(N2443="zákl. přenesená",J2443,0)</f>
        <v>0</v>
      </c>
      <c r="BH2443" s="214">
        <f>IF(N2443="sníž. přenesená",J2443,0)</f>
        <v>0</v>
      </c>
      <c r="BI2443" s="214">
        <f>IF(N2443="nulová",J2443,0)</f>
        <v>0</v>
      </c>
      <c r="BJ2443" s="16" t="s">
        <v>21</v>
      </c>
      <c r="BK2443" s="214">
        <f>ROUND(I2443*H2443,2)</f>
        <v>0</v>
      </c>
      <c r="BL2443" s="16" t="s">
        <v>154</v>
      </c>
      <c r="BM2443" s="213" t="s">
        <v>4150</v>
      </c>
    </row>
    <row r="2444" spans="1:65" s="2" customFormat="1" ht="11.25">
      <c r="A2444" s="33"/>
      <c r="B2444" s="34"/>
      <c r="C2444" s="35"/>
      <c r="D2444" s="215" t="s">
        <v>156</v>
      </c>
      <c r="E2444" s="35"/>
      <c r="F2444" s="216" t="s">
        <v>4149</v>
      </c>
      <c r="G2444" s="35"/>
      <c r="H2444" s="35"/>
      <c r="I2444" s="114"/>
      <c r="J2444" s="35"/>
      <c r="K2444" s="35"/>
      <c r="L2444" s="38"/>
      <c r="M2444" s="217"/>
      <c r="N2444" s="218"/>
      <c r="O2444" s="70"/>
      <c r="P2444" s="70"/>
      <c r="Q2444" s="70"/>
      <c r="R2444" s="70"/>
      <c r="S2444" s="70"/>
      <c r="T2444" s="71"/>
      <c r="U2444" s="33"/>
      <c r="V2444" s="33"/>
      <c r="W2444" s="33"/>
      <c r="X2444" s="33"/>
      <c r="Y2444" s="33"/>
      <c r="Z2444" s="33"/>
      <c r="AA2444" s="33"/>
      <c r="AB2444" s="33"/>
      <c r="AC2444" s="33"/>
      <c r="AD2444" s="33"/>
      <c r="AE2444" s="33"/>
      <c r="AT2444" s="16" t="s">
        <v>156</v>
      </c>
      <c r="AU2444" s="16" t="s">
        <v>86</v>
      </c>
    </row>
    <row r="2445" spans="1:65" s="2" customFormat="1" ht="29.25">
      <c r="A2445" s="33"/>
      <c r="B2445" s="34"/>
      <c r="C2445" s="35"/>
      <c r="D2445" s="215" t="s">
        <v>191</v>
      </c>
      <c r="E2445" s="35"/>
      <c r="F2445" s="219" t="s">
        <v>4151</v>
      </c>
      <c r="G2445" s="35"/>
      <c r="H2445" s="35"/>
      <c r="I2445" s="114"/>
      <c r="J2445" s="35"/>
      <c r="K2445" s="35"/>
      <c r="L2445" s="38"/>
      <c r="M2445" s="217"/>
      <c r="N2445" s="218"/>
      <c r="O2445" s="70"/>
      <c r="P2445" s="70"/>
      <c r="Q2445" s="70"/>
      <c r="R2445" s="70"/>
      <c r="S2445" s="70"/>
      <c r="T2445" s="71"/>
      <c r="U2445" s="33"/>
      <c r="V2445" s="33"/>
      <c r="W2445" s="33"/>
      <c r="X2445" s="33"/>
      <c r="Y2445" s="33"/>
      <c r="Z2445" s="33"/>
      <c r="AA2445" s="33"/>
      <c r="AB2445" s="33"/>
      <c r="AC2445" s="33"/>
      <c r="AD2445" s="33"/>
      <c r="AE2445" s="33"/>
      <c r="AT2445" s="16" t="s">
        <v>191</v>
      </c>
      <c r="AU2445" s="16" t="s">
        <v>86</v>
      </c>
    </row>
    <row r="2446" spans="1:65" s="2" customFormat="1" ht="21.75" customHeight="1">
      <c r="A2446" s="33"/>
      <c r="B2446" s="34"/>
      <c r="C2446" s="202" t="s">
        <v>4152</v>
      </c>
      <c r="D2446" s="202" t="s">
        <v>149</v>
      </c>
      <c r="E2446" s="203" t="s">
        <v>4153</v>
      </c>
      <c r="F2446" s="204" t="s">
        <v>4154</v>
      </c>
      <c r="G2446" s="205" t="s">
        <v>152</v>
      </c>
      <c r="H2446" s="206">
        <v>1</v>
      </c>
      <c r="I2446" s="207"/>
      <c r="J2446" s="208">
        <f>ROUND(I2446*H2446,2)</f>
        <v>0</v>
      </c>
      <c r="K2446" s="204" t="s">
        <v>153</v>
      </c>
      <c r="L2446" s="38"/>
      <c r="M2446" s="209" t="s">
        <v>1</v>
      </c>
      <c r="N2446" s="210" t="s">
        <v>42</v>
      </c>
      <c r="O2446" s="70"/>
      <c r="P2446" s="211">
        <f>O2446*H2446</f>
        <v>0</v>
      </c>
      <c r="Q2446" s="211">
        <v>0</v>
      </c>
      <c r="R2446" s="211">
        <f>Q2446*H2446</f>
        <v>0</v>
      </c>
      <c r="S2446" s="211">
        <v>0</v>
      </c>
      <c r="T2446" s="212">
        <f>S2446*H2446</f>
        <v>0</v>
      </c>
      <c r="U2446" s="33"/>
      <c r="V2446" s="33"/>
      <c r="W2446" s="33"/>
      <c r="X2446" s="33"/>
      <c r="Y2446" s="33"/>
      <c r="Z2446" s="33"/>
      <c r="AA2446" s="33"/>
      <c r="AB2446" s="33"/>
      <c r="AC2446" s="33"/>
      <c r="AD2446" s="33"/>
      <c r="AE2446" s="33"/>
      <c r="AR2446" s="213" t="s">
        <v>154</v>
      </c>
      <c r="AT2446" s="213" t="s">
        <v>149</v>
      </c>
      <c r="AU2446" s="213" t="s">
        <v>86</v>
      </c>
      <c r="AY2446" s="16" t="s">
        <v>147</v>
      </c>
      <c r="BE2446" s="214">
        <f>IF(N2446="základní",J2446,0)</f>
        <v>0</v>
      </c>
      <c r="BF2446" s="214">
        <f>IF(N2446="snížená",J2446,0)</f>
        <v>0</v>
      </c>
      <c r="BG2446" s="214">
        <f>IF(N2446="zákl. přenesená",J2446,0)</f>
        <v>0</v>
      </c>
      <c r="BH2446" s="214">
        <f>IF(N2446="sníž. přenesená",J2446,0)</f>
        <v>0</v>
      </c>
      <c r="BI2446" s="214">
        <f>IF(N2446="nulová",J2446,0)</f>
        <v>0</v>
      </c>
      <c r="BJ2446" s="16" t="s">
        <v>21</v>
      </c>
      <c r="BK2446" s="214">
        <f>ROUND(I2446*H2446,2)</f>
        <v>0</v>
      </c>
      <c r="BL2446" s="16" t="s">
        <v>154</v>
      </c>
      <c r="BM2446" s="213" t="s">
        <v>4155</v>
      </c>
    </row>
    <row r="2447" spans="1:65" s="2" customFormat="1" ht="19.5">
      <c r="A2447" s="33"/>
      <c r="B2447" s="34"/>
      <c r="C2447" s="35"/>
      <c r="D2447" s="215" t="s">
        <v>156</v>
      </c>
      <c r="E2447" s="35"/>
      <c r="F2447" s="216" t="s">
        <v>4156</v>
      </c>
      <c r="G2447" s="35"/>
      <c r="H2447" s="35"/>
      <c r="I2447" s="114"/>
      <c r="J2447" s="35"/>
      <c r="K2447" s="35"/>
      <c r="L2447" s="38"/>
      <c r="M2447" s="217"/>
      <c r="N2447" s="218"/>
      <c r="O2447" s="70"/>
      <c r="P2447" s="70"/>
      <c r="Q2447" s="70"/>
      <c r="R2447" s="70"/>
      <c r="S2447" s="70"/>
      <c r="T2447" s="71"/>
      <c r="U2447" s="33"/>
      <c r="V2447" s="33"/>
      <c r="W2447" s="33"/>
      <c r="X2447" s="33"/>
      <c r="Y2447" s="33"/>
      <c r="Z2447" s="33"/>
      <c r="AA2447" s="33"/>
      <c r="AB2447" s="33"/>
      <c r="AC2447" s="33"/>
      <c r="AD2447" s="33"/>
      <c r="AE2447" s="33"/>
      <c r="AT2447" s="16" t="s">
        <v>156</v>
      </c>
      <c r="AU2447" s="16" t="s">
        <v>86</v>
      </c>
    </row>
    <row r="2448" spans="1:65" s="2" customFormat="1" ht="29.25">
      <c r="A2448" s="33"/>
      <c r="B2448" s="34"/>
      <c r="C2448" s="35"/>
      <c r="D2448" s="215" t="s">
        <v>158</v>
      </c>
      <c r="E2448" s="35"/>
      <c r="F2448" s="219" t="s">
        <v>4145</v>
      </c>
      <c r="G2448" s="35"/>
      <c r="H2448" s="35"/>
      <c r="I2448" s="114"/>
      <c r="J2448" s="35"/>
      <c r="K2448" s="35"/>
      <c r="L2448" s="38"/>
      <c r="M2448" s="217"/>
      <c r="N2448" s="218"/>
      <c r="O2448" s="70"/>
      <c r="P2448" s="70"/>
      <c r="Q2448" s="70"/>
      <c r="R2448" s="70"/>
      <c r="S2448" s="70"/>
      <c r="T2448" s="71"/>
      <c r="U2448" s="33"/>
      <c r="V2448" s="33"/>
      <c r="W2448" s="33"/>
      <c r="X2448" s="33"/>
      <c r="Y2448" s="33"/>
      <c r="Z2448" s="33"/>
      <c r="AA2448" s="33"/>
      <c r="AB2448" s="33"/>
      <c r="AC2448" s="33"/>
      <c r="AD2448" s="33"/>
      <c r="AE2448" s="33"/>
      <c r="AT2448" s="16" t="s">
        <v>158</v>
      </c>
      <c r="AU2448" s="16" t="s">
        <v>86</v>
      </c>
    </row>
    <row r="2449" spans="1:65" s="2" customFormat="1" ht="19.5">
      <c r="A2449" s="33"/>
      <c r="B2449" s="34"/>
      <c r="C2449" s="35"/>
      <c r="D2449" s="215" t="s">
        <v>191</v>
      </c>
      <c r="E2449" s="35"/>
      <c r="F2449" s="219" t="s">
        <v>4157</v>
      </c>
      <c r="G2449" s="35"/>
      <c r="H2449" s="35"/>
      <c r="I2449" s="114"/>
      <c r="J2449" s="35"/>
      <c r="K2449" s="35"/>
      <c r="L2449" s="38"/>
      <c r="M2449" s="217"/>
      <c r="N2449" s="218"/>
      <c r="O2449" s="70"/>
      <c r="P2449" s="70"/>
      <c r="Q2449" s="70"/>
      <c r="R2449" s="70"/>
      <c r="S2449" s="70"/>
      <c r="T2449" s="71"/>
      <c r="U2449" s="33"/>
      <c r="V2449" s="33"/>
      <c r="W2449" s="33"/>
      <c r="X2449" s="33"/>
      <c r="Y2449" s="33"/>
      <c r="Z2449" s="33"/>
      <c r="AA2449" s="33"/>
      <c r="AB2449" s="33"/>
      <c r="AC2449" s="33"/>
      <c r="AD2449" s="33"/>
      <c r="AE2449" s="33"/>
      <c r="AT2449" s="16" t="s">
        <v>191</v>
      </c>
      <c r="AU2449" s="16" t="s">
        <v>86</v>
      </c>
    </row>
    <row r="2450" spans="1:65" s="2" customFormat="1" ht="16.5" customHeight="1">
      <c r="A2450" s="33"/>
      <c r="B2450" s="34"/>
      <c r="C2450" s="220" t="s">
        <v>4158</v>
      </c>
      <c r="D2450" s="220" t="s">
        <v>290</v>
      </c>
      <c r="E2450" s="221" t="s">
        <v>4159</v>
      </c>
      <c r="F2450" s="222" t="s">
        <v>4160</v>
      </c>
      <c r="G2450" s="223" t="s">
        <v>580</v>
      </c>
      <c r="H2450" s="224">
        <v>1</v>
      </c>
      <c r="I2450" s="225"/>
      <c r="J2450" s="226">
        <f>ROUND(I2450*H2450,2)</f>
        <v>0</v>
      </c>
      <c r="K2450" s="222" t="s">
        <v>153</v>
      </c>
      <c r="L2450" s="227"/>
      <c r="M2450" s="228" t="s">
        <v>1</v>
      </c>
      <c r="N2450" s="229" t="s">
        <v>42</v>
      </c>
      <c r="O2450" s="70"/>
      <c r="P2450" s="211">
        <f>O2450*H2450</f>
        <v>0</v>
      </c>
      <c r="Q2450" s="211">
        <v>1</v>
      </c>
      <c r="R2450" s="211">
        <f>Q2450*H2450</f>
        <v>1</v>
      </c>
      <c r="S2450" s="211">
        <v>0</v>
      </c>
      <c r="T2450" s="212">
        <f>S2450*H2450</f>
        <v>0</v>
      </c>
      <c r="U2450" s="33"/>
      <c r="V2450" s="33"/>
      <c r="W2450" s="33"/>
      <c r="X2450" s="33"/>
      <c r="Y2450" s="33"/>
      <c r="Z2450" s="33"/>
      <c r="AA2450" s="33"/>
      <c r="AB2450" s="33"/>
      <c r="AC2450" s="33"/>
      <c r="AD2450" s="33"/>
      <c r="AE2450" s="33"/>
      <c r="AR2450" s="213" t="s">
        <v>193</v>
      </c>
      <c r="AT2450" s="213" t="s">
        <v>290</v>
      </c>
      <c r="AU2450" s="213" t="s">
        <v>86</v>
      </c>
      <c r="AY2450" s="16" t="s">
        <v>147</v>
      </c>
      <c r="BE2450" s="214">
        <f>IF(N2450="základní",J2450,0)</f>
        <v>0</v>
      </c>
      <c r="BF2450" s="214">
        <f>IF(N2450="snížená",J2450,0)</f>
        <v>0</v>
      </c>
      <c r="BG2450" s="214">
        <f>IF(N2450="zákl. přenesená",J2450,0)</f>
        <v>0</v>
      </c>
      <c r="BH2450" s="214">
        <f>IF(N2450="sníž. přenesená",J2450,0)</f>
        <v>0</v>
      </c>
      <c r="BI2450" s="214">
        <f>IF(N2450="nulová",J2450,0)</f>
        <v>0</v>
      </c>
      <c r="BJ2450" s="16" t="s">
        <v>21</v>
      </c>
      <c r="BK2450" s="214">
        <f>ROUND(I2450*H2450,2)</f>
        <v>0</v>
      </c>
      <c r="BL2450" s="16" t="s">
        <v>154</v>
      </c>
      <c r="BM2450" s="213" t="s">
        <v>4161</v>
      </c>
    </row>
    <row r="2451" spans="1:65" s="2" customFormat="1" ht="11.25">
      <c r="A2451" s="33"/>
      <c r="B2451" s="34"/>
      <c r="C2451" s="35"/>
      <c r="D2451" s="215" t="s">
        <v>156</v>
      </c>
      <c r="E2451" s="35"/>
      <c r="F2451" s="216" t="s">
        <v>4160</v>
      </c>
      <c r="G2451" s="35"/>
      <c r="H2451" s="35"/>
      <c r="I2451" s="114"/>
      <c r="J2451" s="35"/>
      <c r="K2451" s="35"/>
      <c r="L2451" s="38"/>
      <c r="M2451" s="217"/>
      <c r="N2451" s="218"/>
      <c r="O2451" s="70"/>
      <c r="P2451" s="70"/>
      <c r="Q2451" s="70"/>
      <c r="R2451" s="70"/>
      <c r="S2451" s="70"/>
      <c r="T2451" s="71"/>
      <c r="U2451" s="33"/>
      <c r="V2451" s="33"/>
      <c r="W2451" s="33"/>
      <c r="X2451" s="33"/>
      <c r="Y2451" s="33"/>
      <c r="Z2451" s="33"/>
      <c r="AA2451" s="33"/>
      <c r="AB2451" s="33"/>
      <c r="AC2451" s="33"/>
      <c r="AD2451" s="33"/>
      <c r="AE2451" s="33"/>
      <c r="AT2451" s="16" t="s">
        <v>156</v>
      </c>
      <c r="AU2451" s="16" t="s">
        <v>86</v>
      </c>
    </row>
    <row r="2452" spans="1:65" s="2" customFormat="1" ht="19.5">
      <c r="A2452" s="33"/>
      <c r="B2452" s="34"/>
      <c r="C2452" s="35"/>
      <c r="D2452" s="215" t="s">
        <v>191</v>
      </c>
      <c r="E2452" s="35"/>
      <c r="F2452" s="219" t="s">
        <v>4162</v>
      </c>
      <c r="G2452" s="35"/>
      <c r="H2452" s="35"/>
      <c r="I2452" s="114"/>
      <c r="J2452" s="35"/>
      <c r="K2452" s="35"/>
      <c r="L2452" s="38"/>
      <c r="M2452" s="217"/>
      <c r="N2452" s="218"/>
      <c r="O2452" s="70"/>
      <c r="P2452" s="70"/>
      <c r="Q2452" s="70"/>
      <c r="R2452" s="70"/>
      <c r="S2452" s="70"/>
      <c r="T2452" s="71"/>
      <c r="U2452" s="33"/>
      <c r="V2452" s="33"/>
      <c r="W2452" s="33"/>
      <c r="X2452" s="33"/>
      <c r="Y2452" s="33"/>
      <c r="Z2452" s="33"/>
      <c r="AA2452" s="33"/>
      <c r="AB2452" s="33"/>
      <c r="AC2452" s="33"/>
      <c r="AD2452" s="33"/>
      <c r="AE2452" s="33"/>
      <c r="AT2452" s="16" t="s">
        <v>191</v>
      </c>
      <c r="AU2452" s="16" t="s">
        <v>86</v>
      </c>
    </row>
    <row r="2453" spans="1:65" s="2" customFormat="1" ht="21.75" customHeight="1">
      <c r="A2453" s="33"/>
      <c r="B2453" s="34"/>
      <c r="C2453" s="202" t="s">
        <v>4163</v>
      </c>
      <c r="D2453" s="202" t="s">
        <v>149</v>
      </c>
      <c r="E2453" s="203" t="s">
        <v>4164</v>
      </c>
      <c r="F2453" s="204" t="s">
        <v>4165</v>
      </c>
      <c r="G2453" s="205" t="s">
        <v>152</v>
      </c>
      <c r="H2453" s="206">
        <v>1</v>
      </c>
      <c r="I2453" s="207"/>
      <c r="J2453" s="208">
        <f>ROUND(I2453*H2453,2)</f>
        <v>0</v>
      </c>
      <c r="K2453" s="204" t="s">
        <v>153</v>
      </c>
      <c r="L2453" s="38"/>
      <c r="M2453" s="209" t="s">
        <v>1</v>
      </c>
      <c r="N2453" s="210" t="s">
        <v>42</v>
      </c>
      <c r="O2453" s="70"/>
      <c r="P2453" s="211">
        <f>O2453*H2453</f>
        <v>0</v>
      </c>
      <c r="Q2453" s="211">
        <v>0</v>
      </c>
      <c r="R2453" s="211">
        <f>Q2453*H2453</f>
        <v>0</v>
      </c>
      <c r="S2453" s="211">
        <v>0</v>
      </c>
      <c r="T2453" s="212">
        <f>S2453*H2453</f>
        <v>0</v>
      </c>
      <c r="U2453" s="33"/>
      <c r="V2453" s="33"/>
      <c r="W2453" s="33"/>
      <c r="X2453" s="33"/>
      <c r="Y2453" s="33"/>
      <c r="Z2453" s="33"/>
      <c r="AA2453" s="33"/>
      <c r="AB2453" s="33"/>
      <c r="AC2453" s="33"/>
      <c r="AD2453" s="33"/>
      <c r="AE2453" s="33"/>
      <c r="AR2453" s="213" t="s">
        <v>154</v>
      </c>
      <c r="AT2453" s="213" t="s">
        <v>149</v>
      </c>
      <c r="AU2453" s="213" t="s">
        <v>86</v>
      </c>
      <c r="AY2453" s="16" t="s">
        <v>147</v>
      </c>
      <c r="BE2453" s="214">
        <f>IF(N2453="základní",J2453,0)</f>
        <v>0</v>
      </c>
      <c r="BF2453" s="214">
        <f>IF(N2453="snížená",J2453,0)</f>
        <v>0</v>
      </c>
      <c r="BG2453" s="214">
        <f>IF(N2453="zákl. přenesená",J2453,0)</f>
        <v>0</v>
      </c>
      <c r="BH2453" s="214">
        <f>IF(N2453="sníž. přenesená",J2453,0)</f>
        <v>0</v>
      </c>
      <c r="BI2453" s="214">
        <f>IF(N2453="nulová",J2453,0)</f>
        <v>0</v>
      </c>
      <c r="BJ2453" s="16" t="s">
        <v>21</v>
      </c>
      <c r="BK2453" s="214">
        <f>ROUND(I2453*H2453,2)</f>
        <v>0</v>
      </c>
      <c r="BL2453" s="16" t="s">
        <v>154</v>
      </c>
      <c r="BM2453" s="213" t="s">
        <v>4166</v>
      </c>
    </row>
    <row r="2454" spans="1:65" s="2" customFormat="1" ht="19.5">
      <c r="A2454" s="33"/>
      <c r="B2454" s="34"/>
      <c r="C2454" s="35"/>
      <c r="D2454" s="215" t="s">
        <v>156</v>
      </c>
      <c r="E2454" s="35"/>
      <c r="F2454" s="216" t="s">
        <v>4167</v>
      </c>
      <c r="G2454" s="35"/>
      <c r="H2454" s="35"/>
      <c r="I2454" s="114"/>
      <c r="J2454" s="35"/>
      <c r="K2454" s="35"/>
      <c r="L2454" s="38"/>
      <c r="M2454" s="217"/>
      <c r="N2454" s="218"/>
      <c r="O2454" s="70"/>
      <c r="P2454" s="70"/>
      <c r="Q2454" s="70"/>
      <c r="R2454" s="70"/>
      <c r="S2454" s="70"/>
      <c r="T2454" s="71"/>
      <c r="U2454" s="33"/>
      <c r="V2454" s="33"/>
      <c r="W2454" s="33"/>
      <c r="X2454" s="33"/>
      <c r="Y2454" s="33"/>
      <c r="Z2454" s="33"/>
      <c r="AA2454" s="33"/>
      <c r="AB2454" s="33"/>
      <c r="AC2454" s="33"/>
      <c r="AD2454" s="33"/>
      <c r="AE2454" s="33"/>
      <c r="AT2454" s="16" t="s">
        <v>156</v>
      </c>
      <c r="AU2454" s="16" t="s">
        <v>86</v>
      </c>
    </row>
    <row r="2455" spans="1:65" s="2" customFormat="1" ht="29.25">
      <c r="A2455" s="33"/>
      <c r="B2455" s="34"/>
      <c r="C2455" s="35"/>
      <c r="D2455" s="215" t="s">
        <v>158</v>
      </c>
      <c r="E2455" s="35"/>
      <c r="F2455" s="219" t="s">
        <v>4145</v>
      </c>
      <c r="G2455" s="35"/>
      <c r="H2455" s="35"/>
      <c r="I2455" s="114"/>
      <c r="J2455" s="35"/>
      <c r="K2455" s="35"/>
      <c r="L2455" s="38"/>
      <c r="M2455" s="217"/>
      <c r="N2455" s="218"/>
      <c r="O2455" s="70"/>
      <c r="P2455" s="70"/>
      <c r="Q2455" s="70"/>
      <c r="R2455" s="70"/>
      <c r="S2455" s="70"/>
      <c r="T2455" s="71"/>
      <c r="U2455" s="33"/>
      <c r="V2455" s="33"/>
      <c r="W2455" s="33"/>
      <c r="X2455" s="33"/>
      <c r="Y2455" s="33"/>
      <c r="Z2455" s="33"/>
      <c r="AA2455" s="33"/>
      <c r="AB2455" s="33"/>
      <c r="AC2455" s="33"/>
      <c r="AD2455" s="33"/>
      <c r="AE2455" s="33"/>
      <c r="AT2455" s="16" t="s">
        <v>158</v>
      </c>
      <c r="AU2455" s="16" t="s">
        <v>86</v>
      </c>
    </row>
    <row r="2456" spans="1:65" s="2" customFormat="1" ht="16.5" customHeight="1">
      <c r="A2456" s="33"/>
      <c r="B2456" s="34"/>
      <c r="C2456" s="202" t="s">
        <v>4168</v>
      </c>
      <c r="D2456" s="202" t="s">
        <v>149</v>
      </c>
      <c r="E2456" s="203" t="s">
        <v>4169</v>
      </c>
      <c r="F2456" s="204" t="s">
        <v>4170</v>
      </c>
      <c r="G2456" s="205" t="s">
        <v>152</v>
      </c>
      <c r="H2456" s="206">
        <v>1</v>
      </c>
      <c r="I2456" s="207"/>
      <c r="J2456" s="208">
        <f>ROUND(I2456*H2456,2)</f>
        <v>0</v>
      </c>
      <c r="K2456" s="204" t="s">
        <v>153</v>
      </c>
      <c r="L2456" s="38"/>
      <c r="M2456" s="209" t="s">
        <v>1</v>
      </c>
      <c r="N2456" s="210" t="s">
        <v>42</v>
      </c>
      <c r="O2456" s="70"/>
      <c r="P2456" s="211">
        <f>O2456*H2456</f>
        <v>0</v>
      </c>
      <c r="Q2456" s="211">
        <v>0</v>
      </c>
      <c r="R2456" s="211">
        <f>Q2456*H2456</f>
        <v>0</v>
      </c>
      <c r="S2456" s="211">
        <v>4.0000000000000001E-3</v>
      </c>
      <c r="T2456" s="212">
        <f>S2456*H2456</f>
        <v>4.0000000000000001E-3</v>
      </c>
      <c r="U2456" s="33"/>
      <c r="V2456" s="33"/>
      <c r="W2456" s="33"/>
      <c r="X2456" s="33"/>
      <c r="Y2456" s="33"/>
      <c r="Z2456" s="33"/>
      <c r="AA2456" s="33"/>
      <c r="AB2456" s="33"/>
      <c r="AC2456" s="33"/>
      <c r="AD2456" s="33"/>
      <c r="AE2456" s="33"/>
      <c r="AR2456" s="213" t="s">
        <v>154</v>
      </c>
      <c r="AT2456" s="213" t="s">
        <v>149</v>
      </c>
      <c r="AU2456" s="213" t="s">
        <v>86</v>
      </c>
      <c r="AY2456" s="16" t="s">
        <v>147</v>
      </c>
      <c r="BE2456" s="214">
        <f>IF(N2456="základní",J2456,0)</f>
        <v>0</v>
      </c>
      <c r="BF2456" s="214">
        <f>IF(N2456="snížená",J2456,0)</f>
        <v>0</v>
      </c>
      <c r="BG2456" s="214">
        <f>IF(N2456="zákl. přenesená",J2456,0)</f>
        <v>0</v>
      </c>
      <c r="BH2456" s="214">
        <f>IF(N2456="sníž. přenesená",J2456,0)</f>
        <v>0</v>
      </c>
      <c r="BI2456" s="214">
        <f>IF(N2456="nulová",J2456,0)</f>
        <v>0</v>
      </c>
      <c r="BJ2456" s="16" t="s">
        <v>21</v>
      </c>
      <c r="BK2456" s="214">
        <f>ROUND(I2456*H2456,2)</f>
        <v>0</v>
      </c>
      <c r="BL2456" s="16" t="s">
        <v>154</v>
      </c>
      <c r="BM2456" s="213" t="s">
        <v>4171</v>
      </c>
    </row>
    <row r="2457" spans="1:65" s="2" customFormat="1" ht="11.25">
      <c r="A2457" s="33"/>
      <c r="B2457" s="34"/>
      <c r="C2457" s="35"/>
      <c r="D2457" s="215" t="s">
        <v>156</v>
      </c>
      <c r="E2457" s="35"/>
      <c r="F2457" s="216" t="s">
        <v>4172</v>
      </c>
      <c r="G2457" s="35"/>
      <c r="H2457" s="35"/>
      <c r="I2457" s="114"/>
      <c r="J2457" s="35"/>
      <c r="K2457" s="35"/>
      <c r="L2457" s="38"/>
      <c r="M2457" s="217"/>
      <c r="N2457" s="218"/>
      <c r="O2457" s="70"/>
      <c r="P2457" s="70"/>
      <c r="Q2457" s="70"/>
      <c r="R2457" s="70"/>
      <c r="S2457" s="70"/>
      <c r="T2457" s="71"/>
      <c r="U2457" s="33"/>
      <c r="V2457" s="33"/>
      <c r="W2457" s="33"/>
      <c r="X2457" s="33"/>
      <c r="Y2457" s="33"/>
      <c r="Z2457" s="33"/>
      <c r="AA2457" s="33"/>
      <c r="AB2457" s="33"/>
      <c r="AC2457" s="33"/>
      <c r="AD2457" s="33"/>
      <c r="AE2457" s="33"/>
      <c r="AT2457" s="16" t="s">
        <v>156</v>
      </c>
      <c r="AU2457" s="16" t="s">
        <v>86</v>
      </c>
    </row>
    <row r="2458" spans="1:65" s="2" customFormat="1" ht="29.25">
      <c r="A2458" s="33"/>
      <c r="B2458" s="34"/>
      <c r="C2458" s="35"/>
      <c r="D2458" s="215" t="s">
        <v>158</v>
      </c>
      <c r="E2458" s="35"/>
      <c r="F2458" s="219" t="s">
        <v>4173</v>
      </c>
      <c r="G2458" s="35"/>
      <c r="H2458" s="35"/>
      <c r="I2458" s="114"/>
      <c r="J2458" s="35"/>
      <c r="K2458" s="35"/>
      <c r="L2458" s="38"/>
      <c r="M2458" s="217"/>
      <c r="N2458" s="218"/>
      <c r="O2458" s="70"/>
      <c r="P2458" s="70"/>
      <c r="Q2458" s="70"/>
      <c r="R2458" s="70"/>
      <c r="S2458" s="70"/>
      <c r="T2458" s="71"/>
      <c r="U2458" s="33"/>
      <c r="V2458" s="33"/>
      <c r="W2458" s="33"/>
      <c r="X2458" s="33"/>
      <c r="Y2458" s="33"/>
      <c r="Z2458" s="33"/>
      <c r="AA2458" s="33"/>
      <c r="AB2458" s="33"/>
      <c r="AC2458" s="33"/>
      <c r="AD2458" s="33"/>
      <c r="AE2458" s="33"/>
      <c r="AT2458" s="16" t="s">
        <v>158</v>
      </c>
      <c r="AU2458" s="16" t="s">
        <v>86</v>
      </c>
    </row>
    <row r="2459" spans="1:65" s="2" customFormat="1" ht="16.5" customHeight="1">
      <c r="A2459" s="33"/>
      <c r="B2459" s="34"/>
      <c r="C2459" s="202" t="s">
        <v>4174</v>
      </c>
      <c r="D2459" s="202" t="s">
        <v>149</v>
      </c>
      <c r="E2459" s="203" t="s">
        <v>4175</v>
      </c>
      <c r="F2459" s="204" t="s">
        <v>4176</v>
      </c>
      <c r="G2459" s="205" t="s">
        <v>152</v>
      </c>
      <c r="H2459" s="206">
        <v>1</v>
      </c>
      <c r="I2459" s="207"/>
      <c r="J2459" s="208">
        <f>ROUND(I2459*H2459,2)</f>
        <v>0</v>
      </c>
      <c r="K2459" s="204" t="s">
        <v>153</v>
      </c>
      <c r="L2459" s="38"/>
      <c r="M2459" s="209" t="s">
        <v>1</v>
      </c>
      <c r="N2459" s="210" t="s">
        <v>42</v>
      </c>
      <c r="O2459" s="70"/>
      <c r="P2459" s="211">
        <f>O2459*H2459</f>
        <v>0</v>
      </c>
      <c r="Q2459" s="211">
        <v>0</v>
      </c>
      <c r="R2459" s="211">
        <f>Q2459*H2459</f>
        <v>0</v>
      </c>
      <c r="S2459" s="211">
        <v>4.4999999999999997E-3</v>
      </c>
      <c r="T2459" s="212">
        <f>S2459*H2459</f>
        <v>4.4999999999999997E-3</v>
      </c>
      <c r="U2459" s="33"/>
      <c r="V2459" s="33"/>
      <c r="W2459" s="33"/>
      <c r="X2459" s="33"/>
      <c r="Y2459" s="33"/>
      <c r="Z2459" s="33"/>
      <c r="AA2459" s="33"/>
      <c r="AB2459" s="33"/>
      <c r="AC2459" s="33"/>
      <c r="AD2459" s="33"/>
      <c r="AE2459" s="33"/>
      <c r="AR2459" s="213" t="s">
        <v>154</v>
      </c>
      <c r="AT2459" s="213" t="s">
        <v>149</v>
      </c>
      <c r="AU2459" s="213" t="s">
        <v>86</v>
      </c>
      <c r="AY2459" s="16" t="s">
        <v>147</v>
      </c>
      <c r="BE2459" s="214">
        <f>IF(N2459="základní",J2459,0)</f>
        <v>0</v>
      </c>
      <c r="BF2459" s="214">
        <f>IF(N2459="snížená",J2459,0)</f>
        <v>0</v>
      </c>
      <c r="BG2459" s="214">
        <f>IF(N2459="zákl. přenesená",J2459,0)</f>
        <v>0</v>
      </c>
      <c r="BH2459" s="214">
        <f>IF(N2459="sníž. přenesená",J2459,0)</f>
        <v>0</v>
      </c>
      <c r="BI2459" s="214">
        <f>IF(N2459="nulová",J2459,0)</f>
        <v>0</v>
      </c>
      <c r="BJ2459" s="16" t="s">
        <v>21</v>
      </c>
      <c r="BK2459" s="214">
        <f>ROUND(I2459*H2459,2)</f>
        <v>0</v>
      </c>
      <c r="BL2459" s="16" t="s">
        <v>154</v>
      </c>
      <c r="BM2459" s="213" t="s">
        <v>4177</v>
      </c>
    </row>
    <row r="2460" spans="1:65" s="2" customFormat="1" ht="11.25">
      <c r="A2460" s="33"/>
      <c r="B2460" s="34"/>
      <c r="C2460" s="35"/>
      <c r="D2460" s="215" t="s">
        <v>156</v>
      </c>
      <c r="E2460" s="35"/>
      <c r="F2460" s="216" t="s">
        <v>4178</v>
      </c>
      <c r="G2460" s="35"/>
      <c r="H2460" s="35"/>
      <c r="I2460" s="114"/>
      <c r="J2460" s="35"/>
      <c r="K2460" s="35"/>
      <c r="L2460" s="38"/>
      <c r="M2460" s="217"/>
      <c r="N2460" s="218"/>
      <c r="O2460" s="70"/>
      <c r="P2460" s="70"/>
      <c r="Q2460" s="70"/>
      <c r="R2460" s="70"/>
      <c r="S2460" s="70"/>
      <c r="T2460" s="71"/>
      <c r="U2460" s="33"/>
      <c r="V2460" s="33"/>
      <c r="W2460" s="33"/>
      <c r="X2460" s="33"/>
      <c r="Y2460" s="33"/>
      <c r="Z2460" s="33"/>
      <c r="AA2460" s="33"/>
      <c r="AB2460" s="33"/>
      <c r="AC2460" s="33"/>
      <c r="AD2460" s="33"/>
      <c r="AE2460" s="33"/>
      <c r="AT2460" s="16" t="s">
        <v>156</v>
      </c>
      <c r="AU2460" s="16" t="s">
        <v>86</v>
      </c>
    </row>
    <row r="2461" spans="1:65" s="2" customFormat="1" ht="29.25">
      <c r="A2461" s="33"/>
      <c r="B2461" s="34"/>
      <c r="C2461" s="35"/>
      <c r="D2461" s="215" t="s">
        <v>158</v>
      </c>
      <c r="E2461" s="35"/>
      <c r="F2461" s="219" t="s">
        <v>4173</v>
      </c>
      <c r="G2461" s="35"/>
      <c r="H2461" s="35"/>
      <c r="I2461" s="114"/>
      <c r="J2461" s="35"/>
      <c r="K2461" s="35"/>
      <c r="L2461" s="38"/>
      <c r="M2461" s="217"/>
      <c r="N2461" s="218"/>
      <c r="O2461" s="70"/>
      <c r="P2461" s="70"/>
      <c r="Q2461" s="70"/>
      <c r="R2461" s="70"/>
      <c r="S2461" s="70"/>
      <c r="T2461" s="71"/>
      <c r="U2461" s="33"/>
      <c r="V2461" s="33"/>
      <c r="W2461" s="33"/>
      <c r="X2461" s="33"/>
      <c r="Y2461" s="33"/>
      <c r="Z2461" s="33"/>
      <c r="AA2461" s="33"/>
      <c r="AB2461" s="33"/>
      <c r="AC2461" s="33"/>
      <c r="AD2461" s="33"/>
      <c r="AE2461" s="33"/>
      <c r="AT2461" s="16" t="s">
        <v>158</v>
      </c>
      <c r="AU2461" s="16" t="s">
        <v>86</v>
      </c>
    </row>
    <row r="2462" spans="1:65" s="2" customFormat="1" ht="21.75" customHeight="1">
      <c r="A2462" s="33"/>
      <c r="B2462" s="34"/>
      <c r="C2462" s="202" t="s">
        <v>4179</v>
      </c>
      <c r="D2462" s="202" t="s">
        <v>149</v>
      </c>
      <c r="E2462" s="203" t="s">
        <v>4180</v>
      </c>
      <c r="F2462" s="204" t="s">
        <v>4181</v>
      </c>
      <c r="G2462" s="205" t="s">
        <v>152</v>
      </c>
      <c r="H2462" s="206">
        <v>1</v>
      </c>
      <c r="I2462" s="207"/>
      <c r="J2462" s="208">
        <f>ROUND(I2462*H2462,2)</f>
        <v>0</v>
      </c>
      <c r="K2462" s="204" t="s">
        <v>153</v>
      </c>
      <c r="L2462" s="38"/>
      <c r="M2462" s="209" t="s">
        <v>1</v>
      </c>
      <c r="N2462" s="210" t="s">
        <v>42</v>
      </c>
      <c r="O2462" s="70"/>
      <c r="P2462" s="211">
        <f>O2462*H2462</f>
        <v>0</v>
      </c>
      <c r="Q2462" s="211">
        <v>3.9825E-4</v>
      </c>
      <c r="R2462" s="211">
        <f>Q2462*H2462</f>
        <v>3.9825E-4</v>
      </c>
      <c r="S2462" s="211">
        <v>0</v>
      </c>
      <c r="T2462" s="212">
        <f>S2462*H2462</f>
        <v>0</v>
      </c>
      <c r="U2462" s="33"/>
      <c r="V2462" s="33"/>
      <c r="W2462" s="33"/>
      <c r="X2462" s="33"/>
      <c r="Y2462" s="33"/>
      <c r="Z2462" s="33"/>
      <c r="AA2462" s="33"/>
      <c r="AB2462" s="33"/>
      <c r="AC2462" s="33"/>
      <c r="AD2462" s="33"/>
      <c r="AE2462" s="33"/>
      <c r="AR2462" s="213" t="s">
        <v>154</v>
      </c>
      <c r="AT2462" s="213" t="s">
        <v>149</v>
      </c>
      <c r="AU2462" s="213" t="s">
        <v>86</v>
      </c>
      <c r="AY2462" s="16" t="s">
        <v>147</v>
      </c>
      <c r="BE2462" s="214">
        <f>IF(N2462="základní",J2462,0)</f>
        <v>0</v>
      </c>
      <c r="BF2462" s="214">
        <f>IF(N2462="snížená",J2462,0)</f>
        <v>0</v>
      </c>
      <c r="BG2462" s="214">
        <f>IF(N2462="zákl. přenesená",J2462,0)</f>
        <v>0</v>
      </c>
      <c r="BH2462" s="214">
        <f>IF(N2462="sníž. přenesená",J2462,0)</f>
        <v>0</v>
      </c>
      <c r="BI2462" s="214">
        <f>IF(N2462="nulová",J2462,0)</f>
        <v>0</v>
      </c>
      <c r="BJ2462" s="16" t="s">
        <v>21</v>
      </c>
      <c r="BK2462" s="214">
        <f>ROUND(I2462*H2462,2)</f>
        <v>0</v>
      </c>
      <c r="BL2462" s="16" t="s">
        <v>154</v>
      </c>
      <c r="BM2462" s="213" t="s">
        <v>4182</v>
      </c>
    </row>
    <row r="2463" spans="1:65" s="2" customFormat="1" ht="19.5">
      <c r="A2463" s="33"/>
      <c r="B2463" s="34"/>
      <c r="C2463" s="35"/>
      <c r="D2463" s="215" t="s">
        <v>156</v>
      </c>
      <c r="E2463" s="35"/>
      <c r="F2463" s="216" t="s">
        <v>4183</v>
      </c>
      <c r="G2463" s="35"/>
      <c r="H2463" s="35"/>
      <c r="I2463" s="114"/>
      <c r="J2463" s="35"/>
      <c r="K2463" s="35"/>
      <c r="L2463" s="38"/>
      <c r="M2463" s="217"/>
      <c r="N2463" s="218"/>
      <c r="O2463" s="70"/>
      <c r="P2463" s="70"/>
      <c r="Q2463" s="70"/>
      <c r="R2463" s="70"/>
      <c r="S2463" s="70"/>
      <c r="T2463" s="71"/>
      <c r="U2463" s="33"/>
      <c r="V2463" s="33"/>
      <c r="W2463" s="33"/>
      <c r="X2463" s="33"/>
      <c r="Y2463" s="33"/>
      <c r="Z2463" s="33"/>
      <c r="AA2463" s="33"/>
      <c r="AB2463" s="33"/>
      <c r="AC2463" s="33"/>
      <c r="AD2463" s="33"/>
      <c r="AE2463" s="33"/>
      <c r="AT2463" s="16" t="s">
        <v>156</v>
      </c>
      <c r="AU2463" s="16" t="s">
        <v>86</v>
      </c>
    </row>
    <row r="2464" spans="1:65" s="2" customFormat="1" ht="29.25">
      <c r="A2464" s="33"/>
      <c r="B2464" s="34"/>
      <c r="C2464" s="35"/>
      <c r="D2464" s="215" t="s">
        <v>158</v>
      </c>
      <c r="E2464" s="35"/>
      <c r="F2464" s="219" t="s">
        <v>4184</v>
      </c>
      <c r="G2464" s="35"/>
      <c r="H2464" s="35"/>
      <c r="I2464" s="114"/>
      <c r="J2464" s="35"/>
      <c r="K2464" s="35"/>
      <c r="L2464" s="38"/>
      <c r="M2464" s="217"/>
      <c r="N2464" s="218"/>
      <c r="O2464" s="70"/>
      <c r="P2464" s="70"/>
      <c r="Q2464" s="70"/>
      <c r="R2464" s="70"/>
      <c r="S2464" s="70"/>
      <c r="T2464" s="71"/>
      <c r="U2464" s="33"/>
      <c r="V2464" s="33"/>
      <c r="W2464" s="33"/>
      <c r="X2464" s="33"/>
      <c r="Y2464" s="33"/>
      <c r="Z2464" s="33"/>
      <c r="AA2464" s="33"/>
      <c r="AB2464" s="33"/>
      <c r="AC2464" s="33"/>
      <c r="AD2464" s="33"/>
      <c r="AE2464" s="33"/>
      <c r="AT2464" s="16" t="s">
        <v>158</v>
      </c>
      <c r="AU2464" s="16" t="s">
        <v>86</v>
      </c>
    </row>
    <row r="2465" spans="1:65" s="2" customFormat="1" ht="29.25">
      <c r="A2465" s="33"/>
      <c r="B2465" s="34"/>
      <c r="C2465" s="35"/>
      <c r="D2465" s="215" t="s">
        <v>191</v>
      </c>
      <c r="E2465" s="35"/>
      <c r="F2465" s="219" t="s">
        <v>4185</v>
      </c>
      <c r="G2465" s="35"/>
      <c r="H2465" s="35"/>
      <c r="I2465" s="114"/>
      <c r="J2465" s="35"/>
      <c r="K2465" s="35"/>
      <c r="L2465" s="38"/>
      <c r="M2465" s="217"/>
      <c r="N2465" s="218"/>
      <c r="O2465" s="70"/>
      <c r="P2465" s="70"/>
      <c r="Q2465" s="70"/>
      <c r="R2465" s="70"/>
      <c r="S2465" s="70"/>
      <c r="T2465" s="71"/>
      <c r="U2465" s="33"/>
      <c r="V2465" s="33"/>
      <c r="W2465" s="33"/>
      <c r="X2465" s="33"/>
      <c r="Y2465" s="33"/>
      <c r="Z2465" s="33"/>
      <c r="AA2465" s="33"/>
      <c r="AB2465" s="33"/>
      <c r="AC2465" s="33"/>
      <c r="AD2465" s="33"/>
      <c r="AE2465" s="33"/>
      <c r="AT2465" s="16" t="s">
        <v>191</v>
      </c>
      <c r="AU2465" s="16" t="s">
        <v>86</v>
      </c>
    </row>
    <row r="2466" spans="1:65" s="2" customFormat="1" ht="21.75" customHeight="1">
      <c r="A2466" s="33"/>
      <c r="B2466" s="34"/>
      <c r="C2466" s="202" t="s">
        <v>4186</v>
      </c>
      <c r="D2466" s="202" t="s">
        <v>149</v>
      </c>
      <c r="E2466" s="203" t="s">
        <v>4187</v>
      </c>
      <c r="F2466" s="204" t="s">
        <v>4188</v>
      </c>
      <c r="G2466" s="205" t="s">
        <v>152</v>
      </c>
      <c r="H2466" s="206">
        <v>1</v>
      </c>
      <c r="I2466" s="207"/>
      <c r="J2466" s="208">
        <f>ROUND(I2466*H2466,2)</f>
        <v>0</v>
      </c>
      <c r="K2466" s="204" t="s">
        <v>153</v>
      </c>
      <c r="L2466" s="38"/>
      <c r="M2466" s="209" t="s">
        <v>1</v>
      </c>
      <c r="N2466" s="210" t="s">
        <v>42</v>
      </c>
      <c r="O2466" s="70"/>
      <c r="P2466" s="211">
        <f>O2466*H2466</f>
        <v>0</v>
      </c>
      <c r="Q2466" s="211">
        <v>3.9825E-4</v>
      </c>
      <c r="R2466" s="211">
        <f>Q2466*H2466</f>
        <v>3.9825E-4</v>
      </c>
      <c r="S2466" s="211">
        <v>0</v>
      </c>
      <c r="T2466" s="212">
        <f>S2466*H2466</f>
        <v>0</v>
      </c>
      <c r="U2466" s="33"/>
      <c r="V2466" s="33"/>
      <c r="W2466" s="33"/>
      <c r="X2466" s="33"/>
      <c r="Y2466" s="33"/>
      <c r="Z2466" s="33"/>
      <c r="AA2466" s="33"/>
      <c r="AB2466" s="33"/>
      <c r="AC2466" s="33"/>
      <c r="AD2466" s="33"/>
      <c r="AE2466" s="33"/>
      <c r="AR2466" s="213" t="s">
        <v>154</v>
      </c>
      <c r="AT2466" s="213" t="s">
        <v>149</v>
      </c>
      <c r="AU2466" s="213" t="s">
        <v>86</v>
      </c>
      <c r="AY2466" s="16" t="s">
        <v>147</v>
      </c>
      <c r="BE2466" s="214">
        <f>IF(N2466="základní",J2466,0)</f>
        <v>0</v>
      </c>
      <c r="BF2466" s="214">
        <f>IF(N2466="snížená",J2466,0)</f>
        <v>0</v>
      </c>
      <c r="BG2466" s="214">
        <f>IF(N2466="zákl. přenesená",J2466,0)</f>
        <v>0</v>
      </c>
      <c r="BH2466" s="214">
        <f>IF(N2466="sníž. přenesená",J2466,0)</f>
        <v>0</v>
      </c>
      <c r="BI2466" s="214">
        <f>IF(N2466="nulová",J2466,0)</f>
        <v>0</v>
      </c>
      <c r="BJ2466" s="16" t="s">
        <v>21</v>
      </c>
      <c r="BK2466" s="214">
        <f>ROUND(I2466*H2466,2)</f>
        <v>0</v>
      </c>
      <c r="BL2466" s="16" t="s">
        <v>154</v>
      </c>
      <c r="BM2466" s="213" t="s">
        <v>4189</v>
      </c>
    </row>
    <row r="2467" spans="1:65" s="2" customFormat="1" ht="19.5">
      <c r="A2467" s="33"/>
      <c r="B2467" s="34"/>
      <c r="C2467" s="35"/>
      <c r="D2467" s="215" t="s">
        <v>156</v>
      </c>
      <c r="E2467" s="35"/>
      <c r="F2467" s="216" t="s">
        <v>4190</v>
      </c>
      <c r="G2467" s="35"/>
      <c r="H2467" s="35"/>
      <c r="I2467" s="114"/>
      <c r="J2467" s="35"/>
      <c r="K2467" s="35"/>
      <c r="L2467" s="38"/>
      <c r="M2467" s="217"/>
      <c r="N2467" s="218"/>
      <c r="O2467" s="70"/>
      <c r="P2467" s="70"/>
      <c r="Q2467" s="70"/>
      <c r="R2467" s="70"/>
      <c r="S2467" s="70"/>
      <c r="T2467" s="71"/>
      <c r="U2467" s="33"/>
      <c r="V2467" s="33"/>
      <c r="W2467" s="33"/>
      <c r="X2467" s="33"/>
      <c r="Y2467" s="33"/>
      <c r="Z2467" s="33"/>
      <c r="AA2467" s="33"/>
      <c r="AB2467" s="33"/>
      <c r="AC2467" s="33"/>
      <c r="AD2467" s="33"/>
      <c r="AE2467" s="33"/>
      <c r="AT2467" s="16" t="s">
        <v>156</v>
      </c>
      <c r="AU2467" s="16" t="s">
        <v>86</v>
      </c>
    </row>
    <row r="2468" spans="1:65" s="2" customFormat="1" ht="29.25">
      <c r="A2468" s="33"/>
      <c r="B2468" s="34"/>
      <c r="C2468" s="35"/>
      <c r="D2468" s="215" t="s">
        <v>158</v>
      </c>
      <c r="E2468" s="35"/>
      <c r="F2468" s="219" t="s">
        <v>4184</v>
      </c>
      <c r="G2468" s="35"/>
      <c r="H2468" s="35"/>
      <c r="I2468" s="114"/>
      <c r="J2468" s="35"/>
      <c r="K2468" s="35"/>
      <c r="L2468" s="38"/>
      <c r="M2468" s="217"/>
      <c r="N2468" s="218"/>
      <c r="O2468" s="70"/>
      <c r="P2468" s="70"/>
      <c r="Q2468" s="70"/>
      <c r="R2468" s="70"/>
      <c r="S2468" s="70"/>
      <c r="T2468" s="71"/>
      <c r="U2468" s="33"/>
      <c r="V2468" s="33"/>
      <c r="W2468" s="33"/>
      <c r="X2468" s="33"/>
      <c r="Y2468" s="33"/>
      <c r="Z2468" s="33"/>
      <c r="AA2468" s="33"/>
      <c r="AB2468" s="33"/>
      <c r="AC2468" s="33"/>
      <c r="AD2468" s="33"/>
      <c r="AE2468" s="33"/>
      <c r="AT2468" s="16" t="s">
        <v>158</v>
      </c>
      <c r="AU2468" s="16" t="s">
        <v>86</v>
      </c>
    </row>
    <row r="2469" spans="1:65" s="2" customFormat="1" ht="29.25">
      <c r="A2469" s="33"/>
      <c r="B2469" s="34"/>
      <c r="C2469" s="35"/>
      <c r="D2469" s="215" t="s">
        <v>191</v>
      </c>
      <c r="E2469" s="35"/>
      <c r="F2469" s="219" t="s">
        <v>4185</v>
      </c>
      <c r="G2469" s="35"/>
      <c r="H2469" s="35"/>
      <c r="I2469" s="114"/>
      <c r="J2469" s="35"/>
      <c r="K2469" s="35"/>
      <c r="L2469" s="38"/>
      <c r="M2469" s="217"/>
      <c r="N2469" s="218"/>
      <c r="O2469" s="70"/>
      <c r="P2469" s="70"/>
      <c r="Q2469" s="70"/>
      <c r="R2469" s="70"/>
      <c r="S2469" s="70"/>
      <c r="T2469" s="71"/>
      <c r="U2469" s="33"/>
      <c r="V2469" s="33"/>
      <c r="W2469" s="33"/>
      <c r="X2469" s="33"/>
      <c r="Y2469" s="33"/>
      <c r="Z2469" s="33"/>
      <c r="AA2469" s="33"/>
      <c r="AB2469" s="33"/>
      <c r="AC2469" s="33"/>
      <c r="AD2469" s="33"/>
      <c r="AE2469" s="33"/>
      <c r="AT2469" s="16" t="s">
        <v>191</v>
      </c>
      <c r="AU2469" s="16" t="s">
        <v>86</v>
      </c>
    </row>
    <row r="2470" spans="1:65" s="2" customFormat="1" ht="21.75" customHeight="1">
      <c r="A2470" s="33"/>
      <c r="B2470" s="34"/>
      <c r="C2470" s="220" t="s">
        <v>4191</v>
      </c>
      <c r="D2470" s="220" t="s">
        <v>290</v>
      </c>
      <c r="E2470" s="221" t="s">
        <v>4192</v>
      </c>
      <c r="F2470" s="222" t="s">
        <v>4193</v>
      </c>
      <c r="G2470" s="223" t="s">
        <v>152</v>
      </c>
      <c r="H2470" s="224">
        <v>1</v>
      </c>
      <c r="I2470" s="225"/>
      <c r="J2470" s="226">
        <f>ROUND(I2470*H2470,2)</f>
        <v>0</v>
      </c>
      <c r="K2470" s="222" t="s">
        <v>1</v>
      </c>
      <c r="L2470" s="227"/>
      <c r="M2470" s="228" t="s">
        <v>1</v>
      </c>
      <c r="N2470" s="229" t="s">
        <v>42</v>
      </c>
      <c r="O2470" s="70"/>
      <c r="P2470" s="211">
        <f>O2470*H2470</f>
        <v>0</v>
      </c>
      <c r="Q2470" s="211">
        <v>5.0000000000000001E-3</v>
      </c>
      <c r="R2470" s="211">
        <f>Q2470*H2470</f>
        <v>5.0000000000000001E-3</v>
      </c>
      <c r="S2470" s="211">
        <v>0</v>
      </c>
      <c r="T2470" s="212">
        <f>S2470*H2470</f>
        <v>0</v>
      </c>
      <c r="U2470" s="33"/>
      <c r="V2470" s="33"/>
      <c r="W2470" s="33"/>
      <c r="X2470" s="33"/>
      <c r="Y2470" s="33"/>
      <c r="Z2470" s="33"/>
      <c r="AA2470" s="33"/>
      <c r="AB2470" s="33"/>
      <c r="AC2470" s="33"/>
      <c r="AD2470" s="33"/>
      <c r="AE2470" s="33"/>
      <c r="AR2470" s="213" t="s">
        <v>324</v>
      </c>
      <c r="AT2470" s="213" t="s">
        <v>290</v>
      </c>
      <c r="AU2470" s="213" t="s">
        <v>86</v>
      </c>
      <c r="AY2470" s="16" t="s">
        <v>147</v>
      </c>
      <c r="BE2470" s="214">
        <f>IF(N2470="základní",J2470,0)</f>
        <v>0</v>
      </c>
      <c r="BF2470" s="214">
        <f>IF(N2470="snížená",J2470,0)</f>
        <v>0</v>
      </c>
      <c r="BG2470" s="214">
        <f>IF(N2470="zákl. přenesená",J2470,0)</f>
        <v>0</v>
      </c>
      <c r="BH2470" s="214">
        <f>IF(N2470="sníž. přenesená",J2470,0)</f>
        <v>0</v>
      </c>
      <c r="BI2470" s="214">
        <f>IF(N2470="nulová",J2470,0)</f>
        <v>0</v>
      </c>
      <c r="BJ2470" s="16" t="s">
        <v>21</v>
      </c>
      <c r="BK2470" s="214">
        <f>ROUND(I2470*H2470,2)</f>
        <v>0</v>
      </c>
      <c r="BL2470" s="16" t="s">
        <v>234</v>
      </c>
      <c r="BM2470" s="213" t="s">
        <v>4194</v>
      </c>
    </row>
    <row r="2471" spans="1:65" s="2" customFormat="1" ht="19.5">
      <c r="A2471" s="33"/>
      <c r="B2471" s="34"/>
      <c r="C2471" s="35"/>
      <c r="D2471" s="215" t="s">
        <v>156</v>
      </c>
      <c r="E2471" s="35"/>
      <c r="F2471" s="216" t="s">
        <v>4193</v>
      </c>
      <c r="G2471" s="35"/>
      <c r="H2471" s="35"/>
      <c r="I2471" s="114"/>
      <c r="J2471" s="35"/>
      <c r="K2471" s="35"/>
      <c r="L2471" s="38"/>
      <c r="M2471" s="217"/>
      <c r="N2471" s="218"/>
      <c r="O2471" s="70"/>
      <c r="P2471" s="70"/>
      <c r="Q2471" s="70"/>
      <c r="R2471" s="70"/>
      <c r="S2471" s="70"/>
      <c r="T2471" s="71"/>
      <c r="U2471" s="33"/>
      <c r="V2471" s="33"/>
      <c r="W2471" s="33"/>
      <c r="X2471" s="33"/>
      <c r="Y2471" s="33"/>
      <c r="Z2471" s="33"/>
      <c r="AA2471" s="33"/>
      <c r="AB2471" s="33"/>
      <c r="AC2471" s="33"/>
      <c r="AD2471" s="33"/>
      <c r="AE2471" s="33"/>
      <c r="AT2471" s="16" t="s">
        <v>156</v>
      </c>
      <c r="AU2471" s="16" t="s">
        <v>86</v>
      </c>
    </row>
    <row r="2472" spans="1:65" s="2" customFormat="1" ht="29.25">
      <c r="A2472" s="33"/>
      <c r="B2472" s="34"/>
      <c r="C2472" s="35"/>
      <c r="D2472" s="215" t="s">
        <v>191</v>
      </c>
      <c r="E2472" s="35"/>
      <c r="F2472" s="219" t="s">
        <v>4195</v>
      </c>
      <c r="G2472" s="35"/>
      <c r="H2472" s="35"/>
      <c r="I2472" s="114"/>
      <c r="J2472" s="35"/>
      <c r="K2472" s="35"/>
      <c r="L2472" s="38"/>
      <c r="M2472" s="217"/>
      <c r="N2472" s="218"/>
      <c r="O2472" s="70"/>
      <c r="P2472" s="70"/>
      <c r="Q2472" s="70"/>
      <c r="R2472" s="70"/>
      <c r="S2472" s="70"/>
      <c r="T2472" s="71"/>
      <c r="U2472" s="33"/>
      <c r="V2472" s="33"/>
      <c r="W2472" s="33"/>
      <c r="X2472" s="33"/>
      <c r="Y2472" s="33"/>
      <c r="Z2472" s="33"/>
      <c r="AA2472" s="33"/>
      <c r="AB2472" s="33"/>
      <c r="AC2472" s="33"/>
      <c r="AD2472" s="33"/>
      <c r="AE2472" s="33"/>
      <c r="AT2472" s="16" t="s">
        <v>191</v>
      </c>
      <c r="AU2472" s="16" t="s">
        <v>86</v>
      </c>
    </row>
    <row r="2473" spans="1:65" s="2" customFormat="1" ht="21.75" customHeight="1">
      <c r="A2473" s="33"/>
      <c r="B2473" s="34"/>
      <c r="C2473" s="202" t="s">
        <v>4196</v>
      </c>
      <c r="D2473" s="202" t="s">
        <v>149</v>
      </c>
      <c r="E2473" s="203" t="s">
        <v>4197</v>
      </c>
      <c r="F2473" s="204" t="s">
        <v>4198</v>
      </c>
      <c r="G2473" s="205" t="s">
        <v>152</v>
      </c>
      <c r="H2473" s="206">
        <v>1</v>
      </c>
      <c r="I2473" s="207"/>
      <c r="J2473" s="208">
        <f>ROUND(I2473*H2473,2)</f>
        <v>0</v>
      </c>
      <c r="K2473" s="204" t="s">
        <v>153</v>
      </c>
      <c r="L2473" s="38"/>
      <c r="M2473" s="209" t="s">
        <v>1</v>
      </c>
      <c r="N2473" s="210" t="s">
        <v>42</v>
      </c>
      <c r="O2473" s="70"/>
      <c r="P2473" s="211">
        <f>O2473*H2473</f>
        <v>0</v>
      </c>
      <c r="Q2473" s="211">
        <v>0</v>
      </c>
      <c r="R2473" s="211">
        <f>Q2473*H2473</f>
        <v>0</v>
      </c>
      <c r="S2473" s="211">
        <v>0</v>
      </c>
      <c r="T2473" s="212">
        <f>S2473*H2473</f>
        <v>0</v>
      </c>
      <c r="U2473" s="33"/>
      <c r="V2473" s="33"/>
      <c r="W2473" s="33"/>
      <c r="X2473" s="33"/>
      <c r="Y2473" s="33"/>
      <c r="Z2473" s="33"/>
      <c r="AA2473" s="33"/>
      <c r="AB2473" s="33"/>
      <c r="AC2473" s="33"/>
      <c r="AD2473" s="33"/>
      <c r="AE2473" s="33"/>
      <c r="AR2473" s="213" t="s">
        <v>234</v>
      </c>
      <c r="AT2473" s="213" t="s">
        <v>149</v>
      </c>
      <c r="AU2473" s="213" t="s">
        <v>86</v>
      </c>
      <c r="AY2473" s="16" t="s">
        <v>147</v>
      </c>
      <c r="BE2473" s="214">
        <f>IF(N2473="základní",J2473,0)</f>
        <v>0</v>
      </c>
      <c r="BF2473" s="214">
        <f>IF(N2473="snížená",J2473,0)</f>
        <v>0</v>
      </c>
      <c r="BG2473" s="214">
        <f>IF(N2473="zákl. přenesená",J2473,0)</f>
        <v>0</v>
      </c>
      <c r="BH2473" s="214">
        <f>IF(N2473="sníž. přenesená",J2473,0)</f>
        <v>0</v>
      </c>
      <c r="BI2473" s="214">
        <f>IF(N2473="nulová",J2473,0)</f>
        <v>0</v>
      </c>
      <c r="BJ2473" s="16" t="s">
        <v>21</v>
      </c>
      <c r="BK2473" s="214">
        <f>ROUND(I2473*H2473,2)</f>
        <v>0</v>
      </c>
      <c r="BL2473" s="16" t="s">
        <v>234</v>
      </c>
      <c r="BM2473" s="213" t="s">
        <v>4199</v>
      </c>
    </row>
    <row r="2474" spans="1:65" s="2" customFormat="1" ht="29.25">
      <c r="A2474" s="33"/>
      <c r="B2474" s="34"/>
      <c r="C2474" s="35"/>
      <c r="D2474" s="215" t="s">
        <v>156</v>
      </c>
      <c r="E2474" s="35"/>
      <c r="F2474" s="216" t="s">
        <v>4200</v>
      </c>
      <c r="G2474" s="35"/>
      <c r="H2474" s="35"/>
      <c r="I2474" s="114"/>
      <c r="J2474" s="35"/>
      <c r="K2474" s="35"/>
      <c r="L2474" s="38"/>
      <c r="M2474" s="217"/>
      <c r="N2474" s="218"/>
      <c r="O2474" s="70"/>
      <c r="P2474" s="70"/>
      <c r="Q2474" s="70"/>
      <c r="R2474" s="70"/>
      <c r="S2474" s="70"/>
      <c r="T2474" s="71"/>
      <c r="U2474" s="33"/>
      <c r="V2474" s="33"/>
      <c r="W2474" s="33"/>
      <c r="X2474" s="33"/>
      <c r="Y2474" s="33"/>
      <c r="Z2474" s="33"/>
      <c r="AA2474" s="33"/>
      <c r="AB2474" s="33"/>
      <c r="AC2474" s="33"/>
      <c r="AD2474" s="33"/>
      <c r="AE2474" s="33"/>
      <c r="AT2474" s="16" t="s">
        <v>156</v>
      </c>
      <c r="AU2474" s="16" t="s">
        <v>86</v>
      </c>
    </row>
    <row r="2475" spans="1:65" s="2" customFormat="1" ht="39">
      <c r="A2475" s="33"/>
      <c r="B2475" s="34"/>
      <c r="C2475" s="35"/>
      <c r="D2475" s="215" t="s">
        <v>158</v>
      </c>
      <c r="E2475" s="35"/>
      <c r="F2475" s="219" t="s">
        <v>4201</v>
      </c>
      <c r="G2475" s="35"/>
      <c r="H2475" s="35"/>
      <c r="I2475" s="114"/>
      <c r="J2475" s="35"/>
      <c r="K2475" s="35"/>
      <c r="L2475" s="38"/>
      <c r="M2475" s="217"/>
      <c r="N2475" s="218"/>
      <c r="O2475" s="70"/>
      <c r="P2475" s="70"/>
      <c r="Q2475" s="70"/>
      <c r="R2475" s="70"/>
      <c r="S2475" s="70"/>
      <c r="T2475" s="71"/>
      <c r="U2475" s="33"/>
      <c r="V2475" s="33"/>
      <c r="W2475" s="33"/>
      <c r="X2475" s="33"/>
      <c r="Y2475" s="33"/>
      <c r="Z2475" s="33"/>
      <c r="AA2475" s="33"/>
      <c r="AB2475" s="33"/>
      <c r="AC2475" s="33"/>
      <c r="AD2475" s="33"/>
      <c r="AE2475" s="33"/>
      <c r="AT2475" s="16" t="s">
        <v>158</v>
      </c>
      <c r="AU2475" s="16" t="s">
        <v>86</v>
      </c>
    </row>
    <row r="2476" spans="1:65" s="2" customFormat="1" ht="16.5" customHeight="1">
      <c r="A2476" s="33"/>
      <c r="B2476" s="34"/>
      <c r="C2476" s="220" t="s">
        <v>4202</v>
      </c>
      <c r="D2476" s="220" t="s">
        <v>290</v>
      </c>
      <c r="E2476" s="221" t="s">
        <v>4203</v>
      </c>
      <c r="F2476" s="222" t="s">
        <v>4204</v>
      </c>
      <c r="G2476" s="223" t="s">
        <v>152</v>
      </c>
      <c r="H2476" s="224">
        <v>1</v>
      </c>
      <c r="I2476" s="225"/>
      <c r="J2476" s="226">
        <f>ROUND(I2476*H2476,2)</f>
        <v>0</v>
      </c>
      <c r="K2476" s="222" t="s">
        <v>153</v>
      </c>
      <c r="L2476" s="227"/>
      <c r="M2476" s="228" t="s">
        <v>1</v>
      </c>
      <c r="N2476" s="229" t="s">
        <v>42</v>
      </c>
      <c r="O2476" s="70"/>
      <c r="P2476" s="211">
        <f>O2476*H2476</f>
        <v>0</v>
      </c>
      <c r="Q2476" s="211">
        <v>1.2E-4</v>
      </c>
      <c r="R2476" s="211">
        <f>Q2476*H2476</f>
        <v>1.2E-4</v>
      </c>
      <c r="S2476" s="211">
        <v>0</v>
      </c>
      <c r="T2476" s="212">
        <f>S2476*H2476</f>
        <v>0</v>
      </c>
      <c r="U2476" s="33"/>
      <c r="V2476" s="33"/>
      <c r="W2476" s="33"/>
      <c r="X2476" s="33"/>
      <c r="Y2476" s="33"/>
      <c r="Z2476" s="33"/>
      <c r="AA2476" s="33"/>
      <c r="AB2476" s="33"/>
      <c r="AC2476" s="33"/>
      <c r="AD2476" s="33"/>
      <c r="AE2476" s="33"/>
      <c r="AR2476" s="213" t="s">
        <v>324</v>
      </c>
      <c r="AT2476" s="213" t="s">
        <v>290</v>
      </c>
      <c r="AU2476" s="213" t="s">
        <v>86</v>
      </c>
      <c r="AY2476" s="16" t="s">
        <v>147</v>
      </c>
      <c r="BE2476" s="214">
        <f>IF(N2476="základní",J2476,0)</f>
        <v>0</v>
      </c>
      <c r="BF2476" s="214">
        <f>IF(N2476="snížená",J2476,0)</f>
        <v>0</v>
      </c>
      <c r="BG2476" s="214">
        <f>IF(N2476="zákl. přenesená",J2476,0)</f>
        <v>0</v>
      </c>
      <c r="BH2476" s="214">
        <f>IF(N2476="sníž. přenesená",J2476,0)</f>
        <v>0</v>
      </c>
      <c r="BI2476" s="214">
        <f>IF(N2476="nulová",J2476,0)</f>
        <v>0</v>
      </c>
      <c r="BJ2476" s="16" t="s">
        <v>21</v>
      </c>
      <c r="BK2476" s="214">
        <f>ROUND(I2476*H2476,2)</f>
        <v>0</v>
      </c>
      <c r="BL2476" s="16" t="s">
        <v>234</v>
      </c>
      <c r="BM2476" s="213" t="s">
        <v>4205</v>
      </c>
    </row>
    <row r="2477" spans="1:65" s="2" customFormat="1" ht="11.25">
      <c r="A2477" s="33"/>
      <c r="B2477" s="34"/>
      <c r="C2477" s="35"/>
      <c r="D2477" s="215" t="s">
        <v>156</v>
      </c>
      <c r="E2477" s="35"/>
      <c r="F2477" s="216" t="s">
        <v>4204</v>
      </c>
      <c r="G2477" s="35"/>
      <c r="H2477" s="35"/>
      <c r="I2477" s="114"/>
      <c r="J2477" s="35"/>
      <c r="K2477" s="35"/>
      <c r="L2477" s="38"/>
      <c r="M2477" s="217"/>
      <c r="N2477" s="218"/>
      <c r="O2477" s="70"/>
      <c r="P2477" s="70"/>
      <c r="Q2477" s="70"/>
      <c r="R2477" s="70"/>
      <c r="S2477" s="70"/>
      <c r="T2477" s="71"/>
      <c r="U2477" s="33"/>
      <c r="V2477" s="33"/>
      <c r="W2477" s="33"/>
      <c r="X2477" s="33"/>
      <c r="Y2477" s="33"/>
      <c r="Z2477" s="33"/>
      <c r="AA2477" s="33"/>
      <c r="AB2477" s="33"/>
      <c r="AC2477" s="33"/>
      <c r="AD2477" s="33"/>
      <c r="AE2477" s="33"/>
      <c r="AT2477" s="16" t="s">
        <v>156</v>
      </c>
      <c r="AU2477" s="16" t="s">
        <v>86</v>
      </c>
    </row>
    <row r="2478" spans="1:65" s="2" customFormat="1" ht="21.75" customHeight="1">
      <c r="A2478" s="33"/>
      <c r="B2478" s="34"/>
      <c r="C2478" s="202" t="s">
        <v>4206</v>
      </c>
      <c r="D2478" s="202" t="s">
        <v>149</v>
      </c>
      <c r="E2478" s="203" t="s">
        <v>4207</v>
      </c>
      <c r="F2478" s="204" t="s">
        <v>4208</v>
      </c>
      <c r="G2478" s="205" t="s">
        <v>152</v>
      </c>
      <c r="H2478" s="206">
        <v>1</v>
      </c>
      <c r="I2478" s="207"/>
      <c r="J2478" s="208">
        <f>ROUND(I2478*H2478,2)</f>
        <v>0</v>
      </c>
      <c r="K2478" s="204" t="s">
        <v>153</v>
      </c>
      <c r="L2478" s="38"/>
      <c r="M2478" s="209" t="s">
        <v>1</v>
      </c>
      <c r="N2478" s="210" t="s">
        <v>42</v>
      </c>
      <c r="O2478" s="70"/>
      <c r="P2478" s="211">
        <f>O2478*H2478</f>
        <v>0</v>
      </c>
      <c r="Q2478" s="211">
        <v>0</v>
      </c>
      <c r="R2478" s="211">
        <f>Q2478*H2478</f>
        <v>0</v>
      </c>
      <c r="S2478" s="211">
        <v>0</v>
      </c>
      <c r="T2478" s="212">
        <f>S2478*H2478</f>
        <v>0</v>
      </c>
      <c r="U2478" s="33"/>
      <c r="V2478" s="33"/>
      <c r="W2478" s="33"/>
      <c r="X2478" s="33"/>
      <c r="Y2478" s="33"/>
      <c r="Z2478" s="33"/>
      <c r="AA2478" s="33"/>
      <c r="AB2478" s="33"/>
      <c r="AC2478" s="33"/>
      <c r="AD2478" s="33"/>
      <c r="AE2478" s="33"/>
      <c r="AR2478" s="213" t="s">
        <v>154</v>
      </c>
      <c r="AT2478" s="213" t="s">
        <v>149</v>
      </c>
      <c r="AU2478" s="213" t="s">
        <v>86</v>
      </c>
      <c r="AY2478" s="16" t="s">
        <v>147</v>
      </c>
      <c r="BE2478" s="214">
        <f>IF(N2478="základní",J2478,0)</f>
        <v>0</v>
      </c>
      <c r="BF2478" s="214">
        <f>IF(N2478="snížená",J2478,0)</f>
        <v>0</v>
      </c>
      <c r="BG2478" s="214">
        <f>IF(N2478="zákl. přenesená",J2478,0)</f>
        <v>0</v>
      </c>
      <c r="BH2478" s="214">
        <f>IF(N2478="sníž. přenesená",J2478,0)</f>
        <v>0</v>
      </c>
      <c r="BI2478" s="214">
        <f>IF(N2478="nulová",J2478,0)</f>
        <v>0</v>
      </c>
      <c r="BJ2478" s="16" t="s">
        <v>21</v>
      </c>
      <c r="BK2478" s="214">
        <f>ROUND(I2478*H2478,2)</f>
        <v>0</v>
      </c>
      <c r="BL2478" s="16" t="s">
        <v>154</v>
      </c>
      <c r="BM2478" s="213" t="s">
        <v>4209</v>
      </c>
    </row>
    <row r="2479" spans="1:65" s="2" customFormat="1" ht="19.5">
      <c r="A2479" s="33"/>
      <c r="B2479" s="34"/>
      <c r="C2479" s="35"/>
      <c r="D2479" s="215" t="s">
        <v>156</v>
      </c>
      <c r="E2479" s="35"/>
      <c r="F2479" s="216" t="s">
        <v>4210</v>
      </c>
      <c r="G2479" s="35"/>
      <c r="H2479" s="35"/>
      <c r="I2479" s="114"/>
      <c r="J2479" s="35"/>
      <c r="K2479" s="35"/>
      <c r="L2479" s="38"/>
      <c r="M2479" s="217"/>
      <c r="N2479" s="218"/>
      <c r="O2479" s="70"/>
      <c r="P2479" s="70"/>
      <c r="Q2479" s="70"/>
      <c r="R2479" s="70"/>
      <c r="S2479" s="70"/>
      <c r="T2479" s="71"/>
      <c r="U2479" s="33"/>
      <c r="V2479" s="33"/>
      <c r="W2479" s="33"/>
      <c r="X2479" s="33"/>
      <c r="Y2479" s="33"/>
      <c r="Z2479" s="33"/>
      <c r="AA2479" s="33"/>
      <c r="AB2479" s="33"/>
      <c r="AC2479" s="33"/>
      <c r="AD2479" s="33"/>
      <c r="AE2479" s="33"/>
      <c r="AT2479" s="16" t="s">
        <v>156</v>
      </c>
      <c r="AU2479" s="16" t="s">
        <v>86</v>
      </c>
    </row>
    <row r="2480" spans="1:65" s="2" customFormat="1" ht="68.25">
      <c r="A2480" s="33"/>
      <c r="B2480" s="34"/>
      <c r="C2480" s="35"/>
      <c r="D2480" s="215" t="s">
        <v>158</v>
      </c>
      <c r="E2480" s="35"/>
      <c r="F2480" s="219" t="s">
        <v>4211</v>
      </c>
      <c r="G2480" s="35"/>
      <c r="H2480" s="35"/>
      <c r="I2480" s="114"/>
      <c r="J2480" s="35"/>
      <c r="K2480" s="35"/>
      <c r="L2480" s="38"/>
      <c r="M2480" s="217"/>
      <c r="N2480" s="218"/>
      <c r="O2480" s="70"/>
      <c r="P2480" s="70"/>
      <c r="Q2480" s="70"/>
      <c r="R2480" s="70"/>
      <c r="S2480" s="70"/>
      <c r="T2480" s="71"/>
      <c r="U2480" s="33"/>
      <c r="V2480" s="33"/>
      <c r="W2480" s="33"/>
      <c r="X2480" s="33"/>
      <c r="Y2480" s="33"/>
      <c r="Z2480" s="33"/>
      <c r="AA2480" s="33"/>
      <c r="AB2480" s="33"/>
      <c r="AC2480" s="33"/>
      <c r="AD2480" s="33"/>
      <c r="AE2480" s="33"/>
      <c r="AT2480" s="16" t="s">
        <v>158</v>
      </c>
      <c r="AU2480" s="16" t="s">
        <v>86</v>
      </c>
    </row>
    <row r="2481" spans="1:65" s="2" customFormat="1" ht="21.75" customHeight="1">
      <c r="A2481" s="33"/>
      <c r="B2481" s="34"/>
      <c r="C2481" s="220" t="s">
        <v>4212</v>
      </c>
      <c r="D2481" s="220" t="s">
        <v>290</v>
      </c>
      <c r="E2481" s="221" t="s">
        <v>4213</v>
      </c>
      <c r="F2481" s="222" t="s">
        <v>4214</v>
      </c>
      <c r="G2481" s="223" t="s">
        <v>152</v>
      </c>
      <c r="H2481" s="224">
        <v>1</v>
      </c>
      <c r="I2481" s="225"/>
      <c r="J2481" s="226">
        <f>ROUND(I2481*H2481,2)</f>
        <v>0</v>
      </c>
      <c r="K2481" s="222" t="s">
        <v>153</v>
      </c>
      <c r="L2481" s="227"/>
      <c r="M2481" s="228" t="s">
        <v>1</v>
      </c>
      <c r="N2481" s="229" t="s">
        <v>42</v>
      </c>
      <c r="O2481" s="70"/>
      <c r="P2481" s="211">
        <f>O2481*H2481</f>
        <v>0</v>
      </c>
      <c r="Q2481" s="211">
        <v>6.0999999999999997E-4</v>
      </c>
      <c r="R2481" s="211">
        <f>Q2481*H2481</f>
        <v>6.0999999999999997E-4</v>
      </c>
      <c r="S2481" s="211">
        <v>0</v>
      </c>
      <c r="T2481" s="212">
        <f>S2481*H2481</f>
        <v>0</v>
      </c>
      <c r="U2481" s="33"/>
      <c r="V2481" s="33"/>
      <c r="W2481" s="33"/>
      <c r="X2481" s="33"/>
      <c r="Y2481" s="33"/>
      <c r="Z2481" s="33"/>
      <c r="AA2481" s="33"/>
      <c r="AB2481" s="33"/>
      <c r="AC2481" s="33"/>
      <c r="AD2481" s="33"/>
      <c r="AE2481" s="33"/>
      <c r="AR2481" s="213" t="s">
        <v>193</v>
      </c>
      <c r="AT2481" s="213" t="s">
        <v>290</v>
      </c>
      <c r="AU2481" s="213" t="s">
        <v>86</v>
      </c>
      <c r="AY2481" s="16" t="s">
        <v>147</v>
      </c>
      <c r="BE2481" s="214">
        <f>IF(N2481="základní",J2481,0)</f>
        <v>0</v>
      </c>
      <c r="BF2481" s="214">
        <f>IF(N2481="snížená",J2481,0)</f>
        <v>0</v>
      </c>
      <c r="BG2481" s="214">
        <f>IF(N2481="zákl. přenesená",J2481,0)</f>
        <v>0</v>
      </c>
      <c r="BH2481" s="214">
        <f>IF(N2481="sníž. přenesená",J2481,0)</f>
        <v>0</v>
      </c>
      <c r="BI2481" s="214">
        <f>IF(N2481="nulová",J2481,0)</f>
        <v>0</v>
      </c>
      <c r="BJ2481" s="16" t="s">
        <v>21</v>
      </c>
      <c r="BK2481" s="214">
        <f>ROUND(I2481*H2481,2)</f>
        <v>0</v>
      </c>
      <c r="BL2481" s="16" t="s">
        <v>154</v>
      </c>
      <c r="BM2481" s="213" t="s">
        <v>4215</v>
      </c>
    </row>
    <row r="2482" spans="1:65" s="2" customFormat="1" ht="19.5">
      <c r="A2482" s="33"/>
      <c r="B2482" s="34"/>
      <c r="C2482" s="35"/>
      <c r="D2482" s="215" t="s">
        <v>156</v>
      </c>
      <c r="E2482" s="35"/>
      <c r="F2482" s="216" t="s">
        <v>4214</v>
      </c>
      <c r="G2482" s="35"/>
      <c r="H2482" s="35"/>
      <c r="I2482" s="114"/>
      <c r="J2482" s="35"/>
      <c r="K2482" s="35"/>
      <c r="L2482" s="38"/>
      <c r="M2482" s="217"/>
      <c r="N2482" s="218"/>
      <c r="O2482" s="70"/>
      <c r="P2482" s="70"/>
      <c r="Q2482" s="70"/>
      <c r="R2482" s="70"/>
      <c r="S2482" s="70"/>
      <c r="T2482" s="71"/>
      <c r="U2482" s="33"/>
      <c r="V2482" s="33"/>
      <c r="W2482" s="33"/>
      <c r="X2482" s="33"/>
      <c r="Y2482" s="33"/>
      <c r="Z2482" s="33"/>
      <c r="AA2482" s="33"/>
      <c r="AB2482" s="33"/>
      <c r="AC2482" s="33"/>
      <c r="AD2482" s="33"/>
      <c r="AE2482" s="33"/>
      <c r="AT2482" s="16" t="s">
        <v>156</v>
      </c>
      <c r="AU2482" s="16" t="s">
        <v>86</v>
      </c>
    </row>
    <row r="2483" spans="1:65" s="2" customFormat="1" ht="16.5" customHeight="1">
      <c r="A2483" s="33"/>
      <c r="B2483" s="34"/>
      <c r="C2483" s="202" t="s">
        <v>4216</v>
      </c>
      <c r="D2483" s="202" t="s">
        <v>149</v>
      </c>
      <c r="E2483" s="203" t="s">
        <v>4217</v>
      </c>
      <c r="F2483" s="204" t="s">
        <v>4218</v>
      </c>
      <c r="G2483" s="205" t="s">
        <v>285</v>
      </c>
      <c r="H2483" s="206">
        <v>1</v>
      </c>
      <c r="I2483" s="207"/>
      <c r="J2483" s="208">
        <f>ROUND(I2483*H2483,2)</f>
        <v>0</v>
      </c>
      <c r="K2483" s="204" t="s">
        <v>153</v>
      </c>
      <c r="L2483" s="38"/>
      <c r="M2483" s="209" t="s">
        <v>1</v>
      </c>
      <c r="N2483" s="210" t="s">
        <v>42</v>
      </c>
      <c r="O2483" s="70"/>
      <c r="P2483" s="211">
        <f>O2483*H2483</f>
        <v>0</v>
      </c>
      <c r="Q2483" s="211">
        <v>0</v>
      </c>
      <c r="R2483" s="211">
        <f>Q2483*H2483</f>
        <v>0</v>
      </c>
      <c r="S2483" s="211">
        <v>2.0000000000000001E-4</v>
      </c>
      <c r="T2483" s="212">
        <f>S2483*H2483</f>
        <v>2.0000000000000001E-4</v>
      </c>
      <c r="U2483" s="33"/>
      <c r="V2483" s="33"/>
      <c r="W2483" s="33"/>
      <c r="X2483" s="33"/>
      <c r="Y2483" s="33"/>
      <c r="Z2483" s="33"/>
      <c r="AA2483" s="33"/>
      <c r="AB2483" s="33"/>
      <c r="AC2483" s="33"/>
      <c r="AD2483" s="33"/>
      <c r="AE2483" s="33"/>
      <c r="AR2483" s="213" t="s">
        <v>154</v>
      </c>
      <c r="AT2483" s="213" t="s">
        <v>149</v>
      </c>
      <c r="AU2483" s="213" t="s">
        <v>86</v>
      </c>
      <c r="AY2483" s="16" t="s">
        <v>147</v>
      </c>
      <c r="BE2483" s="214">
        <f>IF(N2483="základní",J2483,0)</f>
        <v>0</v>
      </c>
      <c r="BF2483" s="214">
        <f>IF(N2483="snížená",J2483,0)</f>
        <v>0</v>
      </c>
      <c r="BG2483" s="214">
        <f>IF(N2483="zákl. přenesená",J2483,0)</f>
        <v>0</v>
      </c>
      <c r="BH2483" s="214">
        <f>IF(N2483="sníž. přenesená",J2483,0)</f>
        <v>0</v>
      </c>
      <c r="BI2483" s="214">
        <f>IF(N2483="nulová",J2483,0)</f>
        <v>0</v>
      </c>
      <c r="BJ2483" s="16" t="s">
        <v>21</v>
      </c>
      <c r="BK2483" s="214">
        <f>ROUND(I2483*H2483,2)</f>
        <v>0</v>
      </c>
      <c r="BL2483" s="16" t="s">
        <v>154</v>
      </c>
      <c r="BM2483" s="213" t="s">
        <v>4219</v>
      </c>
    </row>
    <row r="2484" spans="1:65" s="2" customFormat="1" ht="11.25">
      <c r="A2484" s="33"/>
      <c r="B2484" s="34"/>
      <c r="C2484" s="35"/>
      <c r="D2484" s="215" t="s">
        <v>156</v>
      </c>
      <c r="E2484" s="35"/>
      <c r="F2484" s="216" t="s">
        <v>4220</v>
      </c>
      <c r="G2484" s="35"/>
      <c r="H2484" s="35"/>
      <c r="I2484" s="114"/>
      <c r="J2484" s="35"/>
      <c r="K2484" s="35"/>
      <c r="L2484" s="38"/>
      <c r="M2484" s="217"/>
      <c r="N2484" s="218"/>
      <c r="O2484" s="70"/>
      <c r="P2484" s="70"/>
      <c r="Q2484" s="70"/>
      <c r="R2484" s="70"/>
      <c r="S2484" s="70"/>
      <c r="T2484" s="71"/>
      <c r="U2484" s="33"/>
      <c r="V2484" s="33"/>
      <c r="W2484" s="33"/>
      <c r="X2484" s="33"/>
      <c r="Y2484" s="33"/>
      <c r="Z2484" s="33"/>
      <c r="AA2484" s="33"/>
      <c r="AB2484" s="33"/>
      <c r="AC2484" s="33"/>
      <c r="AD2484" s="33"/>
      <c r="AE2484" s="33"/>
      <c r="AT2484" s="16" t="s">
        <v>156</v>
      </c>
      <c r="AU2484" s="16" t="s">
        <v>86</v>
      </c>
    </row>
    <row r="2485" spans="1:65" s="2" customFormat="1" ht="21.75" customHeight="1">
      <c r="A2485" s="33"/>
      <c r="B2485" s="34"/>
      <c r="C2485" s="202" t="s">
        <v>4221</v>
      </c>
      <c r="D2485" s="202" t="s">
        <v>149</v>
      </c>
      <c r="E2485" s="203" t="s">
        <v>4222</v>
      </c>
      <c r="F2485" s="204" t="s">
        <v>4223</v>
      </c>
      <c r="G2485" s="205" t="s">
        <v>152</v>
      </c>
      <c r="H2485" s="206">
        <v>1</v>
      </c>
      <c r="I2485" s="207"/>
      <c r="J2485" s="208">
        <f>ROUND(I2485*H2485,2)</f>
        <v>0</v>
      </c>
      <c r="K2485" s="204" t="s">
        <v>1</v>
      </c>
      <c r="L2485" s="38"/>
      <c r="M2485" s="209" t="s">
        <v>1</v>
      </c>
      <c r="N2485" s="210" t="s">
        <v>42</v>
      </c>
      <c r="O2485" s="70"/>
      <c r="P2485" s="211">
        <f>O2485*H2485</f>
        <v>0</v>
      </c>
      <c r="Q2485" s="211">
        <v>0</v>
      </c>
      <c r="R2485" s="211">
        <f>Q2485*H2485</f>
        <v>0</v>
      </c>
      <c r="S2485" s="211">
        <v>0</v>
      </c>
      <c r="T2485" s="212">
        <f>S2485*H2485</f>
        <v>0</v>
      </c>
      <c r="U2485" s="33"/>
      <c r="V2485" s="33"/>
      <c r="W2485" s="33"/>
      <c r="X2485" s="33"/>
      <c r="Y2485" s="33"/>
      <c r="Z2485" s="33"/>
      <c r="AA2485" s="33"/>
      <c r="AB2485" s="33"/>
      <c r="AC2485" s="33"/>
      <c r="AD2485" s="33"/>
      <c r="AE2485" s="33"/>
      <c r="AR2485" s="213" t="s">
        <v>154</v>
      </c>
      <c r="AT2485" s="213" t="s">
        <v>149</v>
      </c>
      <c r="AU2485" s="213" t="s">
        <v>86</v>
      </c>
      <c r="AY2485" s="16" t="s">
        <v>147</v>
      </c>
      <c r="BE2485" s="214">
        <f>IF(N2485="základní",J2485,0)</f>
        <v>0</v>
      </c>
      <c r="BF2485" s="214">
        <f>IF(N2485="snížená",J2485,0)</f>
        <v>0</v>
      </c>
      <c r="BG2485" s="214">
        <f>IF(N2485="zákl. přenesená",J2485,0)</f>
        <v>0</v>
      </c>
      <c r="BH2485" s="214">
        <f>IF(N2485="sníž. přenesená",J2485,0)</f>
        <v>0</v>
      </c>
      <c r="BI2485" s="214">
        <f>IF(N2485="nulová",J2485,0)</f>
        <v>0</v>
      </c>
      <c r="BJ2485" s="16" t="s">
        <v>21</v>
      </c>
      <c r="BK2485" s="214">
        <f>ROUND(I2485*H2485,2)</f>
        <v>0</v>
      </c>
      <c r="BL2485" s="16" t="s">
        <v>154</v>
      </c>
      <c r="BM2485" s="213" t="s">
        <v>4224</v>
      </c>
    </row>
    <row r="2486" spans="1:65" s="2" customFormat="1" ht="19.5">
      <c r="A2486" s="33"/>
      <c r="B2486" s="34"/>
      <c r="C2486" s="35"/>
      <c r="D2486" s="215" t="s">
        <v>156</v>
      </c>
      <c r="E2486" s="35"/>
      <c r="F2486" s="216" t="s">
        <v>4223</v>
      </c>
      <c r="G2486" s="35"/>
      <c r="H2486" s="35"/>
      <c r="I2486" s="114"/>
      <c r="J2486" s="35"/>
      <c r="K2486" s="35"/>
      <c r="L2486" s="38"/>
      <c r="M2486" s="217"/>
      <c r="N2486" s="218"/>
      <c r="O2486" s="70"/>
      <c r="P2486" s="70"/>
      <c r="Q2486" s="70"/>
      <c r="R2486" s="70"/>
      <c r="S2486" s="70"/>
      <c r="T2486" s="71"/>
      <c r="U2486" s="33"/>
      <c r="V2486" s="33"/>
      <c r="W2486" s="33"/>
      <c r="X2486" s="33"/>
      <c r="Y2486" s="33"/>
      <c r="Z2486" s="33"/>
      <c r="AA2486" s="33"/>
      <c r="AB2486" s="33"/>
      <c r="AC2486" s="33"/>
      <c r="AD2486" s="33"/>
      <c r="AE2486" s="33"/>
      <c r="AT2486" s="16" t="s">
        <v>156</v>
      </c>
      <c r="AU2486" s="16" t="s">
        <v>86</v>
      </c>
    </row>
    <row r="2487" spans="1:65" s="2" customFormat="1" ht="19.5">
      <c r="A2487" s="33"/>
      <c r="B2487" s="34"/>
      <c r="C2487" s="35"/>
      <c r="D2487" s="215" t="s">
        <v>191</v>
      </c>
      <c r="E2487" s="35"/>
      <c r="F2487" s="219" t="s">
        <v>4225</v>
      </c>
      <c r="G2487" s="35"/>
      <c r="H2487" s="35"/>
      <c r="I2487" s="114"/>
      <c r="J2487" s="35"/>
      <c r="K2487" s="35"/>
      <c r="L2487" s="38"/>
      <c r="M2487" s="217"/>
      <c r="N2487" s="218"/>
      <c r="O2487" s="70"/>
      <c r="P2487" s="70"/>
      <c r="Q2487" s="70"/>
      <c r="R2487" s="70"/>
      <c r="S2487" s="70"/>
      <c r="T2487" s="71"/>
      <c r="U2487" s="33"/>
      <c r="V2487" s="33"/>
      <c r="W2487" s="33"/>
      <c r="X2487" s="33"/>
      <c r="Y2487" s="33"/>
      <c r="Z2487" s="33"/>
      <c r="AA2487" s="33"/>
      <c r="AB2487" s="33"/>
      <c r="AC2487" s="33"/>
      <c r="AD2487" s="33"/>
      <c r="AE2487" s="33"/>
      <c r="AT2487" s="16" t="s">
        <v>191</v>
      </c>
      <c r="AU2487" s="16" t="s">
        <v>86</v>
      </c>
    </row>
    <row r="2488" spans="1:65" s="2" customFormat="1" ht="21.75" customHeight="1">
      <c r="A2488" s="33"/>
      <c r="B2488" s="34"/>
      <c r="C2488" s="202" t="s">
        <v>4226</v>
      </c>
      <c r="D2488" s="202" t="s">
        <v>149</v>
      </c>
      <c r="E2488" s="203" t="s">
        <v>4227</v>
      </c>
      <c r="F2488" s="204" t="s">
        <v>4228</v>
      </c>
      <c r="G2488" s="205" t="s">
        <v>285</v>
      </c>
      <c r="H2488" s="206">
        <v>1</v>
      </c>
      <c r="I2488" s="207"/>
      <c r="J2488" s="208">
        <f>ROUND(I2488*H2488,2)</f>
        <v>0</v>
      </c>
      <c r="K2488" s="204" t="s">
        <v>1</v>
      </c>
      <c r="L2488" s="38"/>
      <c r="M2488" s="209" t="s">
        <v>1</v>
      </c>
      <c r="N2488" s="210" t="s">
        <v>42</v>
      </c>
      <c r="O2488" s="70"/>
      <c r="P2488" s="211">
        <f>O2488*H2488</f>
        <v>0</v>
      </c>
      <c r="Q2488" s="211">
        <v>0</v>
      </c>
      <c r="R2488" s="211">
        <f>Q2488*H2488</f>
        <v>0</v>
      </c>
      <c r="S2488" s="211">
        <v>0</v>
      </c>
      <c r="T2488" s="212">
        <f>S2488*H2488</f>
        <v>0</v>
      </c>
      <c r="U2488" s="33"/>
      <c r="V2488" s="33"/>
      <c r="W2488" s="33"/>
      <c r="X2488" s="33"/>
      <c r="Y2488" s="33"/>
      <c r="Z2488" s="33"/>
      <c r="AA2488" s="33"/>
      <c r="AB2488" s="33"/>
      <c r="AC2488" s="33"/>
      <c r="AD2488" s="33"/>
      <c r="AE2488" s="33"/>
      <c r="AR2488" s="213" t="s">
        <v>154</v>
      </c>
      <c r="AT2488" s="213" t="s">
        <v>149</v>
      </c>
      <c r="AU2488" s="213" t="s">
        <v>86</v>
      </c>
      <c r="AY2488" s="16" t="s">
        <v>147</v>
      </c>
      <c r="BE2488" s="214">
        <f>IF(N2488="základní",J2488,0)</f>
        <v>0</v>
      </c>
      <c r="BF2488" s="214">
        <f>IF(N2488="snížená",J2488,0)</f>
        <v>0</v>
      </c>
      <c r="BG2488" s="214">
        <f>IF(N2488="zákl. přenesená",J2488,0)</f>
        <v>0</v>
      </c>
      <c r="BH2488" s="214">
        <f>IF(N2488="sníž. přenesená",J2488,0)</f>
        <v>0</v>
      </c>
      <c r="BI2488" s="214">
        <f>IF(N2488="nulová",J2488,0)</f>
        <v>0</v>
      </c>
      <c r="BJ2488" s="16" t="s">
        <v>21</v>
      </c>
      <c r="BK2488" s="214">
        <f>ROUND(I2488*H2488,2)</f>
        <v>0</v>
      </c>
      <c r="BL2488" s="16" t="s">
        <v>154</v>
      </c>
      <c r="BM2488" s="213" t="s">
        <v>4229</v>
      </c>
    </row>
    <row r="2489" spans="1:65" s="2" customFormat="1" ht="19.5">
      <c r="A2489" s="33"/>
      <c r="B2489" s="34"/>
      <c r="C2489" s="35"/>
      <c r="D2489" s="215" t="s">
        <v>156</v>
      </c>
      <c r="E2489" s="35"/>
      <c r="F2489" s="216" t="s">
        <v>4228</v>
      </c>
      <c r="G2489" s="35"/>
      <c r="H2489" s="35"/>
      <c r="I2489" s="114"/>
      <c r="J2489" s="35"/>
      <c r="K2489" s="35"/>
      <c r="L2489" s="38"/>
      <c r="M2489" s="217"/>
      <c r="N2489" s="218"/>
      <c r="O2489" s="70"/>
      <c r="P2489" s="70"/>
      <c r="Q2489" s="70"/>
      <c r="R2489" s="70"/>
      <c r="S2489" s="70"/>
      <c r="T2489" s="71"/>
      <c r="U2489" s="33"/>
      <c r="V2489" s="33"/>
      <c r="W2489" s="33"/>
      <c r="X2489" s="33"/>
      <c r="Y2489" s="33"/>
      <c r="Z2489" s="33"/>
      <c r="AA2489" s="33"/>
      <c r="AB2489" s="33"/>
      <c r="AC2489" s="33"/>
      <c r="AD2489" s="33"/>
      <c r="AE2489" s="33"/>
      <c r="AT2489" s="16" t="s">
        <v>156</v>
      </c>
      <c r="AU2489" s="16" t="s">
        <v>86</v>
      </c>
    </row>
    <row r="2490" spans="1:65" s="2" customFormat="1" ht="19.5">
      <c r="A2490" s="33"/>
      <c r="B2490" s="34"/>
      <c r="C2490" s="35"/>
      <c r="D2490" s="215" t="s">
        <v>191</v>
      </c>
      <c r="E2490" s="35"/>
      <c r="F2490" s="219" t="s">
        <v>4230</v>
      </c>
      <c r="G2490" s="35"/>
      <c r="H2490" s="35"/>
      <c r="I2490" s="114"/>
      <c r="J2490" s="35"/>
      <c r="K2490" s="35"/>
      <c r="L2490" s="38"/>
      <c r="M2490" s="217"/>
      <c r="N2490" s="218"/>
      <c r="O2490" s="70"/>
      <c r="P2490" s="70"/>
      <c r="Q2490" s="70"/>
      <c r="R2490" s="70"/>
      <c r="S2490" s="70"/>
      <c r="T2490" s="71"/>
      <c r="U2490" s="33"/>
      <c r="V2490" s="33"/>
      <c r="W2490" s="33"/>
      <c r="X2490" s="33"/>
      <c r="Y2490" s="33"/>
      <c r="Z2490" s="33"/>
      <c r="AA2490" s="33"/>
      <c r="AB2490" s="33"/>
      <c r="AC2490" s="33"/>
      <c r="AD2490" s="33"/>
      <c r="AE2490" s="33"/>
      <c r="AT2490" s="16" t="s">
        <v>191</v>
      </c>
      <c r="AU2490" s="16" t="s">
        <v>86</v>
      </c>
    </row>
    <row r="2491" spans="1:65" s="2" customFormat="1" ht="21.75" customHeight="1">
      <c r="A2491" s="33"/>
      <c r="B2491" s="34"/>
      <c r="C2491" s="202" t="s">
        <v>4231</v>
      </c>
      <c r="D2491" s="202" t="s">
        <v>149</v>
      </c>
      <c r="E2491" s="203" t="s">
        <v>4232</v>
      </c>
      <c r="F2491" s="204" t="s">
        <v>4233</v>
      </c>
      <c r="G2491" s="205" t="s">
        <v>580</v>
      </c>
      <c r="H2491" s="206">
        <v>1</v>
      </c>
      <c r="I2491" s="207"/>
      <c r="J2491" s="208">
        <f>ROUND(I2491*H2491,2)</f>
        <v>0</v>
      </c>
      <c r="K2491" s="204" t="s">
        <v>153</v>
      </c>
      <c r="L2491" s="38"/>
      <c r="M2491" s="209" t="s">
        <v>1</v>
      </c>
      <c r="N2491" s="210" t="s">
        <v>42</v>
      </c>
      <c r="O2491" s="70"/>
      <c r="P2491" s="211">
        <f>O2491*H2491</f>
        <v>0</v>
      </c>
      <c r="Q2491" s="211">
        <v>0</v>
      </c>
      <c r="R2491" s="211">
        <f>Q2491*H2491</f>
        <v>0</v>
      </c>
      <c r="S2491" s="211">
        <v>0</v>
      </c>
      <c r="T2491" s="212">
        <f>S2491*H2491</f>
        <v>0</v>
      </c>
      <c r="U2491" s="33"/>
      <c r="V2491" s="33"/>
      <c r="W2491" s="33"/>
      <c r="X2491" s="33"/>
      <c r="Y2491" s="33"/>
      <c r="Z2491" s="33"/>
      <c r="AA2491" s="33"/>
      <c r="AB2491" s="33"/>
      <c r="AC2491" s="33"/>
      <c r="AD2491" s="33"/>
      <c r="AE2491" s="33"/>
      <c r="AR2491" s="213" t="s">
        <v>234</v>
      </c>
      <c r="AT2491" s="213" t="s">
        <v>149</v>
      </c>
      <c r="AU2491" s="213" t="s">
        <v>86</v>
      </c>
      <c r="AY2491" s="16" t="s">
        <v>147</v>
      </c>
      <c r="BE2491" s="214">
        <f>IF(N2491="základní",J2491,0)</f>
        <v>0</v>
      </c>
      <c r="BF2491" s="214">
        <f>IF(N2491="snížená",J2491,0)</f>
        <v>0</v>
      </c>
      <c r="BG2491" s="214">
        <f>IF(N2491="zákl. přenesená",J2491,0)</f>
        <v>0</v>
      </c>
      <c r="BH2491" s="214">
        <f>IF(N2491="sníž. přenesená",J2491,0)</f>
        <v>0</v>
      </c>
      <c r="BI2491" s="214">
        <f>IF(N2491="nulová",J2491,0)</f>
        <v>0</v>
      </c>
      <c r="BJ2491" s="16" t="s">
        <v>21</v>
      </c>
      <c r="BK2491" s="214">
        <f>ROUND(I2491*H2491,2)</f>
        <v>0</v>
      </c>
      <c r="BL2491" s="16" t="s">
        <v>234</v>
      </c>
      <c r="BM2491" s="213" t="s">
        <v>4234</v>
      </c>
    </row>
    <row r="2492" spans="1:65" s="2" customFormat="1" ht="29.25">
      <c r="A2492" s="33"/>
      <c r="B2492" s="34"/>
      <c r="C2492" s="35"/>
      <c r="D2492" s="215" t="s">
        <v>156</v>
      </c>
      <c r="E2492" s="35"/>
      <c r="F2492" s="216" t="s">
        <v>4235</v>
      </c>
      <c r="G2492" s="35"/>
      <c r="H2492" s="35"/>
      <c r="I2492" s="114"/>
      <c r="J2492" s="35"/>
      <c r="K2492" s="35"/>
      <c r="L2492" s="38"/>
      <c r="M2492" s="217"/>
      <c r="N2492" s="218"/>
      <c r="O2492" s="70"/>
      <c r="P2492" s="70"/>
      <c r="Q2492" s="70"/>
      <c r="R2492" s="70"/>
      <c r="S2492" s="70"/>
      <c r="T2492" s="71"/>
      <c r="U2492" s="33"/>
      <c r="V2492" s="33"/>
      <c r="W2492" s="33"/>
      <c r="X2492" s="33"/>
      <c r="Y2492" s="33"/>
      <c r="Z2492" s="33"/>
      <c r="AA2492" s="33"/>
      <c r="AB2492" s="33"/>
      <c r="AC2492" s="33"/>
      <c r="AD2492" s="33"/>
      <c r="AE2492" s="33"/>
      <c r="AT2492" s="16" t="s">
        <v>156</v>
      </c>
      <c r="AU2492" s="16" t="s">
        <v>86</v>
      </c>
    </row>
    <row r="2493" spans="1:65" s="2" customFormat="1" ht="107.25">
      <c r="A2493" s="33"/>
      <c r="B2493" s="34"/>
      <c r="C2493" s="35"/>
      <c r="D2493" s="215" t="s">
        <v>158</v>
      </c>
      <c r="E2493" s="35"/>
      <c r="F2493" s="219" t="s">
        <v>4236</v>
      </c>
      <c r="G2493" s="35"/>
      <c r="H2493" s="35"/>
      <c r="I2493" s="114"/>
      <c r="J2493" s="35"/>
      <c r="K2493" s="35"/>
      <c r="L2493" s="38"/>
      <c r="M2493" s="217"/>
      <c r="N2493" s="218"/>
      <c r="O2493" s="70"/>
      <c r="P2493" s="70"/>
      <c r="Q2493" s="70"/>
      <c r="R2493" s="70"/>
      <c r="S2493" s="70"/>
      <c r="T2493" s="71"/>
      <c r="U2493" s="33"/>
      <c r="V2493" s="33"/>
      <c r="W2493" s="33"/>
      <c r="X2493" s="33"/>
      <c r="Y2493" s="33"/>
      <c r="Z2493" s="33"/>
      <c r="AA2493" s="33"/>
      <c r="AB2493" s="33"/>
      <c r="AC2493" s="33"/>
      <c r="AD2493" s="33"/>
      <c r="AE2493" s="33"/>
      <c r="AT2493" s="16" t="s">
        <v>158</v>
      </c>
      <c r="AU2493" s="16" t="s">
        <v>86</v>
      </c>
    </row>
    <row r="2494" spans="1:65" s="2" customFormat="1" ht="29.25">
      <c r="A2494" s="33"/>
      <c r="B2494" s="34"/>
      <c r="C2494" s="35"/>
      <c r="D2494" s="215" t="s">
        <v>191</v>
      </c>
      <c r="E2494" s="35"/>
      <c r="F2494" s="219" t="s">
        <v>2211</v>
      </c>
      <c r="G2494" s="35"/>
      <c r="H2494" s="35"/>
      <c r="I2494" s="114"/>
      <c r="J2494" s="35"/>
      <c r="K2494" s="35"/>
      <c r="L2494" s="38"/>
      <c r="M2494" s="217"/>
      <c r="N2494" s="218"/>
      <c r="O2494" s="70"/>
      <c r="P2494" s="70"/>
      <c r="Q2494" s="70"/>
      <c r="R2494" s="70"/>
      <c r="S2494" s="70"/>
      <c r="T2494" s="71"/>
      <c r="U2494" s="33"/>
      <c r="V2494" s="33"/>
      <c r="W2494" s="33"/>
      <c r="X2494" s="33"/>
      <c r="Y2494" s="33"/>
      <c r="Z2494" s="33"/>
      <c r="AA2494" s="33"/>
      <c r="AB2494" s="33"/>
      <c r="AC2494" s="33"/>
      <c r="AD2494" s="33"/>
      <c r="AE2494" s="33"/>
      <c r="AT2494" s="16" t="s">
        <v>191</v>
      </c>
      <c r="AU2494" s="16" t="s">
        <v>86</v>
      </c>
    </row>
    <row r="2495" spans="1:65" s="2" customFormat="1" ht="33" customHeight="1">
      <c r="A2495" s="33"/>
      <c r="B2495" s="34"/>
      <c r="C2495" s="202" t="s">
        <v>4237</v>
      </c>
      <c r="D2495" s="202" t="s">
        <v>149</v>
      </c>
      <c r="E2495" s="203" t="s">
        <v>4238</v>
      </c>
      <c r="F2495" s="204" t="s">
        <v>4239</v>
      </c>
      <c r="G2495" s="205" t="s">
        <v>152</v>
      </c>
      <c r="H2495" s="206">
        <v>1</v>
      </c>
      <c r="I2495" s="207"/>
      <c r="J2495" s="208">
        <f>ROUND(I2495*H2495,2)</f>
        <v>0</v>
      </c>
      <c r="K2495" s="204" t="s">
        <v>1</v>
      </c>
      <c r="L2495" s="38"/>
      <c r="M2495" s="209" t="s">
        <v>1</v>
      </c>
      <c r="N2495" s="210" t="s">
        <v>42</v>
      </c>
      <c r="O2495" s="70"/>
      <c r="P2495" s="211">
        <f>O2495*H2495</f>
        <v>0</v>
      </c>
      <c r="Q2495" s="211">
        <v>0</v>
      </c>
      <c r="R2495" s="211">
        <f>Q2495*H2495</f>
        <v>0</v>
      </c>
      <c r="S2495" s="211">
        <v>0</v>
      </c>
      <c r="T2495" s="212">
        <f>S2495*H2495</f>
        <v>0</v>
      </c>
      <c r="U2495" s="33"/>
      <c r="V2495" s="33"/>
      <c r="W2495" s="33"/>
      <c r="X2495" s="33"/>
      <c r="Y2495" s="33"/>
      <c r="Z2495" s="33"/>
      <c r="AA2495" s="33"/>
      <c r="AB2495" s="33"/>
      <c r="AC2495" s="33"/>
      <c r="AD2495" s="33"/>
      <c r="AE2495" s="33"/>
      <c r="AR2495" s="213" t="s">
        <v>154</v>
      </c>
      <c r="AT2495" s="213" t="s">
        <v>149</v>
      </c>
      <c r="AU2495" s="213" t="s">
        <v>86</v>
      </c>
      <c r="AY2495" s="16" t="s">
        <v>147</v>
      </c>
      <c r="BE2495" s="214">
        <f>IF(N2495="základní",J2495,0)</f>
        <v>0</v>
      </c>
      <c r="BF2495" s="214">
        <f>IF(N2495="snížená",J2495,0)</f>
        <v>0</v>
      </c>
      <c r="BG2495" s="214">
        <f>IF(N2495="zákl. přenesená",J2495,0)</f>
        <v>0</v>
      </c>
      <c r="BH2495" s="214">
        <f>IF(N2495="sníž. přenesená",J2495,0)</f>
        <v>0</v>
      </c>
      <c r="BI2495" s="214">
        <f>IF(N2495="nulová",J2495,0)</f>
        <v>0</v>
      </c>
      <c r="BJ2495" s="16" t="s">
        <v>21</v>
      </c>
      <c r="BK2495" s="214">
        <f>ROUND(I2495*H2495,2)</f>
        <v>0</v>
      </c>
      <c r="BL2495" s="16" t="s">
        <v>154</v>
      </c>
      <c r="BM2495" s="213" t="s">
        <v>4240</v>
      </c>
    </row>
    <row r="2496" spans="1:65" s="2" customFormat="1" ht="19.5">
      <c r="A2496" s="33"/>
      <c r="B2496" s="34"/>
      <c r="C2496" s="35"/>
      <c r="D2496" s="215" t="s">
        <v>156</v>
      </c>
      <c r="E2496" s="35"/>
      <c r="F2496" s="216" t="s">
        <v>4241</v>
      </c>
      <c r="G2496" s="35"/>
      <c r="H2496" s="35"/>
      <c r="I2496" s="114"/>
      <c r="J2496" s="35"/>
      <c r="K2496" s="35"/>
      <c r="L2496" s="38"/>
      <c r="M2496" s="217"/>
      <c r="N2496" s="218"/>
      <c r="O2496" s="70"/>
      <c r="P2496" s="70"/>
      <c r="Q2496" s="70"/>
      <c r="R2496" s="70"/>
      <c r="S2496" s="70"/>
      <c r="T2496" s="71"/>
      <c r="U2496" s="33"/>
      <c r="V2496" s="33"/>
      <c r="W2496" s="33"/>
      <c r="X2496" s="33"/>
      <c r="Y2496" s="33"/>
      <c r="Z2496" s="33"/>
      <c r="AA2496" s="33"/>
      <c r="AB2496" s="33"/>
      <c r="AC2496" s="33"/>
      <c r="AD2496" s="33"/>
      <c r="AE2496" s="33"/>
      <c r="AT2496" s="16" t="s">
        <v>156</v>
      </c>
      <c r="AU2496" s="16" t="s">
        <v>86</v>
      </c>
    </row>
    <row r="2497" spans="1:65" s="2" customFormat="1" ht="19.5">
      <c r="A2497" s="33"/>
      <c r="B2497" s="34"/>
      <c r="C2497" s="35"/>
      <c r="D2497" s="215" t="s">
        <v>191</v>
      </c>
      <c r="E2497" s="35"/>
      <c r="F2497" s="219" t="s">
        <v>4225</v>
      </c>
      <c r="G2497" s="35"/>
      <c r="H2497" s="35"/>
      <c r="I2497" s="114"/>
      <c r="J2497" s="35"/>
      <c r="K2497" s="35"/>
      <c r="L2497" s="38"/>
      <c r="M2497" s="217"/>
      <c r="N2497" s="218"/>
      <c r="O2497" s="70"/>
      <c r="P2497" s="70"/>
      <c r="Q2497" s="70"/>
      <c r="R2497" s="70"/>
      <c r="S2497" s="70"/>
      <c r="T2497" s="71"/>
      <c r="U2497" s="33"/>
      <c r="V2497" s="33"/>
      <c r="W2497" s="33"/>
      <c r="X2497" s="33"/>
      <c r="Y2497" s="33"/>
      <c r="Z2497" s="33"/>
      <c r="AA2497" s="33"/>
      <c r="AB2497" s="33"/>
      <c r="AC2497" s="33"/>
      <c r="AD2497" s="33"/>
      <c r="AE2497" s="33"/>
      <c r="AT2497" s="16" t="s">
        <v>191</v>
      </c>
      <c r="AU2497" s="16" t="s">
        <v>86</v>
      </c>
    </row>
    <row r="2498" spans="1:65" s="2" customFormat="1" ht="21.75" customHeight="1">
      <c r="A2498" s="33"/>
      <c r="B2498" s="34"/>
      <c r="C2498" s="202" t="s">
        <v>4242</v>
      </c>
      <c r="D2498" s="202" t="s">
        <v>149</v>
      </c>
      <c r="E2498" s="203" t="s">
        <v>4243</v>
      </c>
      <c r="F2498" s="204" t="s">
        <v>4244</v>
      </c>
      <c r="G2498" s="205" t="s">
        <v>580</v>
      </c>
      <c r="H2498" s="206">
        <v>1</v>
      </c>
      <c r="I2498" s="207"/>
      <c r="J2498" s="208">
        <f>ROUND(I2498*H2498,2)</f>
        <v>0</v>
      </c>
      <c r="K2498" s="204" t="s">
        <v>153</v>
      </c>
      <c r="L2498" s="38"/>
      <c r="M2498" s="209" t="s">
        <v>1</v>
      </c>
      <c r="N2498" s="210" t="s">
        <v>42</v>
      </c>
      <c r="O2498" s="70"/>
      <c r="P2498" s="211">
        <f>O2498*H2498</f>
        <v>0</v>
      </c>
      <c r="Q2498" s="211">
        <v>0</v>
      </c>
      <c r="R2498" s="211">
        <f>Q2498*H2498</f>
        <v>0</v>
      </c>
      <c r="S2498" s="211">
        <v>0</v>
      </c>
      <c r="T2498" s="212">
        <f>S2498*H2498</f>
        <v>0</v>
      </c>
      <c r="U2498" s="33"/>
      <c r="V2498" s="33"/>
      <c r="W2498" s="33"/>
      <c r="X2498" s="33"/>
      <c r="Y2498" s="33"/>
      <c r="Z2498" s="33"/>
      <c r="AA2498" s="33"/>
      <c r="AB2498" s="33"/>
      <c r="AC2498" s="33"/>
      <c r="AD2498" s="33"/>
      <c r="AE2498" s="33"/>
      <c r="AR2498" s="213" t="s">
        <v>234</v>
      </c>
      <c r="AT2498" s="213" t="s">
        <v>149</v>
      </c>
      <c r="AU2498" s="213" t="s">
        <v>86</v>
      </c>
      <c r="AY2498" s="16" t="s">
        <v>147</v>
      </c>
      <c r="BE2498" s="214">
        <f>IF(N2498="základní",J2498,0)</f>
        <v>0</v>
      </c>
      <c r="BF2498" s="214">
        <f>IF(N2498="snížená",J2498,0)</f>
        <v>0</v>
      </c>
      <c r="BG2498" s="214">
        <f>IF(N2498="zákl. přenesená",J2498,0)</f>
        <v>0</v>
      </c>
      <c r="BH2498" s="214">
        <f>IF(N2498="sníž. přenesená",J2498,0)</f>
        <v>0</v>
      </c>
      <c r="BI2498" s="214">
        <f>IF(N2498="nulová",J2498,0)</f>
        <v>0</v>
      </c>
      <c r="BJ2498" s="16" t="s">
        <v>21</v>
      </c>
      <c r="BK2498" s="214">
        <f>ROUND(I2498*H2498,2)</f>
        <v>0</v>
      </c>
      <c r="BL2498" s="16" t="s">
        <v>234</v>
      </c>
      <c r="BM2498" s="213" t="s">
        <v>4245</v>
      </c>
    </row>
    <row r="2499" spans="1:65" s="2" customFormat="1" ht="29.25">
      <c r="A2499" s="33"/>
      <c r="B2499" s="34"/>
      <c r="C2499" s="35"/>
      <c r="D2499" s="215" t="s">
        <v>156</v>
      </c>
      <c r="E2499" s="35"/>
      <c r="F2499" s="216" t="s">
        <v>4246</v>
      </c>
      <c r="G2499" s="35"/>
      <c r="H2499" s="35"/>
      <c r="I2499" s="114"/>
      <c r="J2499" s="35"/>
      <c r="K2499" s="35"/>
      <c r="L2499" s="38"/>
      <c r="M2499" s="217"/>
      <c r="N2499" s="218"/>
      <c r="O2499" s="70"/>
      <c r="P2499" s="70"/>
      <c r="Q2499" s="70"/>
      <c r="R2499" s="70"/>
      <c r="S2499" s="70"/>
      <c r="T2499" s="71"/>
      <c r="U2499" s="33"/>
      <c r="V2499" s="33"/>
      <c r="W2499" s="33"/>
      <c r="X2499" s="33"/>
      <c r="Y2499" s="33"/>
      <c r="Z2499" s="33"/>
      <c r="AA2499" s="33"/>
      <c r="AB2499" s="33"/>
      <c r="AC2499" s="33"/>
      <c r="AD2499" s="33"/>
      <c r="AE2499" s="33"/>
      <c r="AT2499" s="16" t="s">
        <v>156</v>
      </c>
      <c r="AU2499" s="16" t="s">
        <v>86</v>
      </c>
    </row>
    <row r="2500" spans="1:65" s="2" customFormat="1" ht="107.25">
      <c r="A2500" s="33"/>
      <c r="B2500" s="34"/>
      <c r="C2500" s="35"/>
      <c r="D2500" s="215" t="s">
        <v>158</v>
      </c>
      <c r="E2500" s="35"/>
      <c r="F2500" s="219" t="s">
        <v>4236</v>
      </c>
      <c r="G2500" s="35"/>
      <c r="H2500" s="35"/>
      <c r="I2500" s="114"/>
      <c r="J2500" s="35"/>
      <c r="K2500" s="35"/>
      <c r="L2500" s="38"/>
      <c r="M2500" s="217"/>
      <c r="N2500" s="218"/>
      <c r="O2500" s="70"/>
      <c r="P2500" s="70"/>
      <c r="Q2500" s="70"/>
      <c r="R2500" s="70"/>
      <c r="S2500" s="70"/>
      <c r="T2500" s="71"/>
      <c r="U2500" s="33"/>
      <c r="V2500" s="33"/>
      <c r="W2500" s="33"/>
      <c r="X2500" s="33"/>
      <c r="Y2500" s="33"/>
      <c r="Z2500" s="33"/>
      <c r="AA2500" s="33"/>
      <c r="AB2500" s="33"/>
      <c r="AC2500" s="33"/>
      <c r="AD2500" s="33"/>
      <c r="AE2500" s="33"/>
      <c r="AT2500" s="16" t="s">
        <v>158</v>
      </c>
      <c r="AU2500" s="16" t="s">
        <v>86</v>
      </c>
    </row>
    <row r="2501" spans="1:65" s="2" customFormat="1" ht="21.75" customHeight="1">
      <c r="A2501" s="33"/>
      <c r="B2501" s="34"/>
      <c r="C2501" s="202" t="s">
        <v>4247</v>
      </c>
      <c r="D2501" s="202" t="s">
        <v>149</v>
      </c>
      <c r="E2501" s="203" t="s">
        <v>4248</v>
      </c>
      <c r="F2501" s="204" t="s">
        <v>4249</v>
      </c>
      <c r="G2501" s="205" t="s">
        <v>580</v>
      </c>
      <c r="H2501" s="206">
        <v>1</v>
      </c>
      <c r="I2501" s="207"/>
      <c r="J2501" s="208">
        <f>ROUND(I2501*H2501,2)</f>
        <v>0</v>
      </c>
      <c r="K2501" s="204" t="s">
        <v>153</v>
      </c>
      <c r="L2501" s="38"/>
      <c r="M2501" s="209" t="s">
        <v>1</v>
      </c>
      <c r="N2501" s="210" t="s">
        <v>42</v>
      </c>
      <c r="O2501" s="70"/>
      <c r="P2501" s="211">
        <f>O2501*H2501</f>
        <v>0</v>
      </c>
      <c r="Q2501" s="211">
        <v>0</v>
      </c>
      <c r="R2501" s="211">
        <f>Q2501*H2501</f>
        <v>0</v>
      </c>
      <c r="S2501" s="211">
        <v>0</v>
      </c>
      <c r="T2501" s="212">
        <f>S2501*H2501</f>
        <v>0</v>
      </c>
      <c r="U2501" s="33"/>
      <c r="V2501" s="33"/>
      <c r="W2501" s="33"/>
      <c r="X2501" s="33"/>
      <c r="Y2501" s="33"/>
      <c r="Z2501" s="33"/>
      <c r="AA2501" s="33"/>
      <c r="AB2501" s="33"/>
      <c r="AC2501" s="33"/>
      <c r="AD2501" s="33"/>
      <c r="AE2501" s="33"/>
      <c r="AR2501" s="213" t="s">
        <v>234</v>
      </c>
      <c r="AT2501" s="213" t="s">
        <v>149</v>
      </c>
      <c r="AU2501" s="213" t="s">
        <v>86</v>
      </c>
      <c r="AY2501" s="16" t="s">
        <v>147</v>
      </c>
      <c r="BE2501" s="214">
        <f>IF(N2501="základní",J2501,0)</f>
        <v>0</v>
      </c>
      <c r="BF2501" s="214">
        <f>IF(N2501="snížená",J2501,0)</f>
        <v>0</v>
      </c>
      <c r="BG2501" s="214">
        <f>IF(N2501="zákl. přenesená",J2501,0)</f>
        <v>0</v>
      </c>
      <c r="BH2501" s="214">
        <f>IF(N2501="sníž. přenesená",J2501,0)</f>
        <v>0</v>
      </c>
      <c r="BI2501" s="214">
        <f>IF(N2501="nulová",J2501,0)</f>
        <v>0</v>
      </c>
      <c r="BJ2501" s="16" t="s">
        <v>21</v>
      </c>
      <c r="BK2501" s="214">
        <f>ROUND(I2501*H2501,2)</f>
        <v>0</v>
      </c>
      <c r="BL2501" s="16" t="s">
        <v>234</v>
      </c>
      <c r="BM2501" s="213" t="s">
        <v>4250</v>
      </c>
    </row>
    <row r="2502" spans="1:65" s="2" customFormat="1" ht="29.25">
      <c r="A2502" s="33"/>
      <c r="B2502" s="34"/>
      <c r="C2502" s="35"/>
      <c r="D2502" s="215" t="s">
        <v>156</v>
      </c>
      <c r="E2502" s="35"/>
      <c r="F2502" s="216" t="s">
        <v>4251</v>
      </c>
      <c r="G2502" s="35"/>
      <c r="H2502" s="35"/>
      <c r="I2502" s="114"/>
      <c r="J2502" s="35"/>
      <c r="K2502" s="35"/>
      <c r="L2502" s="38"/>
      <c r="M2502" s="217"/>
      <c r="N2502" s="218"/>
      <c r="O2502" s="70"/>
      <c r="P2502" s="70"/>
      <c r="Q2502" s="70"/>
      <c r="R2502" s="70"/>
      <c r="S2502" s="70"/>
      <c r="T2502" s="71"/>
      <c r="U2502" s="33"/>
      <c r="V2502" s="33"/>
      <c r="W2502" s="33"/>
      <c r="X2502" s="33"/>
      <c r="Y2502" s="33"/>
      <c r="Z2502" s="33"/>
      <c r="AA2502" s="33"/>
      <c r="AB2502" s="33"/>
      <c r="AC2502" s="33"/>
      <c r="AD2502" s="33"/>
      <c r="AE2502" s="33"/>
      <c r="AT2502" s="16" t="s">
        <v>156</v>
      </c>
      <c r="AU2502" s="16" t="s">
        <v>86</v>
      </c>
    </row>
    <row r="2503" spans="1:65" s="2" customFormat="1" ht="107.25">
      <c r="A2503" s="33"/>
      <c r="B2503" s="34"/>
      <c r="C2503" s="35"/>
      <c r="D2503" s="215" t="s">
        <v>158</v>
      </c>
      <c r="E2503" s="35"/>
      <c r="F2503" s="219" t="s">
        <v>4236</v>
      </c>
      <c r="G2503" s="35"/>
      <c r="H2503" s="35"/>
      <c r="I2503" s="114"/>
      <c r="J2503" s="35"/>
      <c r="K2503" s="35"/>
      <c r="L2503" s="38"/>
      <c r="M2503" s="217"/>
      <c r="N2503" s="218"/>
      <c r="O2503" s="70"/>
      <c r="P2503" s="70"/>
      <c r="Q2503" s="70"/>
      <c r="R2503" s="70"/>
      <c r="S2503" s="70"/>
      <c r="T2503" s="71"/>
      <c r="U2503" s="33"/>
      <c r="V2503" s="33"/>
      <c r="W2503" s="33"/>
      <c r="X2503" s="33"/>
      <c r="Y2503" s="33"/>
      <c r="Z2503" s="33"/>
      <c r="AA2503" s="33"/>
      <c r="AB2503" s="33"/>
      <c r="AC2503" s="33"/>
      <c r="AD2503" s="33"/>
      <c r="AE2503" s="33"/>
      <c r="AT2503" s="16" t="s">
        <v>158</v>
      </c>
      <c r="AU2503" s="16" t="s">
        <v>86</v>
      </c>
    </row>
    <row r="2504" spans="1:65" s="2" customFormat="1" ht="29.25">
      <c r="A2504" s="33"/>
      <c r="B2504" s="34"/>
      <c r="C2504" s="35"/>
      <c r="D2504" s="215" t="s">
        <v>191</v>
      </c>
      <c r="E2504" s="35"/>
      <c r="F2504" s="219" t="s">
        <v>4252</v>
      </c>
      <c r="G2504" s="35"/>
      <c r="H2504" s="35"/>
      <c r="I2504" s="114"/>
      <c r="J2504" s="35"/>
      <c r="K2504" s="35"/>
      <c r="L2504" s="38"/>
      <c r="M2504" s="217"/>
      <c r="N2504" s="218"/>
      <c r="O2504" s="70"/>
      <c r="P2504" s="70"/>
      <c r="Q2504" s="70"/>
      <c r="R2504" s="70"/>
      <c r="S2504" s="70"/>
      <c r="T2504" s="71"/>
      <c r="U2504" s="33"/>
      <c r="V2504" s="33"/>
      <c r="W2504" s="33"/>
      <c r="X2504" s="33"/>
      <c r="Y2504" s="33"/>
      <c r="Z2504" s="33"/>
      <c r="AA2504" s="33"/>
      <c r="AB2504" s="33"/>
      <c r="AC2504" s="33"/>
      <c r="AD2504" s="33"/>
      <c r="AE2504" s="33"/>
      <c r="AT2504" s="16" t="s">
        <v>191</v>
      </c>
      <c r="AU2504" s="16" t="s">
        <v>86</v>
      </c>
    </row>
    <row r="2505" spans="1:65" s="2" customFormat="1" ht="21.75" customHeight="1">
      <c r="A2505" s="33"/>
      <c r="B2505" s="34"/>
      <c r="C2505" s="202" t="s">
        <v>4253</v>
      </c>
      <c r="D2505" s="202" t="s">
        <v>149</v>
      </c>
      <c r="E2505" s="203" t="s">
        <v>4254</v>
      </c>
      <c r="F2505" s="204" t="s">
        <v>4255</v>
      </c>
      <c r="G2505" s="205" t="s">
        <v>580</v>
      </c>
      <c r="H2505" s="206">
        <v>1</v>
      </c>
      <c r="I2505" s="207"/>
      <c r="J2505" s="208">
        <f>ROUND(I2505*H2505,2)</f>
        <v>0</v>
      </c>
      <c r="K2505" s="204" t="s">
        <v>153</v>
      </c>
      <c r="L2505" s="38"/>
      <c r="M2505" s="209" t="s">
        <v>1</v>
      </c>
      <c r="N2505" s="210" t="s">
        <v>42</v>
      </c>
      <c r="O2505" s="70"/>
      <c r="P2505" s="211">
        <f>O2505*H2505</f>
        <v>0</v>
      </c>
      <c r="Q2505" s="211">
        <v>0</v>
      </c>
      <c r="R2505" s="211">
        <f>Q2505*H2505</f>
        <v>0</v>
      </c>
      <c r="S2505" s="211">
        <v>0</v>
      </c>
      <c r="T2505" s="212">
        <f>S2505*H2505</f>
        <v>0</v>
      </c>
      <c r="U2505" s="33"/>
      <c r="V2505" s="33"/>
      <c r="W2505" s="33"/>
      <c r="X2505" s="33"/>
      <c r="Y2505" s="33"/>
      <c r="Z2505" s="33"/>
      <c r="AA2505" s="33"/>
      <c r="AB2505" s="33"/>
      <c r="AC2505" s="33"/>
      <c r="AD2505" s="33"/>
      <c r="AE2505" s="33"/>
      <c r="AR2505" s="213" t="s">
        <v>234</v>
      </c>
      <c r="AT2505" s="213" t="s">
        <v>149</v>
      </c>
      <c r="AU2505" s="213" t="s">
        <v>86</v>
      </c>
      <c r="AY2505" s="16" t="s">
        <v>147</v>
      </c>
      <c r="BE2505" s="214">
        <f>IF(N2505="základní",J2505,0)</f>
        <v>0</v>
      </c>
      <c r="BF2505" s="214">
        <f>IF(N2505="snížená",J2505,0)</f>
        <v>0</v>
      </c>
      <c r="BG2505" s="214">
        <f>IF(N2505="zákl. přenesená",J2505,0)</f>
        <v>0</v>
      </c>
      <c r="BH2505" s="214">
        <f>IF(N2505="sníž. přenesená",J2505,0)</f>
        <v>0</v>
      </c>
      <c r="BI2505" s="214">
        <f>IF(N2505="nulová",J2505,0)</f>
        <v>0</v>
      </c>
      <c r="BJ2505" s="16" t="s">
        <v>21</v>
      </c>
      <c r="BK2505" s="214">
        <f>ROUND(I2505*H2505,2)</f>
        <v>0</v>
      </c>
      <c r="BL2505" s="16" t="s">
        <v>234</v>
      </c>
      <c r="BM2505" s="213" t="s">
        <v>4256</v>
      </c>
    </row>
    <row r="2506" spans="1:65" s="2" customFormat="1" ht="29.25">
      <c r="A2506" s="33"/>
      <c r="B2506" s="34"/>
      <c r="C2506" s="35"/>
      <c r="D2506" s="215" t="s">
        <v>156</v>
      </c>
      <c r="E2506" s="35"/>
      <c r="F2506" s="216" t="s">
        <v>4257</v>
      </c>
      <c r="G2506" s="35"/>
      <c r="H2506" s="35"/>
      <c r="I2506" s="114"/>
      <c r="J2506" s="35"/>
      <c r="K2506" s="35"/>
      <c r="L2506" s="38"/>
      <c r="M2506" s="217"/>
      <c r="N2506" s="218"/>
      <c r="O2506" s="70"/>
      <c r="P2506" s="70"/>
      <c r="Q2506" s="70"/>
      <c r="R2506" s="70"/>
      <c r="S2506" s="70"/>
      <c r="T2506" s="71"/>
      <c r="U2506" s="33"/>
      <c r="V2506" s="33"/>
      <c r="W2506" s="33"/>
      <c r="X2506" s="33"/>
      <c r="Y2506" s="33"/>
      <c r="Z2506" s="33"/>
      <c r="AA2506" s="33"/>
      <c r="AB2506" s="33"/>
      <c r="AC2506" s="33"/>
      <c r="AD2506" s="33"/>
      <c r="AE2506" s="33"/>
      <c r="AT2506" s="16" t="s">
        <v>156</v>
      </c>
      <c r="AU2506" s="16" t="s">
        <v>86</v>
      </c>
    </row>
    <row r="2507" spans="1:65" s="2" customFormat="1" ht="107.25">
      <c r="A2507" s="33"/>
      <c r="B2507" s="34"/>
      <c r="C2507" s="35"/>
      <c r="D2507" s="215" t="s">
        <v>158</v>
      </c>
      <c r="E2507" s="35"/>
      <c r="F2507" s="219" t="s">
        <v>4236</v>
      </c>
      <c r="G2507" s="35"/>
      <c r="H2507" s="35"/>
      <c r="I2507" s="114"/>
      <c r="J2507" s="35"/>
      <c r="K2507" s="35"/>
      <c r="L2507" s="38"/>
      <c r="M2507" s="217"/>
      <c r="N2507" s="218"/>
      <c r="O2507" s="70"/>
      <c r="P2507" s="70"/>
      <c r="Q2507" s="70"/>
      <c r="R2507" s="70"/>
      <c r="S2507" s="70"/>
      <c r="T2507" s="71"/>
      <c r="U2507" s="33"/>
      <c r="V2507" s="33"/>
      <c r="W2507" s="33"/>
      <c r="X2507" s="33"/>
      <c r="Y2507" s="33"/>
      <c r="Z2507" s="33"/>
      <c r="AA2507" s="33"/>
      <c r="AB2507" s="33"/>
      <c r="AC2507" s="33"/>
      <c r="AD2507" s="33"/>
      <c r="AE2507" s="33"/>
      <c r="AT2507" s="16" t="s">
        <v>158</v>
      </c>
      <c r="AU2507" s="16" t="s">
        <v>86</v>
      </c>
    </row>
    <row r="2508" spans="1:65" s="2" customFormat="1" ht="39">
      <c r="A2508" s="33"/>
      <c r="B2508" s="34"/>
      <c r="C2508" s="35"/>
      <c r="D2508" s="215" t="s">
        <v>191</v>
      </c>
      <c r="E2508" s="35"/>
      <c r="F2508" s="219" t="s">
        <v>4258</v>
      </c>
      <c r="G2508" s="35"/>
      <c r="H2508" s="35"/>
      <c r="I2508" s="114"/>
      <c r="J2508" s="35"/>
      <c r="K2508" s="35"/>
      <c r="L2508" s="38"/>
      <c r="M2508" s="217"/>
      <c r="N2508" s="218"/>
      <c r="O2508" s="70"/>
      <c r="P2508" s="70"/>
      <c r="Q2508" s="70"/>
      <c r="R2508" s="70"/>
      <c r="S2508" s="70"/>
      <c r="T2508" s="71"/>
      <c r="U2508" s="33"/>
      <c r="V2508" s="33"/>
      <c r="W2508" s="33"/>
      <c r="X2508" s="33"/>
      <c r="Y2508" s="33"/>
      <c r="Z2508" s="33"/>
      <c r="AA2508" s="33"/>
      <c r="AB2508" s="33"/>
      <c r="AC2508" s="33"/>
      <c r="AD2508" s="33"/>
      <c r="AE2508" s="33"/>
      <c r="AT2508" s="16" t="s">
        <v>191</v>
      </c>
      <c r="AU2508" s="16" t="s">
        <v>86</v>
      </c>
    </row>
    <row r="2509" spans="1:65" s="12" customFormat="1" ht="22.9" customHeight="1">
      <c r="B2509" s="186"/>
      <c r="C2509" s="187"/>
      <c r="D2509" s="188" t="s">
        <v>76</v>
      </c>
      <c r="E2509" s="200" t="s">
        <v>4259</v>
      </c>
      <c r="F2509" s="200" t="s">
        <v>4260</v>
      </c>
      <c r="G2509" s="187"/>
      <c r="H2509" s="187"/>
      <c r="I2509" s="190"/>
      <c r="J2509" s="201">
        <f>BK2509</f>
        <v>0</v>
      </c>
      <c r="K2509" s="187"/>
      <c r="L2509" s="192"/>
      <c r="M2509" s="193"/>
      <c r="N2509" s="194"/>
      <c r="O2509" s="194"/>
      <c r="P2509" s="195">
        <f>SUM(P2510:P2639)</f>
        <v>0</v>
      </c>
      <c r="Q2509" s="194"/>
      <c r="R2509" s="195">
        <f>SUM(R2510:R2639)</f>
        <v>5.0645114439999999</v>
      </c>
      <c r="S2509" s="194"/>
      <c r="T2509" s="196">
        <f>SUM(T2510:T2639)</f>
        <v>0.19400000000000001</v>
      </c>
      <c r="AR2509" s="197" t="s">
        <v>21</v>
      </c>
      <c r="AT2509" s="198" t="s">
        <v>76</v>
      </c>
      <c r="AU2509" s="198" t="s">
        <v>21</v>
      </c>
      <c r="AY2509" s="197" t="s">
        <v>147</v>
      </c>
      <c r="BK2509" s="199">
        <f>SUM(BK2510:BK2639)</f>
        <v>0</v>
      </c>
    </row>
    <row r="2510" spans="1:65" s="2" customFormat="1" ht="16.5" customHeight="1">
      <c r="A2510" s="33"/>
      <c r="B2510" s="34"/>
      <c r="C2510" s="202" t="s">
        <v>4261</v>
      </c>
      <c r="D2510" s="202" t="s">
        <v>149</v>
      </c>
      <c r="E2510" s="203" t="s">
        <v>4262</v>
      </c>
      <c r="F2510" s="204" t="s">
        <v>4263</v>
      </c>
      <c r="G2510" s="205" t="s">
        <v>152</v>
      </c>
      <c r="H2510" s="206">
        <v>1</v>
      </c>
      <c r="I2510" s="207"/>
      <c r="J2510" s="208">
        <f>ROUND(I2510*H2510,2)</f>
        <v>0</v>
      </c>
      <c r="K2510" s="204" t="s">
        <v>153</v>
      </c>
      <c r="L2510" s="38"/>
      <c r="M2510" s="209" t="s">
        <v>1</v>
      </c>
      <c r="N2510" s="210" t="s">
        <v>42</v>
      </c>
      <c r="O2510" s="70"/>
      <c r="P2510" s="211">
        <f>O2510*H2510</f>
        <v>0</v>
      </c>
      <c r="Q2510" s="211">
        <v>2.3960000000000001E-3</v>
      </c>
      <c r="R2510" s="211">
        <f>Q2510*H2510</f>
        <v>2.3960000000000001E-3</v>
      </c>
      <c r="S2510" s="211">
        <v>0</v>
      </c>
      <c r="T2510" s="212">
        <f>S2510*H2510</f>
        <v>0</v>
      </c>
      <c r="U2510" s="33"/>
      <c r="V2510" s="33"/>
      <c r="W2510" s="33"/>
      <c r="X2510" s="33"/>
      <c r="Y2510" s="33"/>
      <c r="Z2510" s="33"/>
      <c r="AA2510" s="33"/>
      <c r="AB2510" s="33"/>
      <c r="AC2510" s="33"/>
      <c r="AD2510" s="33"/>
      <c r="AE2510" s="33"/>
      <c r="AR2510" s="213" t="s">
        <v>154</v>
      </c>
      <c r="AT2510" s="213" t="s">
        <v>149</v>
      </c>
      <c r="AU2510" s="213" t="s">
        <v>86</v>
      </c>
      <c r="AY2510" s="16" t="s">
        <v>147</v>
      </c>
      <c r="BE2510" s="214">
        <f>IF(N2510="základní",J2510,0)</f>
        <v>0</v>
      </c>
      <c r="BF2510" s="214">
        <f>IF(N2510="snížená",J2510,0)</f>
        <v>0</v>
      </c>
      <c r="BG2510" s="214">
        <f>IF(N2510="zákl. přenesená",J2510,0)</f>
        <v>0</v>
      </c>
      <c r="BH2510" s="214">
        <f>IF(N2510="sníž. přenesená",J2510,0)</f>
        <v>0</v>
      </c>
      <c r="BI2510" s="214">
        <f>IF(N2510="nulová",J2510,0)</f>
        <v>0</v>
      </c>
      <c r="BJ2510" s="16" t="s">
        <v>21</v>
      </c>
      <c r="BK2510" s="214">
        <f>ROUND(I2510*H2510,2)</f>
        <v>0</v>
      </c>
      <c r="BL2510" s="16" t="s">
        <v>154</v>
      </c>
      <c r="BM2510" s="213" t="s">
        <v>4264</v>
      </c>
    </row>
    <row r="2511" spans="1:65" s="2" customFormat="1" ht="11.25">
      <c r="A2511" s="33"/>
      <c r="B2511" s="34"/>
      <c r="C2511" s="35"/>
      <c r="D2511" s="215" t="s">
        <v>156</v>
      </c>
      <c r="E2511" s="35"/>
      <c r="F2511" s="216" t="s">
        <v>4265</v>
      </c>
      <c r="G2511" s="35"/>
      <c r="H2511" s="35"/>
      <c r="I2511" s="114"/>
      <c r="J2511" s="35"/>
      <c r="K2511" s="35"/>
      <c r="L2511" s="38"/>
      <c r="M2511" s="217"/>
      <c r="N2511" s="218"/>
      <c r="O2511" s="70"/>
      <c r="P2511" s="70"/>
      <c r="Q2511" s="70"/>
      <c r="R2511" s="70"/>
      <c r="S2511" s="70"/>
      <c r="T2511" s="71"/>
      <c r="U2511" s="33"/>
      <c r="V2511" s="33"/>
      <c r="W2511" s="33"/>
      <c r="X2511" s="33"/>
      <c r="Y2511" s="33"/>
      <c r="Z2511" s="33"/>
      <c r="AA2511" s="33"/>
      <c r="AB2511" s="33"/>
      <c r="AC2511" s="33"/>
      <c r="AD2511" s="33"/>
      <c r="AE2511" s="33"/>
      <c r="AT2511" s="16" t="s">
        <v>156</v>
      </c>
      <c r="AU2511" s="16" t="s">
        <v>86</v>
      </c>
    </row>
    <row r="2512" spans="1:65" s="2" customFormat="1" ht="117">
      <c r="A2512" s="33"/>
      <c r="B2512" s="34"/>
      <c r="C2512" s="35"/>
      <c r="D2512" s="215" t="s">
        <v>158</v>
      </c>
      <c r="E2512" s="35"/>
      <c r="F2512" s="219" t="s">
        <v>4266</v>
      </c>
      <c r="G2512" s="35"/>
      <c r="H2512" s="35"/>
      <c r="I2512" s="114"/>
      <c r="J2512" s="35"/>
      <c r="K2512" s="35"/>
      <c r="L2512" s="38"/>
      <c r="M2512" s="217"/>
      <c r="N2512" s="218"/>
      <c r="O2512" s="70"/>
      <c r="P2512" s="70"/>
      <c r="Q2512" s="70"/>
      <c r="R2512" s="70"/>
      <c r="S2512" s="70"/>
      <c r="T2512" s="71"/>
      <c r="U2512" s="33"/>
      <c r="V2512" s="33"/>
      <c r="W2512" s="33"/>
      <c r="X2512" s="33"/>
      <c r="Y2512" s="33"/>
      <c r="Z2512" s="33"/>
      <c r="AA2512" s="33"/>
      <c r="AB2512" s="33"/>
      <c r="AC2512" s="33"/>
      <c r="AD2512" s="33"/>
      <c r="AE2512" s="33"/>
      <c r="AT2512" s="16" t="s">
        <v>158</v>
      </c>
      <c r="AU2512" s="16" t="s">
        <v>86</v>
      </c>
    </row>
    <row r="2513" spans="1:65" s="2" customFormat="1" ht="16.5" customHeight="1">
      <c r="A2513" s="33"/>
      <c r="B2513" s="34"/>
      <c r="C2513" s="202" t="s">
        <v>4267</v>
      </c>
      <c r="D2513" s="202" t="s">
        <v>149</v>
      </c>
      <c r="E2513" s="203" t="s">
        <v>4268</v>
      </c>
      <c r="F2513" s="204" t="s">
        <v>4269</v>
      </c>
      <c r="G2513" s="205" t="s">
        <v>152</v>
      </c>
      <c r="H2513" s="206">
        <v>1</v>
      </c>
      <c r="I2513" s="207"/>
      <c r="J2513" s="208">
        <f>ROUND(I2513*H2513,2)</f>
        <v>0</v>
      </c>
      <c r="K2513" s="204" t="s">
        <v>153</v>
      </c>
      <c r="L2513" s="38"/>
      <c r="M2513" s="209" t="s">
        <v>1</v>
      </c>
      <c r="N2513" s="210" t="s">
        <v>42</v>
      </c>
      <c r="O2513" s="70"/>
      <c r="P2513" s="211">
        <f>O2513*H2513</f>
        <v>0</v>
      </c>
      <c r="Q2513" s="211">
        <v>7.7999999999999999E-4</v>
      </c>
      <c r="R2513" s="211">
        <f>Q2513*H2513</f>
        <v>7.7999999999999999E-4</v>
      </c>
      <c r="S2513" s="211">
        <v>0</v>
      </c>
      <c r="T2513" s="212">
        <f>S2513*H2513</f>
        <v>0</v>
      </c>
      <c r="U2513" s="33"/>
      <c r="V2513" s="33"/>
      <c r="W2513" s="33"/>
      <c r="X2513" s="33"/>
      <c r="Y2513" s="33"/>
      <c r="Z2513" s="33"/>
      <c r="AA2513" s="33"/>
      <c r="AB2513" s="33"/>
      <c r="AC2513" s="33"/>
      <c r="AD2513" s="33"/>
      <c r="AE2513" s="33"/>
      <c r="AR2513" s="213" t="s">
        <v>154</v>
      </c>
      <c r="AT2513" s="213" t="s">
        <v>149</v>
      </c>
      <c r="AU2513" s="213" t="s">
        <v>86</v>
      </c>
      <c r="AY2513" s="16" t="s">
        <v>147</v>
      </c>
      <c r="BE2513" s="214">
        <f>IF(N2513="základní",J2513,0)</f>
        <v>0</v>
      </c>
      <c r="BF2513" s="214">
        <f>IF(N2513="snížená",J2513,0)</f>
        <v>0</v>
      </c>
      <c r="BG2513" s="214">
        <f>IF(N2513="zákl. přenesená",J2513,0)</f>
        <v>0</v>
      </c>
      <c r="BH2513" s="214">
        <f>IF(N2513="sníž. přenesená",J2513,0)</f>
        <v>0</v>
      </c>
      <c r="BI2513" s="214">
        <f>IF(N2513="nulová",J2513,0)</f>
        <v>0</v>
      </c>
      <c r="BJ2513" s="16" t="s">
        <v>21</v>
      </c>
      <c r="BK2513" s="214">
        <f>ROUND(I2513*H2513,2)</f>
        <v>0</v>
      </c>
      <c r="BL2513" s="16" t="s">
        <v>154</v>
      </c>
      <c r="BM2513" s="213" t="s">
        <v>4270</v>
      </c>
    </row>
    <row r="2514" spans="1:65" s="2" customFormat="1" ht="11.25">
      <c r="A2514" s="33"/>
      <c r="B2514" s="34"/>
      <c r="C2514" s="35"/>
      <c r="D2514" s="215" t="s">
        <v>156</v>
      </c>
      <c r="E2514" s="35"/>
      <c r="F2514" s="216" t="s">
        <v>4271</v>
      </c>
      <c r="G2514" s="35"/>
      <c r="H2514" s="35"/>
      <c r="I2514" s="114"/>
      <c r="J2514" s="35"/>
      <c r="K2514" s="35"/>
      <c r="L2514" s="38"/>
      <c r="M2514" s="217"/>
      <c r="N2514" s="218"/>
      <c r="O2514" s="70"/>
      <c r="P2514" s="70"/>
      <c r="Q2514" s="70"/>
      <c r="R2514" s="70"/>
      <c r="S2514" s="70"/>
      <c r="T2514" s="71"/>
      <c r="U2514" s="33"/>
      <c r="V2514" s="33"/>
      <c r="W2514" s="33"/>
      <c r="X2514" s="33"/>
      <c r="Y2514" s="33"/>
      <c r="Z2514" s="33"/>
      <c r="AA2514" s="33"/>
      <c r="AB2514" s="33"/>
      <c r="AC2514" s="33"/>
      <c r="AD2514" s="33"/>
      <c r="AE2514" s="33"/>
      <c r="AT2514" s="16" t="s">
        <v>156</v>
      </c>
      <c r="AU2514" s="16" t="s">
        <v>86</v>
      </c>
    </row>
    <row r="2515" spans="1:65" s="2" customFormat="1" ht="117">
      <c r="A2515" s="33"/>
      <c r="B2515" s="34"/>
      <c r="C2515" s="35"/>
      <c r="D2515" s="215" t="s">
        <v>158</v>
      </c>
      <c r="E2515" s="35"/>
      <c r="F2515" s="219" t="s">
        <v>4266</v>
      </c>
      <c r="G2515" s="35"/>
      <c r="H2515" s="35"/>
      <c r="I2515" s="114"/>
      <c r="J2515" s="35"/>
      <c r="K2515" s="35"/>
      <c r="L2515" s="38"/>
      <c r="M2515" s="217"/>
      <c r="N2515" s="218"/>
      <c r="O2515" s="70"/>
      <c r="P2515" s="70"/>
      <c r="Q2515" s="70"/>
      <c r="R2515" s="70"/>
      <c r="S2515" s="70"/>
      <c r="T2515" s="71"/>
      <c r="U2515" s="33"/>
      <c r="V2515" s="33"/>
      <c r="W2515" s="33"/>
      <c r="X2515" s="33"/>
      <c r="Y2515" s="33"/>
      <c r="Z2515" s="33"/>
      <c r="AA2515" s="33"/>
      <c r="AB2515" s="33"/>
      <c r="AC2515" s="33"/>
      <c r="AD2515" s="33"/>
      <c r="AE2515" s="33"/>
      <c r="AT2515" s="16" t="s">
        <v>158</v>
      </c>
      <c r="AU2515" s="16" t="s">
        <v>86</v>
      </c>
    </row>
    <row r="2516" spans="1:65" s="2" customFormat="1" ht="16.5" customHeight="1">
      <c r="A2516" s="33"/>
      <c r="B2516" s="34"/>
      <c r="C2516" s="202" t="s">
        <v>4272</v>
      </c>
      <c r="D2516" s="202" t="s">
        <v>149</v>
      </c>
      <c r="E2516" s="203" t="s">
        <v>4273</v>
      </c>
      <c r="F2516" s="204" t="s">
        <v>4274</v>
      </c>
      <c r="G2516" s="205" t="s">
        <v>152</v>
      </c>
      <c r="H2516" s="206">
        <v>1</v>
      </c>
      <c r="I2516" s="207"/>
      <c r="J2516" s="208">
        <f>ROUND(I2516*H2516,2)</f>
        <v>0</v>
      </c>
      <c r="K2516" s="204" t="s">
        <v>153</v>
      </c>
      <c r="L2516" s="38"/>
      <c r="M2516" s="209" t="s">
        <v>1</v>
      </c>
      <c r="N2516" s="210" t="s">
        <v>42</v>
      </c>
      <c r="O2516" s="70"/>
      <c r="P2516" s="211">
        <f>O2516*H2516</f>
        <v>0</v>
      </c>
      <c r="Q2516" s="211">
        <v>6.0411999999999998E-4</v>
      </c>
      <c r="R2516" s="211">
        <f>Q2516*H2516</f>
        <v>6.0411999999999998E-4</v>
      </c>
      <c r="S2516" s="211">
        <v>0</v>
      </c>
      <c r="T2516" s="212">
        <f>S2516*H2516</f>
        <v>0</v>
      </c>
      <c r="U2516" s="33"/>
      <c r="V2516" s="33"/>
      <c r="W2516" s="33"/>
      <c r="X2516" s="33"/>
      <c r="Y2516" s="33"/>
      <c r="Z2516" s="33"/>
      <c r="AA2516" s="33"/>
      <c r="AB2516" s="33"/>
      <c r="AC2516" s="33"/>
      <c r="AD2516" s="33"/>
      <c r="AE2516" s="33"/>
      <c r="AR2516" s="213" t="s">
        <v>154</v>
      </c>
      <c r="AT2516" s="213" t="s">
        <v>149</v>
      </c>
      <c r="AU2516" s="213" t="s">
        <v>86</v>
      </c>
      <c r="AY2516" s="16" t="s">
        <v>147</v>
      </c>
      <c r="BE2516" s="214">
        <f>IF(N2516="základní",J2516,0)</f>
        <v>0</v>
      </c>
      <c r="BF2516" s="214">
        <f>IF(N2516="snížená",J2516,0)</f>
        <v>0</v>
      </c>
      <c r="BG2516" s="214">
        <f>IF(N2516="zákl. přenesená",J2516,0)</f>
        <v>0</v>
      </c>
      <c r="BH2516" s="214">
        <f>IF(N2516="sníž. přenesená",J2516,0)</f>
        <v>0</v>
      </c>
      <c r="BI2516" s="214">
        <f>IF(N2516="nulová",J2516,0)</f>
        <v>0</v>
      </c>
      <c r="BJ2516" s="16" t="s">
        <v>21</v>
      </c>
      <c r="BK2516" s="214">
        <f>ROUND(I2516*H2516,2)</f>
        <v>0</v>
      </c>
      <c r="BL2516" s="16" t="s">
        <v>154</v>
      </c>
      <c r="BM2516" s="213" t="s">
        <v>4275</v>
      </c>
    </row>
    <row r="2517" spans="1:65" s="2" customFormat="1" ht="11.25">
      <c r="A2517" s="33"/>
      <c r="B2517" s="34"/>
      <c r="C2517" s="35"/>
      <c r="D2517" s="215" t="s">
        <v>156</v>
      </c>
      <c r="E2517" s="35"/>
      <c r="F2517" s="216" t="s">
        <v>4276</v>
      </c>
      <c r="G2517" s="35"/>
      <c r="H2517" s="35"/>
      <c r="I2517" s="114"/>
      <c r="J2517" s="35"/>
      <c r="K2517" s="35"/>
      <c r="L2517" s="38"/>
      <c r="M2517" s="217"/>
      <c r="N2517" s="218"/>
      <c r="O2517" s="70"/>
      <c r="P2517" s="70"/>
      <c r="Q2517" s="70"/>
      <c r="R2517" s="70"/>
      <c r="S2517" s="70"/>
      <c r="T2517" s="71"/>
      <c r="U2517" s="33"/>
      <c r="V2517" s="33"/>
      <c r="W2517" s="33"/>
      <c r="X2517" s="33"/>
      <c r="Y2517" s="33"/>
      <c r="Z2517" s="33"/>
      <c r="AA2517" s="33"/>
      <c r="AB2517" s="33"/>
      <c r="AC2517" s="33"/>
      <c r="AD2517" s="33"/>
      <c r="AE2517" s="33"/>
      <c r="AT2517" s="16" t="s">
        <v>156</v>
      </c>
      <c r="AU2517" s="16" t="s">
        <v>86</v>
      </c>
    </row>
    <row r="2518" spans="1:65" s="2" customFormat="1" ht="117">
      <c r="A2518" s="33"/>
      <c r="B2518" s="34"/>
      <c r="C2518" s="35"/>
      <c r="D2518" s="215" t="s">
        <v>158</v>
      </c>
      <c r="E2518" s="35"/>
      <c r="F2518" s="219" t="s">
        <v>4266</v>
      </c>
      <c r="G2518" s="35"/>
      <c r="H2518" s="35"/>
      <c r="I2518" s="114"/>
      <c r="J2518" s="35"/>
      <c r="K2518" s="35"/>
      <c r="L2518" s="38"/>
      <c r="M2518" s="217"/>
      <c r="N2518" s="218"/>
      <c r="O2518" s="70"/>
      <c r="P2518" s="70"/>
      <c r="Q2518" s="70"/>
      <c r="R2518" s="70"/>
      <c r="S2518" s="70"/>
      <c r="T2518" s="71"/>
      <c r="U2518" s="33"/>
      <c r="V2518" s="33"/>
      <c r="W2518" s="33"/>
      <c r="X2518" s="33"/>
      <c r="Y2518" s="33"/>
      <c r="Z2518" s="33"/>
      <c r="AA2518" s="33"/>
      <c r="AB2518" s="33"/>
      <c r="AC2518" s="33"/>
      <c r="AD2518" s="33"/>
      <c r="AE2518" s="33"/>
      <c r="AT2518" s="16" t="s">
        <v>158</v>
      </c>
      <c r="AU2518" s="16" t="s">
        <v>86</v>
      </c>
    </row>
    <row r="2519" spans="1:65" s="2" customFormat="1" ht="19.5">
      <c r="A2519" s="33"/>
      <c r="B2519" s="34"/>
      <c r="C2519" s="35"/>
      <c r="D2519" s="215" t="s">
        <v>191</v>
      </c>
      <c r="E2519" s="35"/>
      <c r="F2519" s="219" t="s">
        <v>2415</v>
      </c>
      <c r="G2519" s="35"/>
      <c r="H2519" s="35"/>
      <c r="I2519" s="114"/>
      <c r="J2519" s="35"/>
      <c r="K2519" s="35"/>
      <c r="L2519" s="38"/>
      <c r="M2519" s="217"/>
      <c r="N2519" s="218"/>
      <c r="O2519" s="70"/>
      <c r="P2519" s="70"/>
      <c r="Q2519" s="70"/>
      <c r="R2519" s="70"/>
      <c r="S2519" s="70"/>
      <c r="T2519" s="71"/>
      <c r="U2519" s="33"/>
      <c r="V2519" s="33"/>
      <c r="W2519" s="33"/>
      <c r="X2519" s="33"/>
      <c r="Y2519" s="33"/>
      <c r="Z2519" s="33"/>
      <c r="AA2519" s="33"/>
      <c r="AB2519" s="33"/>
      <c r="AC2519" s="33"/>
      <c r="AD2519" s="33"/>
      <c r="AE2519" s="33"/>
      <c r="AT2519" s="16" t="s">
        <v>191</v>
      </c>
      <c r="AU2519" s="16" t="s">
        <v>86</v>
      </c>
    </row>
    <row r="2520" spans="1:65" s="2" customFormat="1" ht="16.5" customHeight="1">
      <c r="A2520" s="33"/>
      <c r="B2520" s="34"/>
      <c r="C2520" s="202" t="s">
        <v>4277</v>
      </c>
      <c r="D2520" s="202" t="s">
        <v>149</v>
      </c>
      <c r="E2520" s="203" t="s">
        <v>4278</v>
      </c>
      <c r="F2520" s="204" t="s">
        <v>4279</v>
      </c>
      <c r="G2520" s="205" t="s">
        <v>152</v>
      </c>
      <c r="H2520" s="206">
        <v>1</v>
      </c>
      <c r="I2520" s="207"/>
      <c r="J2520" s="208">
        <f>ROUND(I2520*H2520,2)</f>
        <v>0</v>
      </c>
      <c r="K2520" s="204" t="s">
        <v>153</v>
      </c>
      <c r="L2520" s="38"/>
      <c r="M2520" s="209" t="s">
        <v>1</v>
      </c>
      <c r="N2520" s="210" t="s">
        <v>42</v>
      </c>
      <c r="O2520" s="70"/>
      <c r="P2520" s="211">
        <f>O2520*H2520</f>
        <v>0</v>
      </c>
      <c r="Q2520" s="211">
        <v>6.0411999999999998E-4</v>
      </c>
      <c r="R2520" s="211">
        <f>Q2520*H2520</f>
        <v>6.0411999999999998E-4</v>
      </c>
      <c r="S2520" s="211">
        <v>0</v>
      </c>
      <c r="T2520" s="212">
        <f>S2520*H2520</f>
        <v>0</v>
      </c>
      <c r="U2520" s="33"/>
      <c r="V2520" s="33"/>
      <c r="W2520" s="33"/>
      <c r="X2520" s="33"/>
      <c r="Y2520" s="33"/>
      <c r="Z2520" s="33"/>
      <c r="AA2520" s="33"/>
      <c r="AB2520" s="33"/>
      <c r="AC2520" s="33"/>
      <c r="AD2520" s="33"/>
      <c r="AE2520" s="33"/>
      <c r="AR2520" s="213" t="s">
        <v>154</v>
      </c>
      <c r="AT2520" s="213" t="s">
        <v>149</v>
      </c>
      <c r="AU2520" s="213" t="s">
        <v>86</v>
      </c>
      <c r="AY2520" s="16" t="s">
        <v>147</v>
      </c>
      <c r="BE2520" s="214">
        <f>IF(N2520="základní",J2520,0)</f>
        <v>0</v>
      </c>
      <c r="BF2520" s="214">
        <f>IF(N2520="snížená",J2520,0)</f>
        <v>0</v>
      </c>
      <c r="BG2520" s="214">
        <f>IF(N2520="zákl. přenesená",J2520,0)</f>
        <v>0</v>
      </c>
      <c r="BH2520" s="214">
        <f>IF(N2520="sníž. přenesená",J2520,0)</f>
        <v>0</v>
      </c>
      <c r="BI2520" s="214">
        <f>IF(N2520="nulová",J2520,0)</f>
        <v>0</v>
      </c>
      <c r="BJ2520" s="16" t="s">
        <v>21</v>
      </c>
      <c r="BK2520" s="214">
        <f>ROUND(I2520*H2520,2)</f>
        <v>0</v>
      </c>
      <c r="BL2520" s="16" t="s">
        <v>154</v>
      </c>
      <c r="BM2520" s="213" t="s">
        <v>4280</v>
      </c>
    </row>
    <row r="2521" spans="1:65" s="2" customFormat="1" ht="11.25">
      <c r="A2521" s="33"/>
      <c r="B2521" s="34"/>
      <c r="C2521" s="35"/>
      <c r="D2521" s="215" t="s">
        <v>156</v>
      </c>
      <c r="E2521" s="35"/>
      <c r="F2521" s="216" t="s">
        <v>4281</v>
      </c>
      <c r="G2521" s="35"/>
      <c r="H2521" s="35"/>
      <c r="I2521" s="114"/>
      <c r="J2521" s="35"/>
      <c r="K2521" s="35"/>
      <c r="L2521" s="38"/>
      <c r="M2521" s="217"/>
      <c r="N2521" s="218"/>
      <c r="O2521" s="70"/>
      <c r="P2521" s="70"/>
      <c r="Q2521" s="70"/>
      <c r="R2521" s="70"/>
      <c r="S2521" s="70"/>
      <c r="T2521" s="71"/>
      <c r="U2521" s="33"/>
      <c r="V2521" s="33"/>
      <c r="W2521" s="33"/>
      <c r="X2521" s="33"/>
      <c r="Y2521" s="33"/>
      <c r="Z2521" s="33"/>
      <c r="AA2521" s="33"/>
      <c r="AB2521" s="33"/>
      <c r="AC2521" s="33"/>
      <c r="AD2521" s="33"/>
      <c r="AE2521" s="33"/>
      <c r="AT2521" s="16" t="s">
        <v>156</v>
      </c>
      <c r="AU2521" s="16" t="s">
        <v>86</v>
      </c>
    </row>
    <row r="2522" spans="1:65" s="2" customFormat="1" ht="117">
      <c r="A2522" s="33"/>
      <c r="B2522" s="34"/>
      <c r="C2522" s="35"/>
      <c r="D2522" s="215" t="s">
        <v>158</v>
      </c>
      <c r="E2522" s="35"/>
      <c r="F2522" s="219" t="s">
        <v>4266</v>
      </c>
      <c r="G2522" s="35"/>
      <c r="H2522" s="35"/>
      <c r="I2522" s="114"/>
      <c r="J2522" s="35"/>
      <c r="K2522" s="35"/>
      <c r="L2522" s="38"/>
      <c r="M2522" s="217"/>
      <c r="N2522" s="218"/>
      <c r="O2522" s="70"/>
      <c r="P2522" s="70"/>
      <c r="Q2522" s="70"/>
      <c r="R2522" s="70"/>
      <c r="S2522" s="70"/>
      <c r="T2522" s="71"/>
      <c r="U2522" s="33"/>
      <c r="V2522" s="33"/>
      <c r="W2522" s="33"/>
      <c r="X2522" s="33"/>
      <c r="Y2522" s="33"/>
      <c r="Z2522" s="33"/>
      <c r="AA2522" s="33"/>
      <c r="AB2522" s="33"/>
      <c r="AC2522" s="33"/>
      <c r="AD2522" s="33"/>
      <c r="AE2522" s="33"/>
      <c r="AT2522" s="16" t="s">
        <v>158</v>
      </c>
      <c r="AU2522" s="16" t="s">
        <v>86</v>
      </c>
    </row>
    <row r="2523" spans="1:65" s="2" customFormat="1" ht="19.5">
      <c r="A2523" s="33"/>
      <c r="B2523" s="34"/>
      <c r="C2523" s="35"/>
      <c r="D2523" s="215" t="s">
        <v>191</v>
      </c>
      <c r="E2523" s="35"/>
      <c r="F2523" s="219" t="s">
        <v>2415</v>
      </c>
      <c r="G2523" s="35"/>
      <c r="H2523" s="35"/>
      <c r="I2523" s="114"/>
      <c r="J2523" s="35"/>
      <c r="K2523" s="35"/>
      <c r="L2523" s="38"/>
      <c r="M2523" s="217"/>
      <c r="N2523" s="218"/>
      <c r="O2523" s="70"/>
      <c r="P2523" s="70"/>
      <c r="Q2523" s="70"/>
      <c r="R2523" s="70"/>
      <c r="S2523" s="70"/>
      <c r="T2523" s="71"/>
      <c r="U2523" s="33"/>
      <c r="V2523" s="33"/>
      <c r="W2523" s="33"/>
      <c r="X2523" s="33"/>
      <c r="Y2523" s="33"/>
      <c r="Z2523" s="33"/>
      <c r="AA2523" s="33"/>
      <c r="AB2523" s="33"/>
      <c r="AC2523" s="33"/>
      <c r="AD2523" s="33"/>
      <c r="AE2523" s="33"/>
      <c r="AT2523" s="16" t="s">
        <v>191</v>
      </c>
      <c r="AU2523" s="16" t="s">
        <v>86</v>
      </c>
    </row>
    <row r="2524" spans="1:65" s="2" customFormat="1" ht="21.75" customHeight="1">
      <c r="A2524" s="33"/>
      <c r="B2524" s="34"/>
      <c r="C2524" s="220" t="s">
        <v>4282</v>
      </c>
      <c r="D2524" s="220" t="s">
        <v>290</v>
      </c>
      <c r="E2524" s="221" t="s">
        <v>4283</v>
      </c>
      <c r="F2524" s="222" t="s">
        <v>4284</v>
      </c>
      <c r="G2524" s="223" t="s">
        <v>580</v>
      </c>
      <c r="H2524" s="224">
        <v>1</v>
      </c>
      <c r="I2524" s="225"/>
      <c r="J2524" s="226">
        <f>ROUND(I2524*H2524,2)</f>
        <v>0</v>
      </c>
      <c r="K2524" s="222" t="s">
        <v>153</v>
      </c>
      <c r="L2524" s="227"/>
      <c r="M2524" s="228" t="s">
        <v>1</v>
      </c>
      <c r="N2524" s="229" t="s">
        <v>42</v>
      </c>
      <c r="O2524" s="70"/>
      <c r="P2524" s="211">
        <f>O2524*H2524</f>
        <v>0</v>
      </c>
      <c r="Q2524" s="211">
        <v>1</v>
      </c>
      <c r="R2524" s="211">
        <f>Q2524*H2524</f>
        <v>1</v>
      </c>
      <c r="S2524" s="211">
        <v>0</v>
      </c>
      <c r="T2524" s="212">
        <f>S2524*H2524</f>
        <v>0</v>
      </c>
      <c r="U2524" s="33"/>
      <c r="V2524" s="33"/>
      <c r="W2524" s="33"/>
      <c r="X2524" s="33"/>
      <c r="Y2524" s="33"/>
      <c r="Z2524" s="33"/>
      <c r="AA2524" s="33"/>
      <c r="AB2524" s="33"/>
      <c r="AC2524" s="33"/>
      <c r="AD2524" s="33"/>
      <c r="AE2524" s="33"/>
      <c r="AR2524" s="213" t="s">
        <v>193</v>
      </c>
      <c r="AT2524" s="213" t="s">
        <v>290</v>
      </c>
      <c r="AU2524" s="213" t="s">
        <v>86</v>
      </c>
      <c r="AY2524" s="16" t="s">
        <v>147</v>
      </c>
      <c r="BE2524" s="214">
        <f>IF(N2524="základní",J2524,0)</f>
        <v>0</v>
      </c>
      <c r="BF2524" s="214">
        <f>IF(N2524="snížená",J2524,0)</f>
        <v>0</v>
      </c>
      <c r="BG2524" s="214">
        <f>IF(N2524="zákl. přenesená",J2524,0)</f>
        <v>0</v>
      </c>
      <c r="BH2524" s="214">
        <f>IF(N2524="sníž. přenesená",J2524,0)</f>
        <v>0</v>
      </c>
      <c r="BI2524" s="214">
        <f>IF(N2524="nulová",J2524,0)</f>
        <v>0</v>
      </c>
      <c r="BJ2524" s="16" t="s">
        <v>21</v>
      </c>
      <c r="BK2524" s="214">
        <f>ROUND(I2524*H2524,2)</f>
        <v>0</v>
      </c>
      <c r="BL2524" s="16" t="s">
        <v>154</v>
      </c>
      <c r="BM2524" s="213" t="s">
        <v>4285</v>
      </c>
    </row>
    <row r="2525" spans="1:65" s="2" customFormat="1" ht="11.25">
      <c r="A2525" s="33"/>
      <c r="B2525" s="34"/>
      <c r="C2525" s="35"/>
      <c r="D2525" s="215" t="s">
        <v>156</v>
      </c>
      <c r="E2525" s="35"/>
      <c r="F2525" s="216" t="s">
        <v>4284</v>
      </c>
      <c r="G2525" s="35"/>
      <c r="H2525" s="35"/>
      <c r="I2525" s="114"/>
      <c r="J2525" s="35"/>
      <c r="K2525" s="35"/>
      <c r="L2525" s="38"/>
      <c r="M2525" s="217"/>
      <c r="N2525" s="218"/>
      <c r="O2525" s="70"/>
      <c r="P2525" s="70"/>
      <c r="Q2525" s="70"/>
      <c r="R2525" s="70"/>
      <c r="S2525" s="70"/>
      <c r="T2525" s="71"/>
      <c r="U2525" s="33"/>
      <c r="V2525" s="33"/>
      <c r="W2525" s="33"/>
      <c r="X2525" s="33"/>
      <c r="Y2525" s="33"/>
      <c r="Z2525" s="33"/>
      <c r="AA2525" s="33"/>
      <c r="AB2525" s="33"/>
      <c r="AC2525" s="33"/>
      <c r="AD2525" s="33"/>
      <c r="AE2525" s="33"/>
      <c r="AT2525" s="16" t="s">
        <v>156</v>
      </c>
      <c r="AU2525" s="16" t="s">
        <v>86</v>
      </c>
    </row>
    <row r="2526" spans="1:65" s="2" customFormat="1" ht="29.25">
      <c r="A2526" s="33"/>
      <c r="B2526" s="34"/>
      <c r="C2526" s="35"/>
      <c r="D2526" s="215" t="s">
        <v>191</v>
      </c>
      <c r="E2526" s="35"/>
      <c r="F2526" s="219" t="s">
        <v>4286</v>
      </c>
      <c r="G2526" s="35"/>
      <c r="H2526" s="35"/>
      <c r="I2526" s="114"/>
      <c r="J2526" s="35"/>
      <c r="K2526" s="35"/>
      <c r="L2526" s="38"/>
      <c r="M2526" s="217"/>
      <c r="N2526" s="218"/>
      <c r="O2526" s="70"/>
      <c r="P2526" s="70"/>
      <c r="Q2526" s="70"/>
      <c r="R2526" s="70"/>
      <c r="S2526" s="70"/>
      <c r="T2526" s="71"/>
      <c r="U2526" s="33"/>
      <c r="V2526" s="33"/>
      <c r="W2526" s="33"/>
      <c r="X2526" s="33"/>
      <c r="Y2526" s="33"/>
      <c r="Z2526" s="33"/>
      <c r="AA2526" s="33"/>
      <c r="AB2526" s="33"/>
      <c r="AC2526" s="33"/>
      <c r="AD2526" s="33"/>
      <c r="AE2526" s="33"/>
      <c r="AT2526" s="16" t="s">
        <v>191</v>
      </c>
      <c r="AU2526" s="16" t="s">
        <v>86</v>
      </c>
    </row>
    <row r="2527" spans="1:65" s="2" customFormat="1" ht="16.5" customHeight="1">
      <c r="A2527" s="33"/>
      <c r="B2527" s="34"/>
      <c r="C2527" s="202" t="s">
        <v>4287</v>
      </c>
      <c r="D2527" s="202" t="s">
        <v>149</v>
      </c>
      <c r="E2527" s="203" t="s">
        <v>4288</v>
      </c>
      <c r="F2527" s="204" t="s">
        <v>4289</v>
      </c>
      <c r="G2527" s="205" t="s">
        <v>152</v>
      </c>
      <c r="H2527" s="206">
        <v>1</v>
      </c>
      <c r="I2527" s="207"/>
      <c r="J2527" s="208">
        <f>ROUND(I2527*H2527,2)</f>
        <v>0</v>
      </c>
      <c r="K2527" s="204" t="s">
        <v>153</v>
      </c>
      <c r="L2527" s="38"/>
      <c r="M2527" s="209" t="s">
        <v>1</v>
      </c>
      <c r="N2527" s="210" t="s">
        <v>42</v>
      </c>
      <c r="O2527" s="70"/>
      <c r="P2527" s="211">
        <f>O2527*H2527</f>
        <v>0</v>
      </c>
      <c r="Q2527" s="211">
        <v>3.6850000000000001E-4</v>
      </c>
      <c r="R2527" s="211">
        <f>Q2527*H2527</f>
        <v>3.6850000000000001E-4</v>
      </c>
      <c r="S2527" s="211">
        <v>0.06</v>
      </c>
      <c r="T2527" s="212">
        <f>S2527*H2527</f>
        <v>0.06</v>
      </c>
      <c r="U2527" s="33"/>
      <c r="V2527" s="33"/>
      <c r="W2527" s="33"/>
      <c r="X2527" s="33"/>
      <c r="Y2527" s="33"/>
      <c r="Z2527" s="33"/>
      <c r="AA2527" s="33"/>
      <c r="AB2527" s="33"/>
      <c r="AC2527" s="33"/>
      <c r="AD2527" s="33"/>
      <c r="AE2527" s="33"/>
      <c r="AR2527" s="213" t="s">
        <v>154</v>
      </c>
      <c r="AT2527" s="213" t="s">
        <v>149</v>
      </c>
      <c r="AU2527" s="213" t="s">
        <v>86</v>
      </c>
      <c r="AY2527" s="16" t="s">
        <v>147</v>
      </c>
      <c r="BE2527" s="214">
        <f>IF(N2527="základní",J2527,0)</f>
        <v>0</v>
      </c>
      <c r="BF2527" s="214">
        <f>IF(N2527="snížená",J2527,0)</f>
        <v>0</v>
      </c>
      <c r="BG2527" s="214">
        <f>IF(N2527="zákl. přenesená",J2527,0)</f>
        <v>0</v>
      </c>
      <c r="BH2527" s="214">
        <f>IF(N2527="sníž. přenesená",J2527,0)</f>
        <v>0</v>
      </c>
      <c r="BI2527" s="214">
        <f>IF(N2527="nulová",J2527,0)</f>
        <v>0</v>
      </c>
      <c r="BJ2527" s="16" t="s">
        <v>21</v>
      </c>
      <c r="BK2527" s="214">
        <f>ROUND(I2527*H2527,2)</f>
        <v>0</v>
      </c>
      <c r="BL2527" s="16" t="s">
        <v>154</v>
      </c>
      <c r="BM2527" s="213" t="s">
        <v>4290</v>
      </c>
    </row>
    <row r="2528" spans="1:65" s="2" customFormat="1" ht="11.25">
      <c r="A2528" s="33"/>
      <c r="B2528" s="34"/>
      <c r="C2528" s="35"/>
      <c r="D2528" s="215" t="s">
        <v>156</v>
      </c>
      <c r="E2528" s="35"/>
      <c r="F2528" s="216" t="s">
        <v>4291</v>
      </c>
      <c r="G2528" s="35"/>
      <c r="H2528" s="35"/>
      <c r="I2528" s="114"/>
      <c r="J2528" s="35"/>
      <c r="K2528" s="35"/>
      <c r="L2528" s="38"/>
      <c r="M2528" s="217"/>
      <c r="N2528" s="218"/>
      <c r="O2528" s="70"/>
      <c r="P2528" s="70"/>
      <c r="Q2528" s="70"/>
      <c r="R2528" s="70"/>
      <c r="S2528" s="70"/>
      <c r="T2528" s="71"/>
      <c r="U2528" s="33"/>
      <c r="V2528" s="33"/>
      <c r="W2528" s="33"/>
      <c r="X2528" s="33"/>
      <c r="Y2528" s="33"/>
      <c r="Z2528" s="33"/>
      <c r="AA2528" s="33"/>
      <c r="AB2528" s="33"/>
      <c r="AC2528" s="33"/>
      <c r="AD2528" s="33"/>
      <c r="AE2528" s="33"/>
      <c r="AT2528" s="16" t="s">
        <v>156</v>
      </c>
      <c r="AU2528" s="16" t="s">
        <v>86</v>
      </c>
    </row>
    <row r="2529" spans="1:65" s="2" customFormat="1" ht="16.5" customHeight="1">
      <c r="A2529" s="33"/>
      <c r="B2529" s="34"/>
      <c r="C2529" s="202" t="s">
        <v>4292</v>
      </c>
      <c r="D2529" s="202" t="s">
        <v>149</v>
      </c>
      <c r="E2529" s="203" t="s">
        <v>4293</v>
      </c>
      <c r="F2529" s="204" t="s">
        <v>4294</v>
      </c>
      <c r="G2529" s="205" t="s">
        <v>152</v>
      </c>
      <c r="H2529" s="206">
        <v>1</v>
      </c>
      <c r="I2529" s="207"/>
      <c r="J2529" s="208">
        <f>ROUND(I2529*H2529,2)</f>
        <v>0</v>
      </c>
      <c r="K2529" s="204" t="s">
        <v>153</v>
      </c>
      <c r="L2529" s="38"/>
      <c r="M2529" s="209" t="s">
        <v>1</v>
      </c>
      <c r="N2529" s="210" t="s">
        <v>42</v>
      </c>
      <c r="O2529" s="70"/>
      <c r="P2529" s="211">
        <f>O2529*H2529</f>
        <v>0</v>
      </c>
      <c r="Q2529" s="211">
        <v>3.6850000000000001E-4</v>
      </c>
      <c r="R2529" s="211">
        <f>Q2529*H2529</f>
        <v>3.6850000000000001E-4</v>
      </c>
      <c r="S2529" s="211">
        <v>0.06</v>
      </c>
      <c r="T2529" s="212">
        <f>S2529*H2529</f>
        <v>0.06</v>
      </c>
      <c r="U2529" s="33"/>
      <c r="V2529" s="33"/>
      <c r="W2529" s="33"/>
      <c r="X2529" s="33"/>
      <c r="Y2529" s="33"/>
      <c r="Z2529" s="33"/>
      <c r="AA2529" s="33"/>
      <c r="AB2529" s="33"/>
      <c r="AC2529" s="33"/>
      <c r="AD2529" s="33"/>
      <c r="AE2529" s="33"/>
      <c r="AR2529" s="213" t="s">
        <v>154</v>
      </c>
      <c r="AT2529" s="213" t="s">
        <v>149</v>
      </c>
      <c r="AU2529" s="213" t="s">
        <v>86</v>
      </c>
      <c r="AY2529" s="16" t="s">
        <v>147</v>
      </c>
      <c r="BE2529" s="214">
        <f>IF(N2529="základní",J2529,0)</f>
        <v>0</v>
      </c>
      <c r="BF2529" s="214">
        <f>IF(N2529="snížená",J2529,0)</f>
        <v>0</v>
      </c>
      <c r="BG2529" s="214">
        <f>IF(N2529="zákl. přenesená",J2529,0)</f>
        <v>0</v>
      </c>
      <c r="BH2529" s="214">
        <f>IF(N2529="sníž. přenesená",J2529,0)</f>
        <v>0</v>
      </c>
      <c r="BI2529" s="214">
        <f>IF(N2529="nulová",J2529,0)</f>
        <v>0</v>
      </c>
      <c r="BJ2529" s="16" t="s">
        <v>21</v>
      </c>
      <c r="BK2529" s="214">
        <f>ROUND(I2529*H2529,2)</f>
        <v>0</v>
      </c>
      <c r="BL2529" s="16" t="s">
        <v>154</v>
      </c>
      <c r="BM2529" s="213" t="s">
        <v>4295</v>
      </c>
    </row>
    <row r="2530" spans="1:65" s="2" customFormat="1" ht="11.25">
      <c r="A2530" s="33"/>
      <c r="B2530" s="34"/>
      <c r="C2530" s="35"/>
      <c r="D2530" s="215" t="s">
        <v>156</v>
      </c>
      <c r="E2530" s="35"/>
      <c r="F2530" s="216" t="s">
        <v>4296</v>
      </c>
      <c r="G2530" s="35"/>
      <c r="H2530" s="35"/>
      <c r="I2530" s="114"/>
      <c r="J2530" s="35"/>
      <c r="K2530" s="35"/>
      <c r="L2530" s="38"/>
      <c r="M2530" s="217"/>
      <c r="N2530" s="218"/>
      <c r="O2530" s="70"/>
      <c r="P2530" s="70"/>
      <c r="Q2530" s="70"/>
      <c r="R2530" s="70"/>
      <c r="S2530" s="70"/>
      <c r="T2530" s="71"/>
      <c r="U2530" s="33"/>
      <c r="V2530" s="33"/>
      <c r="W2530" s="33"/>
      <c r="X2530" s="33"/>
      <c r="Y2530" s="33"/>
      <c r="Z2530" s="33"/>
      <c r="AA2530" s="33"/>
      <c r="AB2530" s="33"/>
      <c r="AC2530" s="33"/>
      <c r="AD2530" s="33"/>
      <c r="AE2530" s="33"/>
      <c r="AT2530" s="16" t="s">
        <v>156</v>
      </c>
      <c r="AU2530" s="16" t="s">
        <v>86</v>
      </c>
    </row>
    <row r="2531" spans="1:65" s="2" customFormat="1" ht="21.75" customHeight="1">
      <c r="A2531" s="33"/>
      <c r="B2531" s="34"/>
      <c r="C2531" s="202" t="s">
        <v>4297</v>
      </c>
      <c r="D2531" s="202" t="s">
        <v>149</v>
      </c>
      <c r="E2531" s="203" t="s">
        <v>4298</v>
      </c>
      <c r="F2531" s="204" t="s">
        <v>4299</v>
      </c>
      <c r="G2531" s="205" t="s">
        <v>1038</v>
      </c>
      <c r="H2531" s="206">
        <v>1</v>
      </c>
      <c r="I2531" s="207"/>
      <c r="J2531" s="208">
        <f>ROUND(I2531*H2531,2)</f>
        <v>0</v>
      </c>
      <c r="K2531" s="204" t="s">
        <v>153</v>
      </c>
      <c r="L2531" s="38"/>
      <c r="M2531" s="209" t="s">
        <v>1</v>
      </c>
      <c r="N2531" s="210" t="s">
        <v>42</v>
      </c>
      <c r="O2531" s="70"/>
      <c r="P2531" s="211">
        <f>O2531*H2531</f>
        <v>0</v>
      </c>
      <c r="Q2531" s="211">
        <v>0</v>
      </c>
      <c r="R2531" s="211">
        <f>Q2531*H2531</f>
        <v>0</v>
      </c>
      <c r="S2531" s="211">
        <v>0</v>
      </c>
      <c r="T2531" s="212">
        <f>S2531*H2531</f>
        <v>0</v>
      </c>
      <c r="U2531" s="33"/>
      <c r="V2531" s="33"/>
      <c r="W2531" s="33"/>
      <c r="X2531" s="33"/>
      <c r="Y2531" s="33"/>
      <c r="Z2531" s="33"/>
      <c r="AA2531" s="33"/>
      <c r="AB2531" s="33"/>
      <c r="AC2531" s="33"/>
      <c r="AD2531" s="33"/>
      <c r="AE2531" s="33"/>
      <c r="AR2531" s="213" t="s">
        <v>154</v>
      </c>
      <c r="AT2531" s="213" t="s">
        <v>149</v>
      </c>
      <c r="AU2531" s="213" t="s">
        <v>86</v>
      </c>
      <c r="AY2531" s="16" t="s">
        <v>147</v>
      </c>
      <c r="BE2531" s="214">
        <f>IF(N2531="základní",J2531,0)</f>
        <v>0</v>
      </c>
      <c r="BF2531" s="214">
        <f>IF(N2531="snížená",J2531,0)</f>
        <v>0</v>
      </c>
      <c r="BG2531" s="214">
        <f>IF(N2531="zákl. přenesená",J2531,0)</f>
        <v>0</v>
      </c>
      <c r="BH2531" s="214">
        <f>IF(N2531="sníž. přenesená",J2531,0)</f>
        <v>0</v>
      </c>
      <c r="BI2531" s="214">
        <f>IF(N2531="nulová",J2531,0)</f>
        <v>0</v>
      </c>
      <c r="BJ2531" s="16" t="s">
        <v>21</v>
      </c>
      <c r="BK2531" s="214">
        <f>ROUND(I2531*H2531,2)</f>
        <v>0</v>
      </c>
      <c r="BL2531" s="16" t="s">
        <v>154</v>
      </c>
      <c r="BM2531" s="213" t="s">
        <v>4300</v>
      </c>
    </row>
    <row r="2532" spans="1:65" s="2" customFormat="1" ht="48.75">
      <c r="A2532" s="33"/>
      <c r="B2532" s="34"/>
      <c r="C2532" s="35"/>
      <c r="D2532" s="215" t="s">
        <v>156</v>
      </c>
      <c r="E2532" s="35"/>
      <c r="F2532" s="216" t="s">
        <v>4301</v>
      </c>
      <c r="G2532" s="35"/>
      <c r="H2532" s="35"/>
      <c r="I2532" s="114"/>
      <c r="J2532" s="35"/>
      <c r="K2532" s="35"/>
      <c r="L2532" s="38"/>
      <c r="M2532" s="217"/>
      <c r="N2532" s="218"/>
      <c r="O2532" s="70"/>
      <c r="P2532" s="70"/>
      <c r="Q2532" s="70"/>
      <c r="R2532" s="70"/>
      <c r="S2532" s="70"/>
      <c r="T2532" s="71"/>
      <c r="U2532" s="33"/>
      <c r="V2532" s="33"/>
      <c r="W2532" s="33"/>
      <c r="X2532" s="33"/>
      <c r="Y2532" s="33"/>
      <c r="Z2532" s="33"/>
      <c r="AA2532" s="33"/>
      <c r="AB2532" s="33"/>
      <c r="AC2532" s="33"/>
      <c r="AD2532" s="33"/>
      <c r="AE2532" s="33"/>
      <c r="AT2532" s="16" t="s">
        <v>156</v>
      </c>
      <c r="AU2532" s="16" t="s">
        <v>86</v>
      </c>
    </row>
    <row r="2533" spans="1:65" s="2" customFormat="1" ht="146.25">
      <c r="A2533" s="33"/>
      <c r="B2533" s="34"/>
      <c r="C2533" s="35"/>
      <c r="D2533" s="215" t="s">
        <v>158</v>
      </c>
      <c r="E2533" s="35"/>
      <c r="F2533" s="219" t="s">
        <v>4302</v>
      </c>
      <c r="G2533" s="35"/>
      <c r="H2533" s="35"/>
      <c r="I2533" s="114"/>
      <c r="J2533" s="35"/>
      <c r="K2533" s="35"/>
      <c r="L2533" s="38"/>
      <c r="M2533" s="217"/>
      <c r="N2533" s="218"/>
      <c r="O2533" s="70"/>
      <c r="P2533" s="70"/>
      <c r="Q2533" s="70"/>
      <c r="R2533" s="70"/>
      <c r="S2533" s="70"/>
      <c r="T2533" s="71"/>
      <c r="U2533" s="33"/>
      <c r="V2533" s="33"/>
      <c r="W2533" s="33"/>
      <c r="X2533" s="33"/>
      <c r="Y2533" s="33"/>
      <c r="Z2533" s="33"/>
      <c r="AA2533" s="33"/>
      <c r="AB2533" s="33"/>
      <c r="AC2533" s="33"/>
      <c r="AD2533" s="33"/>
      <c r="AE2533" s="33"/>
      <c r="AT2533" s="16" t="s">
        <v>158</v>
      </c>
      <c r="AU2533" s="16" t="s">
        <v>86</v>
      </c>
    </row>
    <row r="2534" spans="1:65" s="2" customFormat="1" ht="16.5" customHeight="1">
      <c r="A2534" s="33"/>
      <c r="B2534" s="34"/>
      <c r="C2534" s="220" t="s">
        <v>4303</v>
      </c>
      <c r="D2534" s="220" t="s">
        <v>290</v>
      </c>
      <c r="E2534" s="221" t="s">
        <v>4304</v>
      </c>
      <c r="F2534" s="222" t="s">
        <v>4305</v>
      </c>
      <c r="G2534" s="223" t="s">
        <v>152</v>
      </c>
      <c r="H2534" s="224">
        <v>1</v>
      </c>
      <c r="I2534" s="225"/>
      <c r="J2534" s="226">
        <f>ROUND(I2534*H2534,2)</f>
        <v>0</v>
      </c>
      <c r="K2534" s="222" t="s">
        <v>153</v>
      </c>
      <c r="L2534" s="227"/>
      <c r="M2534" s="228" t="s">
        <v>1</v>
      </c>
      <c r="N2534" s="229" t="s">
        <v>42</v>
      </c>
      <c r="O2534" s="70"/>
      <c r="P2534" s="211">
        <f>O2534*H2534</f>
        <v>0</v>
      </c>
      <c r="Q2534" s="211">
        <v>9.1500000000000001E-3</v>
      </c>
      <c r="R2534" s="211">
        <f>Q2534*H2534</f>
        <v>9.1500000000000001E-3</v>
      </c>
      <c r="S2534" s="211">
        <v>0</v>
      </c>
      <c r="T2534" s="212">
        <f>S2534*H2534</f>
        <v>0</v>
      </c>
      <c r="U2534" s="33"/>
      <c r="V2534" s="33"/>
      <c r="W2534" s="33"/>
      <c r="X2534" s="33"/>
      <c r="Y2534" s="33"/>
      <c r="Z2534" s="33"/>
      <c r="AA2534" s="33"/>
      <c r="AB2534" s="33"/>
      <c r="AC2534" s="33"/>
      <c r="AD2534" s="33"/>
      <c r="AE2534" s="33"/>
      <c r="AR2534" s="213" t="s">
        <v>193</v>
      </c>
      <c r="AT2534" s="213" t="s">
        <v>290</v>
      </c>
      <c r="AU2534" s="213" t="s">
        <v>86</v>
      </c>
      <c r="AY2534" s="16" t="s">
        <v>147</v>
      </c>
      <c r="BE2534" s="214">
        <f>IF(N2534="základní",J2534,0)</f>
        <v>0</v>
      </c>
      <c r="BF2534" s="214">
        <f>IF(N2534="snížená",J2534,0)</f>
        <v>0</v>
      </c>
      <c r="BG2534" s="214">
        <f>IF(N2534="zákl. přenesená",J2534,0)</f>
        <v>0</v>
      </c>
      <c r="BH2534" s="214">
        <f>IF(N2534="sníž. přenesená",J2534,0)</f>
        <v>0</v>
      </c>
      <c r="BI2534" s="214">
        <f>IF(N2534="nulová",J2534,0)</f>
        <v>0</v>
      </c>
      <c r="BJ2534" s="16" t="s">
        <v>21</v>
      </c>
      <c r="BK2534" s="214">
        <f>ROUND(I2534*H2534,2)</f>
        <v>0</v>
      </c>
      <c r="BL2534" s="16" t="s">
        <v>154</v>
      </c>
      <c r="BM2534" s="213" t="s">
        <v>4306</v>
      </c>
    </row>
    <row r="2535" spans="1:65" s="2" customFormat="1" ht="11.25">
      <c r="A2535" s="33"/>
      <c r="B2535" s="34"/>
      <c r="C2535" s="35"/>
      <c r="D2535" s="215" t="s">
        <v>156</v>
      </c>
      <c r="E2535" s="35"/>
      <c r="F2535" s="216" t="s">
        <v>4305</v>
      </c>
      <c r="G2535" s="35"/>
      <c r="H2535" s="35"/>
      <c r="I2535" s="114"/>
      <c r="J2535" s="35"/>
      <c r="K2535" s="35"/>
      <c r="L2535" s="38"/>
      <c r="M2535" s="217"/>
      <c r="N2535" s="218"/>
      <c r="O2535" s="70"/>
      <c r="P2535" s="70"/>
      <c r="Q2535" s="70"/>
      <c r="R2535" s="70"/>
      <c r="S2535" s="70"/>
      <c r="T2535" s="71"/>
      <c r="U2535" s="33"/>
      <c r="V2535" s="33"/>
      <c r="W2535" s="33"/>
      <c r="X2535" s="33"/>
      <c r="Y2535" s="33"/>
      <c r="Z2535" s="33"/>
      <c r="AA2535" s="33"/>
      <c r="AB2535" s="33"/>
      <c r="AC2535" s="33"/>
      <c r="AD2535" s="33"/>
      <c r="AE2535" s="33"/>
      <c r="AT2535" s="16" t="s">
        <v>156</v>
      </c>
      <c r="AU2535" s="16" t="s">
        <v>86</v>
      </c>
    </row>
    <row r="2536" spans="1:65" s="2" customFormat="1" ht="21.75" customHeight="1">
      <c r="A2536" s="33"/>
      <c r="B2536" s="34"/>
      <c r="C2536" s="220" t="s">
        <v>4307</v>
      </c>
      <c r="D2536" s="220" t="s">
        <v>290</v>
      </c>
      <c r="E2536" s="221" t="s">
        <v>4308</v>
      </c>
      <c r="F2536" s="222" t="s">
        <v>4309</v>
      </c>
      <c r="G2536" s="223" t="s">
        <v>580</v>
      </c>
      <c r="H2536" s="224">
        <v>1</v>
      </c>
      <c r="I2536" s="225"/>
      <c r="J2536" s="226">
        <f>ROUND(I2536*H2536,2)</f>
        <v>0</v>
      </c>
      <c r="K2536" s="222" t="s">
        <v>153</v>
      </c>
      <c r="L2536" s="227"/>
      <c r="M2536" s="228" t="s">
        <v>1</v>
      </c>
      <c r="N2536" s="229" t="s">
        <v>42</v>
      </c>
      <c r="O2536" s="70"/>
      <c r="P2536" s="211">
        <f>O2536*H2536</f>
        <v>0</v>
      </c>
      <c r="Q2536" s="211">
        <v>1</v>
      </c>
      <c r="R2536" s="211">
        <f>Q2536*H2536</f>
        <v>1</v>
      </c>
      <c r="S2536" s="211">
        <v>0</v>
      </c>
      <c r="T2536" s="212">
        <f>S2536*H2536</f>
        <v>0</v>
      </c>
      <c r="U2536" s="33"/>
      <c r="V2536" s="33"/>
      <c r="W2536" s="33"/>
      <c r="X2536" s="33"/>
      <c r="Y2536" s="33"/>
      <c r="Z2536" s="33"/>
      <c r="AA2536" s="33"/>
      <c r="AB2536" s="33"/>
      <c r="AC2536" s="33"/>
      <c r="AD2536" s="33"/>
      <c r="AE2536" s="33"/>
      <c r="AR2536" s="213" t="s">
        <v>193</v>
      </c>
      <c r="AT2536" s="213" t="s">
        <v>290</v>
      </c>
      <c r="AU2536" s="213" t="s">
        <v>86</v>
      </c>
      <c r="AY2536" s="16" t="s">
        <v>147</v>
      </c>
      <c r="BE2536" s="214">
        <f>IF(N2536="základní",J2536,0)</f>
        <v>0</v>
      </c>
      <c r="BF2536" s="214">
        <f>IF(N2536="snížená",J2536,0)</f>
        <v>0</v>
      </c>
      <c r="BG2536" s="214">
        <f>IF(N2536="zákl. přenesená",J2536,0)</f>
        <v>0</v>
      </c>
      <c r="BH2536" s="214">
        <f>IF(N2536="sníž. přenesená",J2536,0)</f>
        <v>0</v>
      </c>
      <c r="BI2536" s="214">
        <f>IF(N2536="nulová",J2536,0)</f>
        <v>0</v>
      </c>
      <c r="BJ2536" s="16" t="s">
        <v>21</v>
      </c>
      <c r="BK2536" s="214">
        <f>ROUND(I2536*H2536,2)</f>
        <v>0</v>
      </c>
      <c r="BL2536" s="16" t="s">
        <v>154</v>
      </c>
      <c r="BM2536" s="213" t="s">
        <v>4310</v>
      </c>
    </row>
    <row r="2537" spans="1:65" s="2" customFormat="1" ht="11.25">
      <c r="A2537" s="33"/>
      <c r="B2537" s="34"/>
      <c r="C2537" s="35"/>
      <c r="D2537" s="215" t="s">
        <v>156</v>
      </c>
      <c r="E2537" s="35"/>
      <c r="F2537" s="216" t="s">
        <v>4309</v>
      </c>
      <c r="G2537" s="35"/>
      <c r="H2537" s="35"/>
      <c r="I2537" s="114"/>
      <c r="J2537" s="35"/>
      <c r="K2537" s="35"/>
      <c r="L2537" s="38"/>
      <c r="M2537" s="217"/>
      <c r="N2537" s="218"/>
      <c r="O2537" s="70"/>
      <c r="P2537" s="70"/>
      <c r="Q2537" s="70"/>
      <c r="R2537" s="70"/>
      <c r="S2537" s="70"/>
      <c r="T2537" s="71"/>
      <c r="U2537" s="33"/>
      <c r="V2537" s="33"/>
      <c r="W2537" s="33"/>
      <c r="X2537" s="33"/>
      <c r="Y2537" s="33"/>
      <c r="Z2537" s="33"/>
      <c r="AA2537" s="33"/>
      <c r="AB2537" s="33"/>
      <c r="AC2537" s="33"/>
      <c r="AD2537" s="33"/>
      <c r="AE2537" s="33"/>
      <c r="AT2537" s="16" t="s">
        <v>156</v>
      </c>
      <c r="AU2537" s="16" t="s">
        <v>86</v>
      </c>
    </row>
    <row r="2538" spans="1:65" s="2" customFormat="1" ht="19.5">
      <c r="A2538" s="33"/>
      <c r="B2538" s="34"/>
      <c r="C2538" s="35"/>
      <c r="D2538" s="215" t="s">
        <v>191</v>
      </c>
      <c r="E2538" s="35"/>
      <c r="F2538" s="219" t="s">
        <v>4311</v>
      </c>
      <c r="G2538" s="35"/>
      <c r="H2538" s="35"/>
      <c r="I2538" s="114"/>
      <c r="J2538" s="35"/>
      <c r="K2538" s="35"/>
      <c r="L2538" s="38"/>
      <c r="M2538" s="217"/>
      <c r="N2538" s="218"/>
      <c r="O2538" s="70"/>
      <c r="P2538" s="70"/>
      <c r="Q2538" s="70"/>
      <c r="R2538" s="70"/>
      <c r="S2538" s="70"/>
      <c r="T2538" s="71"/>
      <c r="U2538" s="33"/>
      <c r="V2538" s="33"/>
      <c r="W2538" s="33"/>
      <c r="X2538" s="33"/>
      <c r="Y2538" s="33"/>
      <c r="Z2538" s="33"/>
      <c r="AA2538" s="33"/>
      <c r="AB2538" s="33"/>
      <c r="AC2538" s="33"/>
      <c r="AD2538" s="33"/>
      <c r="AE2538" s="33"/>
      <c r="AT2538" s="16" t="s">
        <v>191</v>
      </c>
      <c r="AU2538" s="16" t="s">
        <v>86</v>
      </c>
    </row>
    <row r="2539" spans="1:65" s="2" customFormat="1" ht="16.5" customHeight="1">
      <c r="A2539" s="33"/>
      <c r="B2539" s="34"/>
      <c r="C2539" s="220" t="s">
        <v>4312</v>
      </c>
      <c r="D2539" s="220" t="s">
        <v>290</v>
      </c>
      <c r="E2539" s="221" t="s">
        <v>4313</v>
      </c>
      <c r="F2539" s="222" t="s">
        <v>4314</v>
      </c>
      <c r="G2539" s="223" t="s">
        <v>1673</v>
      </c>
      <c r="H2539" s="224">
        <v>1</v>
      </c>
      <c r="I2539" s="225"/>
      <c r="J2539" s="226">
        <f>ROUND(I2539*H2539,2)</f>
        <v>0</v>
      </c>
      <c r="K2539" s="222" t="s">
        <v>153</v>
      </c>
      <c r="L2539" s="227"/>
      <c r="M2539" s="228" t="s">
        <v>1</v>
      </c>
      <c r="N2539" s="229" t="s">
        <v>42</v>
      </c>
      <c r="O2539" s="70"/>
      <c r="P2539" s="211">
        <f>O2539*H2539</f>
        <v>0</v>
      </c>
      <c r="Q2539" s="211">
        <v>2.58E-2</v>
      </c>
      <c r="R2539" s="211">
        <f>Q2539*H2539</f>
        <v>2.58E-2</v>
      </c>
      <c r="S2539" s="211">
        <v>0</v>
      </c>
      <c r="T2539" s="212">
        <f>S2539*H2539</f>
        <v>0</v>
      </c>
      <c r="U2539" s="33"/>
      <c r="V2539" s="33"/>
      <c r="W2539" s="33"/>
      <c r="X2539" s="33"/>
      <c r="Y2539" s="33"/>
      <c r="Z2539" s="33"/>
      <c r="AA2539" s="33"/>
      <c r="AB2539" s="33"/>
      <c r="AC2539" s="33"/>
      <c r="AD2539" s="33"/>
      <c r="AE2539" s="33"/>
      <c r="AR2539" s="213" t="s">
        <v>193</v>
      </c>
      <c r="AT2539" s="213" t="s">
        <v>290</v>
      </c>
      <c r="AU2539" s="213" t="s">
        <v>86</v>
      </c>
      <c r="AY2539" s="16" t="s">
        <v>147</v>
      </c>
      <c r="BE2539" s="214">
        <f>IF(N2539="základní",J2539,0)</f>
        <v>0</v>
      </c>
      <c r="BF2539" s="214">
        <f>IF(N2539="snížená",J2539,0)</f>
        <v>0</v>
      </c>
      <c r="BG2539" s="214">
        <f>IF(N2539="zákl. přenesená",J2539,0)</f>
        <v>0</v>
      </c>
      <c r="BH2539" s="214">
        <f>IF(N2539="sníž. přenesená",J2539,0)</f>
        <v>0</v>
      </c>
      <c r="BI2539" s="214">
        <f>IF(N2539="nulová",J2539,0)</f>
        <v>0</v>
      </c>
      <c r="BJ2539" s="16" t="s">
        <v>21</v>
      </c>
      <c r="BK2539" s="214">
        <f>ROUND(I2539*H2539,2)</f>
        <v>0</v>
      </c>
      <c r="BL2539" s="16" t="s">
        <v>154</v>
      </c>
      <c r="BM2539" s="213" t="s">
        <v>4315</v>
      </c>
    </row>
    <row r="2540" spans="1:65" s="2" customFormat="1" ht="11.25">
      <c r="A2540" s="33"/>
      <c r="B2540" s="34"/>
      <c r="C2540" s="35"/>
      <c r="D2540" s="215" t="s">
        <v>156</v>
      </c>
      <c r="E2540" s="35"/>
      <c r="F2540" s="216" t="s">
        <v>4314</v>
      </c>
      <c r="G2540" s="35"/>
      <c r="H2540" s="35"/>
      <c r="I2540" s="114"/>
      <c r="J2540" s="35"/>
      <c r="K2540" s="35"/>
      <c r="L2540" s="38"/>
      <c r="M2540" s="217"/>
      <c r="N2540" s="218"/>
      <c r="O2540" s="70"/>
      <c r="P2540" s="70"/>
      <c r="Q2540" s="70"/>
      <c r="R2540" s="70"/>
      <c r="S2540" s="70"/>
      <c r="T2540" s="71"/>
      <c r="U2540" s="33"/>
      <c r="V2540" s="33"/>
      <c r="W2540" s="33"/>
      <c r="X2540" s="33"/>
      <c r="Y2540" s="33"/>
      <c r="Z2540" s="33"/>
      <c r="AA2540" s="33"/>
      <c r="AB2540" s="33"/>
      <c r="AC2540" s="33"/>
      <c r="AD2540" s="33"/>
      <c r="AE2540" s="33"/>
      <c r="AT2540" s="16" t="s">
        <v>156</v>
      </c>
      <c r="AU2540" s="16" t="s">
        <v>86</v>
      </c>
    </row>
    <row r="2541" spans="1:65" s="2" customFormat="1" ht="19.5">
      <c r="A2541" s="33"/>
      <c r="B2541" s="34"/>
      <c r="C2541" s="35"/>
      <c r="D2541" s="215" t="s">
        <v>191</v>
      </c>
      <c r="E2541" s="35"/>
      <c r="F2541" s="219" t="s">
        <v>4316</v>
      </c>
      <c r="G2541" s="35"/>
      <c r="H2541" s="35"/>
      <c r="I2541" s="114"/>
      <c r="J2541" s="35"/>
      <c r="K2541" s="35"/>
      <c r="L2541" s="38"/>
      <c r="M2541" s="217"/>
      <c r="N2541" s="218"/>
      <c r="O2541" s="70"/>
      <c r="P2541" s="70"/>
      <c r="Q2541" s="70"/>
      <c r="R2541" s="70"/>
      <c r="S2541" s="70"/>
      <c r="T2541" s="71"/>
      <c r="U2541" s="33"/>
      <c r="V2541" s="33"/>
      <c r="W2541" s="33"/>
      <c r="X2541" s="33"/>
      <c r="Y2541" s="33"/>
      <c r="Z2541" s="33"/>
      <c r="AA2541" s="33"/>
      <c r="AB2541" s="33"/>
      <c r="AC2541" s="33"/>
      <c r="AD2541" s="33"/>
      <c r="AE2541" s="33"/>
      <c r="AT2541" s="16" t="s">
        <v>191</v>
      </c>
      <c r="AU2541" s="16" t="s">
        <v>86</v>
      </c>
    </row>
    <row r="2542" spans="1:65" s="13" customFormat="1" ht="22.5">
      <c r="B2542" s="230"/>
      <c r="C2542" s="231"/>
      <c r="D2542" s="215" t="s">
        <v>656</v>
      </c>
      <c r="E2542" s="231"/>
      <c r="F2542" s="232" t="s">
        <v>4317</v>
      </c>
      <c r="G2542" s="231"/>
      <c r="H2542" s="233">
        <v>1</v>
      </c>
      <c r="I2542" s="234"/>
      <c r="J2542" s="231"/>
      <c r="K2542" s="231"/>
      <c r="L2542" s="235"/>
      <c r="M2542" s="236"/>
      <c r="N2542" s="237"/>
      <c r="O2542" s="237"/>
      <c r="P2542" s="237"/>
      <c r="Q2542" s="237"/>
      <c r="R2542" s="237"/>
      <c r="S2542" s="237"/>
      <c r="T2542" s="238"/>
      <c r="AT2542" s="239" t="s">
        <v>656</v>
      </c>
      <c r="AU2542" s="239" t="s">
        <v>86</v>
      </c>
      <c r="AV2542" s="13" t="s">
        <v>86</v>
      </c>
      <c r="AW2542" s="13" t="s">
        <v>4</v>
      </c>
      <c r="AX2542" s="13" t="s">
        <v>21</v>
      </c>
      <c r="AY2542" s="239" t="s">
        <v>147</v>
      </c>
    </row>
    <row r="2543" spans="1:65" s="2" customFormat="1" ht="16.5" customHeight="1">
      <c r="A2543" s="33"/>
      <c r="B2543" s="34"/>
      <c r="C2543" s="220" t="s">
        <v>4318</v>
      </c>
      <c r="D2543" s="220" t="s">
        <v>290</v>
      </c>
      <c r="E2543" s="221" t="s">
        <v>1952</v>
      </c>
      <c r="F2543" s="222" t="s">
        <v>1953</v>
      </c>
      <c r="G2543" s="223" t="s">
        <v>580</v>
      </c>
      <c r="H2543" s="224">
        <v>1</v>
      </c>
      <c r="I2543" s="225"/>
      <c r="J2543" s="226">
        <f>ROUND(I2543*H2543,2)</f>
        <v>0</v>
      </c>
      <c r="K2543" s="222" t="s">
        <v>153</v>
      </c>
      <c r="L2543" s="227"/>
      <c r="M2543" s="228" t="s">
        <v>1</v>
      </c>
      <c r="N2543" s="229" t="s">
        <v>42</v>
      </c>
      <c r="O2543" s="70"/>
      <c r="P2543" s="211">
        <f>O2543*H2543</f>
        <v>0</v>
      </c>
      <c r="Q2543" s="211">
        <v>1</v>
      </c>
      <c r="R2543" s="211">
        <f>Q2543*H2543</f>
        <v>1</v>
      </c>
      <c r="S2543" s="211">
        <v>0</v>
      </c>
      <c r="T2543" s="212">
        <f>S2543*H2543</f>
        <v>0</v>
      </c>
      <c r="U2543" s="33"/>
      <c r="V2543" s="33"/>
      <c r="W2543" s="33"/>
      <c r="X2543" s="33"/>
      <c r="Y2543" s="33"/>
      <c r="Z2543" s="33"/>
      <c r="AA2543" s="33"/>
      <c r="AB2543" s="33"/>
      <c r="AC2543" s="33"/>
      <c r="AD2543" s="33"/>
      <c r="AE2543" s="33"/>
      <c r="AR2543" s="213" t="s">
        <v>193</v>
      </c>
      <c r="AT2543" s="213" t="s">
        <v>290</v>
      </c>
      <c r="AU2543" s="213" t="s">
        <v>86</v>
      </c>
      <c r="AY2543" s="16" t="s">
        <v>147</v>
      </c>
      <c r="BE2543" s="214">
        <f>IF(N2543="základní",J2543,0)</f>
        <v>0</v>
      </c>
      <c r="BF2543" s="214">
        <f>IF(N2543="snížená",J2543,0)</f>
        <v>0</v>
      </c>
      <c r="BG2543" s="214">
        <f>IF(N2543="zákl. přenesená",J2543,0)</f>
        <v>0</v>
      </c>
      <c r="BH2543" s="214">
        <f>IF(N2543="sníž. přenesená",J2543,0)</f>
        <v>0</v>
      </c>
      <c r="BI2543" s="214">
        <f>IF(N2543="nulová",J2543,0)</f>
        <v>0</v>
      </c>
      <c r="BJ2543" s="16" t="s">
        <v>21</v>
      </c>
      <c r="BK2543" s="214">
        <f>ROUND(I2543*H2543,2)</f>
        <v>0</v>
      </c>
      <c r="BL2543" s="16" t="s">
        <v>154</v>
      </c>
      <c r="BM2543" s="213" t="s">
        <v>4319</v>
      </c>
    </row>
    <row r="2544" spans="1:65" s="2" customFormat="1" ht="11.25">
      <c r="A2544" s="33"/>
      <c r="B2544" s="34"/>
      <c r="C2544" s="35"/>
      <c r="D2544" s="215" t="s">
        <v>156</v>
      </c>
      <c r="E2544" s="35"/>
      <c r="F2544" s="216" t="s">
        <v>1953</v>
      </c>
      <c r="G2544" s="35"/>
      <c r="H2544" s="35"/>
      <c r="I2544" s="114"/>
      <c r="J2544" s="35"/>
      <c r="K2544" s="35"/>
      <c r="L2544" s="38"/>
      <c r="M2544" s="217"/>
      <c r="N2544" s="218"/>
      <c r="O2544" s="70"/>
      <c r="P2544" s="70"/>
      <c r="Q2544" s="70"/>
      <c r="R2544" s="70"/>
      <c r="S2544" s="70"/>
      <c r="T2544" s="71"/>
      <c r="U2544" s="33"/>
      <c r="V2544" s="33"/>
      <c r="W2544" s="33"/>
      <c r="X2544" s="33"/>
      <c r="Y2544" s="33"/>
      <c r="Z2544" s="33"/>
      <c r="AA2544" s="33"/>
      <c r="AB2544" s="33"/>
      <c r="AC2544" s="33"/>
      <c r="AD2544" s="33"/>
      <c r="AE2544" s="33"/>
      <c r="AT2544" s="16" t="s">
        <v>156</v>
      </c>
      <c r="AU2544" s="16" t="s">
        <v>86</v>
      </c>
    </row>
    <row r="2545" spans="1:65" s="2" customFormat="1" ht="16.5" customHeight="1">
      <c r="A2545" s="33"/>
      <c r="B2545" s="34"/>
      <c r="C2545" s="220" t="s">
        <v>4320</v>
      </c>
      <c r="D2545" s="220" t="s">
        <v>290</v>
      </c>
      <c r="E2545" s="221" t="s">
        <v>4321</v>
      </c>
      <c r="F2545" s="222" t="s">
        <v>4322</v>
      </c>
      <c r="G2545" s="223" t="s">
        <v>1673</v>
      </c>
      <c r="H2545" s="224">
        <v>1</v>
      </c>
      <c r="I2545" s="225"/>
      <c r="J2545" s="226">
        <f>ROUND(I2545*H2545,2)</f>
        <v>0</v>
      </c>
      <c r="K2545" s="222" t="s">
        <v>153</v>
      </c>
      <c r="L2545" s="227"/>
      <c r="M2545" s="228" t="s">
        <v>1</v>
      </c>
      <c r="N2545" s="229" t="s">
        <v>42</v>
      </c>
      <c r="O2545" s="70"/>
      <c r="P2545" s="211">
        <f>O2545*H2545</f>
        <v>0</v>
      </c>
      <c r="Q2545" s="211">
        <v>5.8199999999999997E-3</v>
      </c>
      <c r="R2545" s="211">
        <f>Q2545*H2545</f>
        <v>5.8199999999999997E-3</v>
      </c>
      <c r="S2545" s="211">
        <v>0</v>
      </c>
      <c r="T2545" s="212">
        <f>S2545*H2545</f>
        <v>0</v>
      </c>
      <c r="U2545" s="33"/>
      <c r="V2545" s="33"/>
      <c r="W2545" s="33"/>
      <c r="X2545" s="33"/>
      <c r="Y2545" s="33"/>
      <c r="Z2545" s="33"/>
      <c r="AA2545" s="33"/>
      <c r="AB2545" s="33"/>
      <c r="AC2545" s="33"/>
      <c r="AD2545" s="33"/>
      <c r="AE2545" s="33"/>
      <c r="AR2545" s="213" t="s">
        <v>193</v>
      </c>
      <c r="AT2545" s="213" t="s">
        <v>290</v>
      </c>
      <c r="AU2545" s="213" t="s">
        <v>86</v>
      </c>
      <c r="AY2545" s="16" t="s">
        <v>147</v>
      </c>
      <c r="BE2545" s="214">
        <f>IF(N2545="základní",J2545,0)</f>
        <v>0</v>
      </c>
      <c r="BF2545" s="214">
        <f>IF(N2545="snížená",J2545,0)</f>
        <v>0</v>
      </c>
      <c r="BG2545" s="214">
        <f>IF(N2545="zákl. přenesená",J2545,0)</f>
        <v>0</v>
      </c>
      <c r="BH2545" s="214">
        <f>IF(N2545="sníž. přenesená",J2545,0)</f>
        <v>0</v>
      </c>
      <c r="BI2545" s="214">
        <f>IF(N2545="nulová",J2545,0)</f>
        <v>0</v>
      </c>
      <c r="BJ2545" s="16" t="s">
        <v>21</v>
      </c>
      <c r="BK2545" s="214">
        <f>ROUND(I2545*H2545,2)</f>
        <v>0</v>
      </c>
      <c r="BL2545" s="16" t="s">
        <v>154</v>
      </c>
      <c r="BM2545" s="213" t="s">
        <v>4323</v>
      </c>
    </row>
    <row r="2546" spans="1:65" s="2" customFormat="1" ht="11.25">
      <c r="A2546" s="33"/>
      <c r="B2546" s="34"/>
      <c r="C2546" s="35"/>
      <c r="D2546" s="215" t="s">
        <v>156</v>
      </c>
      <c r="E2546" s="35"/>
      <c r="F2546" s="216" t="s">
        <v>4322</v>
      </c>
      <c r="G2546" s="35"/>
      <c r="H2546" s="35"/>
      <c r="I2546" s="114"/>
      <c r="J2546" s="35"/>
      <c r="K2546" s="35"/>
      <c r="L2546" s="38"/>
      <c r="M2546" s="217"/>
      <c r="N2546" s="218"/>
      <c r="O2546" s="70"/>
      <c r="P2546" s="70"/>
      <c r="Q2546" s="70"/>
      <c r="R2546" s="70"/>
      <c r="S2546" s="70"/>
      <c r="T2546" s="71"/>
      <c r="U2546" s="33"/>
      <c r="V2546" s="33"/>
      <c r="W2546" s="33"/>
      <c r="X2546" s="33"/>
      <c r="Y2546" s="33"/>
      <c r="Z2546" s="33"/>
      <c r="AA2546" s="33"/>
      <c r="AB2546" s="33"/>
      <c r="AC2546" s="33"/>
      <c r="AD2546" s="33"/>
      <c r="AE2546" s="33"/>
      <c r="AT2546" s="16" t="s">
        <v>156</v>
      </c>
      <c r="AU2546" s="16" t="s">
        <v>86</v>
      </c>
    </row>
    <row r="2547" spans="1:65" s="2" customFormat="1" ht="16.5" customHeight="1">
      <c r="A2547" s="33"/>
      <c r="B2547" s="34"/>
      <c r="C2547" s="220" t="s">
        <v>4324</v>
      </c>
      <c r="D2547" s="220" t="s">
        <v>290</v>
      </c>
      <c r="E2547" s="221" t="s">
        <v>4325</v>
      </c>
      <c r="F2547" s="222" t="s">
        <v>4326</v>
      </c>
      <c r="G2547" s="223" t="s">
        <v>1673</v>
      </c>
      <c r="H2547" s="224">
        <v>1</v>
      </c>
      <c r="I2547" s="225"/>
      <c r="J2547" s="226">
        <f>ROUND(I2547*H2547,2)</f>
        <v>0</v>
      </c>
      <c r="K2547" s="222" t="s">
        <v>153</v>
      </c>
      <c r="L2547" s="227"/>
      <c r="M2547" s="228" t="s">
        <v>1</v>
      </c>
      <c r="N2547" s="229" t="s">
        <v>42</v>
      </c>
      <c r="O2547" s="70"/>
      <c r="P2547" s="211">
        <f>O2547*H2547</f>
        <v>0</v>
      </c>
      <c r="Q2547" s="211">
        <v>1.73E-3</v>
      </c>
      <c r="R2547" s="211">
        <f>Q2547*H2547</f>
        <v>1.73E-3</v>
      </c>
      <c r="S2547" s="211">
        <v>0</v>
      </c>
      <c r="T2547" s="212">
        <f>S2547*H2547</f>
        <v>0</v>
      </c>
      <c r="U2547" s="33"/>
      <c r="V2547" s="33"/>
      <c r="W2547" s="33"/>
      <c r="X2547" s="33"/>
      <c r="Y2547" s="33"/>
      <c r="Z2547" s="33"/>
      <c r="AA2547" s="33"/>
      <c r="AB2547" s="33"/>
      <c r="AC2547" s="33"/>
      <c r="AD2547" s="33"/>
      <c r="AE2547" s="33"/>
      <c r="AR2547" s="213" t="s">
        <v>193</v>
      </c>
      <c r="AT2547" s="213" t="s">
        <v>290</v>
      </c>
      <c r="AU2547" s="213" t="s">
        <v>86</v>
      </c>
      <c r="AY2547" s="16" t="s">
        <v>147</v>
      </c>
      <c r="BE2547" s="214">
        <f>IF(N2547="základní",J2547,0)</f>
        <v>0</v>
      </c>
      <c r="BF2547" s="214">
        <f>IF(N2547="snížená",J2547,0)</f>
        <v>0</v>
      </c>
      <c r="BG2547" s="214">
        <f>IF(N2547="zákl. přenesená",J2547,0)</f>
        <v>0</v>
      </c>
      <c r="BH2547" s="214">
        <f>IF(N2547="sníž. přenesená",J2547,0)</f>
        <v>0</v>
      </c>
      <c r="BI2547" s="214">
        <f>IF(N2547="nulová",J2547,0)</f>
        <v>0</v>
      </c>
      <c r="BJ2547" s="16" t="s">
        <v>21</v>
      </c>
      <c r="BK2547" s="214">
        <f>ROUND(I2547*H2547,2)</f>
        <v>0</v>
      </c>
      <c r="BL2547" s="16" t="s">
        <v>154</v>
      </c>
      <c r="BM2547" s="213" t="s">
        <v>4327</v>
      </c>
    </row>
    <row r="2548" spans="1:65" s="2" customFormat="1" ht="11.25">
      <c r="A2548" s="33"/>
      <c r="B2548" s="34"/>
      <c r="C2548" s="35"/>
      <c r="D2548" s="215" t="s">
        <v>156</v>
      </c>
      <c r="E2548" s="35"/>
      <c r="F2548" s="216" t="s">
        <v>4326</v>
      </c>
      <c r="G2548" s="35"/>
      <c r="H2548" s="35"/>
      <c r="I2548" s="114"/>
      <c r="J2548" s="35"/>
      <c r="K2548" s="35"/>
      <c r="L2548" s="38"/>
      <c r="M2548" s="217"/>
      <c r="N2548" s="218"/>
      <c r="O2548" s="70"/>
      <c r="P2548" s="70"/>
      <c r="Q2548" s="70"/>
      <c r="R2548" s="70"/>
      <c r="S2548" s="70"/>
      <c r="T2548" s="71"/>
      <c r="U2548" s="33"/>
      <c r="V2548" s="33"/>
      <c r="W2548" s="33"/>
      <c r="X2548" s="33"/>
      <c r="Y2548" s="33"/>
      <c r="Z2548" s="33"/>
      <c r="AA2548" s="33"/>
      <c r="AB2548" s="33"/>
      <c r="AC2548" s="33"/>
      <c r="AD2548" s="33"/>
      <c r="AE2548" s="33"/>
      <c r="AT2548" s="16" t="s">
        <v>156</v>
      </c>
      <c r="AU2548" s="16" t="s">
        <v>86</v>
      </c>
    </row>
    <row r="2549" spans="1:65" s="2" customFormat="1" ht="16.5" customHeight="1">
      <c r="A2549" s="33"/>
      <c r="B2549" s="34"/>
      <c r="C2549" s="220" t="s">
        <v>4328</v>
      </c>
      <c r="D2549" s="220" t="s">
        <v>290</v>
      </c>
      <c r="E2549" s="221" t="s">
        <v>4329</v>
      </c>
      <c r="F2549" s="222" t="s">
        <v>4330</v>
      </c>
      <c r="G2549" s="223" t="s">
        <v>1673</v>
      </c>
      <c r="H2549" s="224">
        <v>1</v>
      </c>
      <c r="I2549" s="225"/>
      <c r="J2549" s="226">
        <f>ROUND(I2549*H2549,2)</f>
        <v>0</v>
      </c>
      <c r="K2549" s="222" t="s">
        <v>153</v>
      </c>
      <c r="L2549" s="227"/>
      <c r="M2549" s="228" t="s">
        <v>1</v>
      </c>
      <c r="N2549" s="229" t="s">
        <v>42</v>
      </c>
      <c r="O2549" s="70"/>
      <c r="P2549" s="211">
        <f>O2549*H2549</f>
        <v>0</v>
      </c>
      <c r="Q2549" s="211">
        <v>6.3000000000000003E-4</v>
      </c>
      <c r="R2549" s="211">
        <f>Q2549*H2549</f>
        <v>6.3000000000000003E-4</v>
      </c>
      <c r="S2549" s="211">
        <v>0</v>
      </c>
      <c r="T2549" s="212">
        <f>S2549*H2549</f>
        <v>0</v>
      </c>
      <c r="U2549" s="33"/>
      <c r="V2549" s="33"/>
      <c r="W2549" s="33"/>
      <c r="X2549" s="33"/>
      <c r="Y2549" s="33"/>
      <c r="Z2549" s="33"/>
      <c r="AA2549" s="33"/>
      <c r="AB2549" s="33"/>
      <c r="AC2549" s="33"/>
      <c r="AD2549" s="33"/>
      <c r="AE2549" s="33"/>
      <c r="AR2549" s="213" t="s">
        <v>193</v>
      </c>
      <c r="AT2549" s="213" t="s">
        <v>290</v>
      </c>
      <c r="AU2549" s="213" t="s">
        <v>86</v>
      </c>
      <c r="AY2549" s="16" t="s">
        <v>147</v>
      </c>
      <c r="BE2549" s="214">
        <f>IF(N2549="základní",J2549,0)</f>
        <v>0</v>
      </c>
      <c r="BF2549" s="214">
        <f>IF(N2549="snížená",J2549,0)</f>
        <v>0</v>
      </c>
      <c r="BG2549" s="214">
        <f>IF(N2549="zákl. přenesená",J2549,0)</f>
        <v>0</v>
      </c>
      <c r="BH2549" s="214">
        <f>IF(N2549="sníž. přenesená",J2549,0)</f>
        <v>0</v>
      </c>
      <c r="BI2549" s="214">
        <f>IF(N2549="nulová",J2549,0)</f>
        <v>0</v>
      </c>
      <c r="BJ2549" s="16" t="s">
        <v>21</v>
      </c>
      <c r="BK2549" s="214">
        <f>ROUND(I2549*H2549,2)</f>
        <v>0</v>
      </c>
      <c r="BL2549" s="16" t="s">
        <v>154</v>
      </c>
      <c r="BM2549" s="213" t="s">
        <v>4331</v>
      </c>
    </row>
    <row r="2550" spans="1:65" s="2" customFormat="1" ht="11.25">
      <c r="A2550" s="33"/>
      <c r="B2550" s="34"/>
      <c r="C2550" s="35"/>
      <c r="D2550" s="215" t="s">
        <v>156</v>
      </c>
      <c r="E2550" s="35"/>
      <c r="F2550" s="216" t="s">
        <v>4330</v>
      </c>
      <c r="G2550" s="35"/>
      <c r="H2550" s="35"/>
      <c r="I2550" s="114"/>
      <c r="J2550" s="35"/>
      <c r="K2550" s="35"/>
      <c r="L2550" s="38"/>
      <c r="M2550" s="217"/>
      <c r="N2550" s="218"/>
      <c r="O2550" s="70"/>
      <c r="P2550" s="70"/>
      <c r="Q2550" s="70"/>
      <c r="R2550" s="70"/>
      <c r="S2550" s="70"/>
      <c r="T2550" s="71"/>
      <c r="U2550" s="33"/>
      <c r="V2550" s="33"/>
      <c r="W2550" s="33"/>
      <c r="X2550" s="33"/>
      <c r="Y2550" s="33"/>
      <c r="Z2550" s="33"/>
      <c r="AA2550" s="33"/>
      <c r="AB2550" s="33"/>
      <c r="AC2550" s="33"/>
      <c r="AD2550" s="33"/>
      <c r="AE2550" s="33"/>
      <c r="AT2550" s="16" t="s">
        <v>156</v>
      </c>
      <c r="AU2550" s="16" t="s">
        <v>86</v>
      </c>
    </row>
    <row r="2551" spans="1:65" s="2" customFormat="1" ht="21.75" customHeight="1">
      <c r="A2551" s="33"/>
      <c r="B2551" s="34"/>
      <c r="C2551" s="202" t="s">
        <v>4259</v>
      </c>
      <c r="D2551" s="202" t="s">
        <v>149</v>
      </c>
      <c r="E2551" s="203" t="s">
        <v>4332</v>
      </c>
      <c r="F2551" s="204" t="s">
        <v>4333</v>
      </c>
      <c r="G2551" s="205" t="s">
        <v>1038</v>
      </c>
      <c r="H2551" s="206">
        <v>1</v>
      </c>
      <c r="I2551" s="207"/>
      <c r="J2551" s="208">
        <f>ROUND(I2551*H2551,2)</f>
        <v>0</v>
      </c>
      <c r="K2551" s="204" t="s">
        <v>153</v>
      </c>
      <c r="L2551" s="38"/>
      <c r="M2551" s="209" t="s">
        <v>1</v>
      </c>
      <c r="N2551" s="210" t="s">
        <v>42</v>
      </c>
      <c r="O2551" s="70"/>
      <c r="P2551" s="211">
        <f>O2551*H2551</f>
        <v>0</v>
      </c>
      <c r="Q2551" s="211">
        <v>0</v>
      </c>
      <c r="R2551" s="211">
        <f>Q2551*H2551</f>
        <v>0</v>
      </c>
      <c r="S2551" s="211">
        <v>0</v>
      </c>
      <c r="T2551" s="212">
        <f>S2551*H2551</f>
        <v>0</v>
      </c>
      <c r="U2551" s="33"/>
      <c r="V2551" s="33"/>
      <c r="W2551" s="33"/>
      <c r="X2551" s="33"/>
      <c r="Y2551" s="33"/>
      <c r="Z2551" s="33"/>
      <c r="AA2551" s="33"/>
      <c r="AB2551" s="33"/>
      <c r="AC2551" s="33"/>
      <c r="AD2551" s="33"/>
      <c r="AE2551" s="33"/>
      <c r="AR2551" s="213" t="s">
        <v>154</v>
      </c>
      <c r="AT2551" s="213" t="s">
        <v>149</v>
      </c>
      <c r="AU2551" s="213" t="s">
        <v>86</v>
      </c>
      <c r="AY2551" s="16" t="s">
        <v>147</v>
      </c>
      <c r="BE2551" s="214">
        <f>IF(N2551="základní",J2551,0)</f>
        <v>0</v>
      </c>
      <c r="BF2551" s="214">
        <f>IF(N2551="snížená",J2551,0)</f>
        <v>0</v>
      </c>
      <c r="BG2551" s="214">
        <f>IF(N2551="zákl. přenesená",J2551,0)</f>
        <v>0</v>
      </c>
      <c r="BH2551" s="214">
        <f>IF(N2551="sníž. přenesená",J2551,0)</f>
        <v>0</v>
      </c>
      <c r="BI2551" s="214">
        <f>IF(N2551="nulová",J2551,0)</f>
        <v>0</v>
      </c>
      <c r="BJ2551" s="16" t="s">
        <v>21</v>
      </c>
      <c r="BK2551" s="214">
        <f>ROUND(I2551*H2551,2)</f>
        <v>0</v>
      </c>
      <c r="BL2551" s="16" t="s">
        <v>154</v>
      </c>
      <c r="BM2551" s="213" t="s">
        <v>4334</v>
      </c>
    </row>
    <row r="2552" spans="1:65" s="2" customFormat="1" ht="48.75">
      <c r="A2552" s="33"/>
      <c r="B2552" s="34"/>
      <c r="C2552" s="35"/>
      <c r="D2552" s="215" t="s">
        <v>156</v>
      </c>
      <c r="E2552" s="35"/>
      <c r="F2552" s="216" t="s">
        <v>4335</v>
      </c>
      <c r="G2552" s="35"/>
      <c r="H2552" s="35"/>
      <c r="I2552" s="114"/>
      <c r="J2552" s="35"/>
      <c r="K2552" s="35"/>
      <c r="L2552" s="38"/>
      <c r="M2552" s="217"/>
      <c r="N2552" s="218"/>
      <c r="O2552" s="70"/>
      <c r="P2552" s="70"/>
      <c r="Q2552" s="70"/>
      <c r="R2552" s="70"/>
      <c r="S2552" s="70"/>
      <c r="T2552" s="71"/>
      <c r="U2552" s="33"/>
      <c r="V2552" s="33"/>
      <c r="W2552" s="33"/>
      <c r="X2552" s="33"/>
      <c r="Y2552" s="33"/>
      <c r="Z2552" s="33"/>
      <c r="AA2552" s="33"/>
      <c r="AB2552" s="33"/>
      <c r="AC2552" s="33"/>
      <c r="AD2552" s="33"/>
      <c r="AE2552" s="33"/>
      <c r="AT2552" s="16" t="s">
        <v>156</v>
      </c>
      <c r="AU2552" s="16" t="s">
        <v>86</v>
      </c>
    </row>
    <row r="2553" spans="1:65" s="2" customFormat="1" ht="146.25">
      <c r="A2553" s="33"/>
      <c r="B2553" s="34"/>
      <c r="C2553" s="35"/>
      <c r="D2553" s="215" t="s">
        <v>158</v>
      </c>
      <c r="E2553" s="35"/>
      <c r="F2553" s="219" t="s">
        <v>4302</v>
      </c>
      <c r="G2553" s="35"/>
      <c r="H2553" s="35"/>
      <c r="I2553" s="114"/>
      <c r="J2553" s="35"/>
      <c r="K2553" s="35"/>
      <c r="L2553" s="38"/>
      <c r="M2553" s="217"/>
      <c r="N2553" s="218"/>
      <c r="O2553" s="70"/>
      <c r="P2553" s="70"/>
      <c r="Q2553" s="70"/>
      <c r="R2553" s="70"/>
      <c r="S2553" s="70"/>
      <c r="T2553" s="71"/>
      <c r="U2553" s="33"/>
      <c r="V2553" s="33"/>
      <c r="W2553" s="33"/>
      <c r="X2553" s="33"/>
      <c r="Y2553" s="33"/>
      <c r="Z2553" s="33"/>
      <c r="AA2553" s="33"/>
      <c r="AB2553" s="33"/>
      <c r="AC2553" s="33"/>
      <c r="AD2553" s="33"/>
      <c r="AE2553" s="33"/>
      <c r="AT2553" s="16" t="s">
        <v>158</v>
      </c>
      <c r="AU2553" s="16" t="s">
        <v>86</v>
      </c>
    </row>
    <row r="2554" spans="1:65" s="2" customFormat="1" ht="21.75" customHeight="1">
      <c r="A2554" s="33"/>
      <c r="B2554" s="34"/>
      <c r="C2554" s="202" t="s">
        <v>4336</v>
      </c>
      <c r="D2554" s="202" t="s">
        <v>149</v>
      </c>
      <c r="E2554" s="203" t="s">
        <v>4337</v>
      </c>
      <c r="F2554" s="204" t="s">
        <v>4338</v>
      </c>
      <c r="G2554" s="205" t="s">
        <v>1038</v>
      </c>
      <c r="H2554" s="206">
        <v>1</v>
      </c>
      <c r="I2554" s="207"/>
      <c r="J2554" s="208">
        <f>ROUND(I2554*H2554,2)</f>
        <v>0</v>
      </c>
      <c r="K2554" s="204" t="s">
        <v>153</v>
      </c>
      <c r="L2554" s="38"/>
      <c r="M2554" s="209" t="s">
        <v>1</v>
      </c>
      <c r="N2554" s="210" t="s">
        <v>42</v>
      </c>
      <c r="O2554" s="70"/>
      <c r="P2554" s="211">
        <f>O2554*H2554</f>
        <v>0</v>
      </c>
      <c r="Q2554" s="211">
        <v>0</v>
      </c>
      <c r="R2554" s="211">
        <f>Q2554*H2554</f>
        <v>0</v>
      </c>
      <c r="S2554" s="211">
        <v>0</v>
      </c>
      <c r="T2554" s="212">
        <f>S2554*H2554</f>
        <v>0</v>
      </c>
      <c r="U2554" s="33"/>
      <c r="V2554" s="33"/>
      <c r="W2554" s="33"/>
      <c r="X2554" s="33"/>
      <c r="Y2554" s="33"/>
      <c r="Z2554" s="33"/>
      <c r="AA2554" s="33"/>
      <c r="AB2554" s="33"/>
      <c r="AC2554" s="33"/>
      <c r="AD2554" s="33"/>
      <c r="AE2554" s="33"/>
      <c r="AR2554" s="213" t="s">
        <v>154</v>
      </c>
      <c r="AT2554" s="213" t="s">
        <v>149</v>
      </c>
      <c r="AU2554" s="213" t="s">
        <v>86</v>
      </c>
      <c r="AY2554" s="16" t="s">
        <v>147</v>
      </c>
      <c r="BE2554" s="214">
        <f>IF(N2554="základní",J2554,0)</f>
        <v>0</v>
      </c>
      <c r="BF2554" s="214">
        <f>IF(N2554="snížená",J2554,0)</f>
        <v>0</v>
      </c>
      <c r="BG2554" s="214">
        <f>IF(N2554="zákl. přenesená",J2554,0)</f>
        <v>0</v>
      </c>
      <c r="BH2554" s="214">
        <f>IF(N2554="sníž. přenesená",J2554,0)</f>
        <v>0</v>
      </c>
      <c r="BI2554" s="214">
        <f>IF(N2554="nulová",J2554,0)</f>
        <v>0</v>
      </c>
      <c r="BJ2554" s="16" t="s">
        <v>21</v>
      </c>
      <c r="BK2554" s="214">
        <f>ROUND(I2554*H2554,2)</f>
        <v>0</v>
      </c>
      <c r="BL2554" s="16" t="s">
        <v>154</v>
      </c>
      <c r="BM2554" s="213" t="s">
        <v>4339</v>
      </c>
    </row>
    <row r="2555" spans="1:65" s="2" customFormat="1" ht="48.75">
      <c r="A2555" s="33"/>
      <c r="B2555" s="34"/>
      <c r="C2555" s="35"/>
      <c r="D2555" s="215" t="s">
        <v>156</v>
      </c>
      <c r="E2555" s="35"/>
      <c r="F2555" s="216" t="s">
        <v>4340</v>
      </c>
      <c r="G2555" s="35"/>
      <c r="H2555" s="35"/>
      <c r="I2555" s="114"/>
      <c r="J2555" s="35"/>
      <c r="K2555" s="35"/>
      <c r="L2555" s="38"/>
      <c r="M2555" s="217"/>
      <c r="N2555" s="218"/>
      <c r="O2555" s="70"/>
      <c r="P2555" s="70"/>
      <c r="Q2555" s="70"/>
      <c r="R2555" s="70"/>
      <c r="S2555" s="70"/>
      <c r="T2555" s="71"/>
      <c r="U2555" s="33"/>
      <c r="V2555" s="33"/>
      <c r="W2555" s="33"/>
      <c r="X2555" s="33"/>
      <c r="Y2555" s="33"/>
      <c r="Z2555" s="33"/>
      <c r="AA2555" s="33"/>
      <c r="AB2555" s="33"/>
      <c r="AC2555" s="33"/>
      <c r="AD2555" s="33"/>
      <c r="AE2555" s="33"/>
      <c r="AT2555" s="16" t="s">
        <v>156</v>
      </c>
      <c r="AU2555" s="16" t="s">
        <v>86</v>
      </c>
    </row>
    <row r="2556" spans="1:65" s="2" customFormat="1" ht="146.25">
      <c r="A2556" s="33"/>
      <c r="B2556" s="34"/>
      <c r="C2556" s="35"/>
      <c r="D2556" s="215" t="s">
        <v>158</v>
      </c>
      <c r="E2556" s="35"/>
      <c r="F2556" s="219" t="s">
        <v>4302</v>
      </c>
      <c r="G2556" s="35"/>
      <c r="H2556" s="35"/>
      <c r="I2556" s="114"/>
      <c r="J2556" s="35"/>
      <c r="K2556" s="35"/>
      <c r="L2556" s="38"/>
      <c r="M2556" s="217"/>
      <c r="N2556" s="218"/>
      <c r="O2556" s="70"/>
      <c r="P2556" s="70"/>
      <c r="Q2556" s="70"/>
      <c r="R2556" s="70"/>
      <c r="S2556" s="70"/>
      <c r="T2556" s="71"/>
      <c r="U2556" s="33"/>
      <c r="V2556" s="33"/>
      <c r="W2556" s="33"/>
      <c r="X2556" s="33"/>
      <c r="Y2556" s="33"/>
      <c r="Z2556" s="33"/>
      <c r="AA2556" s="33"/>
      <c r="AB2556" s="33"/>
      <c r="AC2556" s="33"/>
      <c r="AD2556" s="33"/>
      <c r="AE2556" s="33"/>
      <c r="AT2556" s="16" t="s">
        <v>158</v>
      </c>
      <c r="AU2556" s="16" t="s">
        <v>86</v>
      </c>
    </row>
    <row r="2557" spans="1:65" s="2" customFormat="1" ht="21.75" customHeight="1">
      <c r="A2557" s="33"/>
      <c r="B2557" s="34"/>
      <c r="C2557" s="202" t="s">
        <v>4341</v>
      </c>
      <c r="D2557" s="202" t="s">
        <v>149</v>
      </c>
      <c r="E2557" s="203" t="s">
        <v>4342</v>
      </c>
      <c r="F2557" s="204" t="s">
        <v>4343</v>
      </c>
      <c r="G2557" s="205" t="s">
        <v>1038</v>
      </c>
      <c r="H2557" s="206">
        <v>1</v>
      </c>
      <c r="I2557" s="207"/>
      <c r="J2557" s="208">
        <f>ROUND(I2557*H2557,2)</f>
        <v>0</v>
      </c>
      <c r="K2557" s="204" t="s">
        <v>153</v>
      </c>
      <c r="L2557" s="38"/>
      <c r="M2557" s="209" t="s">
        <v>1</v>
      </c>
      <c r="N2557" s="210" t="s">
        <v>42</v>
      </c>
      <c r="O2557" s="70"/>
      <c r="P2557" s="211">
        <f>O2557*H2557</f>
        <v>0</v>
      </c>
      <c r="Q2557" s="211">
        <v>0</v>
      </c>
      <c r="R2557" s="211">
        <f>Q2557*H2557</f>
        <v>0</v>
      </c>
      <c r="S2557" s="211">
        <v>0</v>
      </c>
      <c r="T2557" s="212">
        <f>S2557*H2557</f>
        <v>0</v>
      </c>
      <c r="U2557" s="33"/>
      <c r="V2557" s="33"/>
      <c r="W2557" s="33"/>
      <c r="X2557" s="33"/>
      <c r="Y2557" s="33"/>
      <c r="Z2557" s="33"/>
      <c r="AA2557" s="33"/>
      <c r="AB2557" s="33"/>
      <c r="AC2557" s="33"/>
      <c r="AD2557" s="33"/>
      <c r="AE2557" s="33"/>
      <c r="AR2557" s="213" t="s">
        <v>154</v>
      </c>
      <c r="AT2557" s="213" t="s">
        <v>149</v>
      </c>
      <c r="AU2557" s="213" t="s">
        <v>86</v>
      </c>
      <c r="AY2557" s="16" t="s">
        <v>147</v>
      </c>
      <c r="BE2557" s="214">
        <f>IF(N2557="základní",J2557,0)</f>
        <v>0</v>
      </c>
      <c r="BF2557" s="214">
        <f>IF(N2557="snížená",J2557,0)</f>
        <v>0</v>
      </c>
      <c r="BG2557" s="214">
        <f>IF(N2557="zákl. přenesená",J2557,0)</f>
        <v>0</v>
      </c>
      <c r="BH2557" s="214">
        <f>IF(N2557="sníž. přenesená",J2557,0)</f>
        <v>0</v>
      </c>
      <c r="BI2557" s="214">
        <f>IF(N2557="nulová",J2557,0)</f>
        <v>0</v>
      </c>
      <c r="BJ2557" s="16" t="s">
        <v>21</v>
      </c>
      <c r="BK2557" s="214">
        <f>ROUND(I2557*H2557,2)</f>
        <v>0</v>
      </c>
      <c r="BL2557" s="16" t="s">
        <v>154</v>
      </c>
      <c r="BM2557" s="213" t="s">
        <v>4344</v>
      </c>
    </row>
    <row r="2558" spans="1:65" s="2" customFormat="1" ht="48.75">
      <c r="A2558" s="33"/>
      <c r="B2558" s="34"/>
      <c r="C2558" s="35"/>
      <c r="D2558" s="215" t="s">
        <v>156</v>
      </c>
      <c r="E2558" s="35"/>
      <c r="F2558" s="216" t="s">
        <v>4345</v>
      </c>
      <c r="G2558" s="35"/>
      <c r="H2558" s="35"/>
      <c r="I2558" s="114"/>
      <c r="J2558" s="35"/>
      <c r="K2558" s="35"/>
      <c r="L2558" s="38"/>
      <c r="M2558" s="217"/>
      <c r="N2558" s="218"/>
      <c r="O2558" s="70"/>
      <c r="P2558" s="70"/>
      <c r="Q2558" s="70"/>
      <c r="R2558" s="70"/>
      <c r="S2558" s="70"/>
      <c r="T2558" s="71"/>
      <c r="U2558" s="33"/>
      <c r="V2558" s="33"/>
      <c r="W2558" s="33"/>
      <c r="X2558" s="33"/>
      <c r="Y2558" s="33"/>
      <c r="Z2558" s="33"/>
      <c r="AA2558" s="33"/>
      <c r="AB2558" s="33"/>
      <c r="AC2558" s="33"/>
      <c r="AD2558" s="33"/>
      <c r="AE2558" s="33"/>
      <c r="AT2558" s="16" t="s">
        <v>156</v>
      </c>
      <c r="AU2558" s="16" t="s">
        <v>86</v>
      </c>
    </row>
    <row r="2559" spans="1:65" s="2" customFormat="1" ht="146.25">
      <c r="A2559" s="33"/>
      <c r="B2559" s="34"/>
      <c r="C2559" s="35"/>
      <c r="D2559" s="215" t="s">
        <v>158</v>
      </c>
      <c r="E2559" s="35"/>
      <c r="F2559" s="219" t="s">
        <v>4302</v>
      </c>
      <c r="G2559" s="35"/>
      <c r="H2559" s="35"/>
      <c r="I2559" s="114"/>
      <c r="J2559" s="35"/>
      <c r="K2559" s="35"/>
      <c r="L2559" s="38"/>
      <c r="M2559" s="217"/>
      <c r="N2559" s="218"/>
      <c r="O2559" s="70"/>
      <c r="P2559" s="70"/>
      <c r="Q2559" s="70"/>
      <c r="R2559" s="70"/>
      <c r="S2559" s="70"/>
      <c r="T2559" s="71"/>
      <c r="U2559" s="33"/>
      <c r="V2559" s="33"/>
      <c r="W2559" s="33"/>
      <c r="X2559" s="33"/>
      <c r="Y2559" s="33"/>
      <c r="Z2559" s="33"/>
      <c r="AA2559" s="33"/>
      <c r="AB2559" s="33"/>
      <c r="AC2559" s="33"/>
      <c r="AD2559" s="33"/>
      <c r="AE2559" s="33"/>
      <c r="AT2559" s="16" t="s">
        <v>158</v>
      </c>
      <c r="AU2559" s="16" t="s">
        <v>86</v>
      </c>
    </row>
    <row r="2560" spans="1:65" s="2" customFormat="1" ht="21.75" customHeight="1">
      <c r="A2560" s="33"/>
      <c r="B2560" s="34"/>
      <c r="C2560" s="202" t="s">
        <v>4346</v>
      </c>
      <c r="D2560" s="202" t="s">
        <v>149</v>
      </c>
      <c r="E2560" s="203" t="s">
        <v>4347</v>
      </c>
      <c r="F2560" s="204" t="s">
        <v>4348</v>
      </c>
      <c r="G2560" s="205" t="s">
        <v>1038</v>
      </c>
      <c r="H2560" s="206">
        <v>1</v>
      </c>
      <c r="I2560" s="207"/>
      <c r="J2560" s="208">
        <f>ROUND(I2560*H2560,2)</f>
        <v>0</v>
      </c>
      <c r="K2560" s="204" t="s">
        <v>153</v>
      </c>
      <c r="L2560" s="38"/>
      <c r="M2560" s="209" t="s">
        <v>1</v>
      </c>
      <c r="N2560" s="210" t="s">
        <v>42</v>
      </c>
      <c r="O2560" s="70"/>
      <c r="P2560" s="211">
        <f>O2560*H2560</f>
        <v>0</v>
      </c>
      <c r="Q2560" s="211">
        <v>0</v>
      </c>
      <c r="R2560" s="211">
        <f>Q2560*H2560</f>
        <v>0</v>
      </c>
      <c r="S2560" s="211">
        <v>0</v>
      </c>
      <c r="T2560" s="212">
        <f>S2560*H2560</f>
        <v>0</v>
      </c>
      <c r="U2560" s="33"/>
      <c r="V2560" s="33"/>
      <c r="W2560" s="33"/>
      <c r="X2560" s="33"/>
      <c r="Y2560" s="33"/>
      <c r="Z2560" s="33"/>
      <c r="AA2560" s="33"/>
      <c r="AB2560" s="33"/>
      <c r="AC2560" s="33"/>
      <c r="AD2560" s="33"/>
      <c r="AE2560" s="33"/>
      <c r="AR2560" s="213" t="s">
        <v>154</v>
      </c>
      <c r="AT2560" s="213" t="s">
        <v>149</v>
      </c>
      <c r="AU2560" s="213" t="s">
        <v>86</v>
      </c>
      <c r="AY2560" s="16" t="s">
        <v>147</v>
      </c>
      <c r="BE2560" s="214">
        <f>IF(N2560="základní",J2560,0)</f>
        <v>0</v>
      </c>
      <c r="BF2560" s="214">
        <f>IF(N2560="snížená",J2560,0)</f>
        <v>0</v>
      </c>
      <c r="BG2560" s="214">
        <f>IF(N2560="zákl. přenesená",J2560,0)</f>
        <v>0</v>
      </c>
      <c r="BH2560" s="214">
        <f>IF(N2560="sníž. přenesená",J2560,0)</f>
        <v>0</v>
      </c>
      <c r="BI2560" s="214">
        <f>IF(N2560="nulová",J2560,0)</f>
        <v>0</v>
      </c>
      <c r="BJ2560" s="16" t="s">
        <v>21</v>
      </c>
      <c r="BK2560" s="214">
        <f>ROUND(I2560*H2560,2)</f>
        <v>0</v>
      </c>
      <c r="BL2560" s="16" t="s">
        <v>154</v>
      </c>
      <c r="BM2560" s="213" t="s">
        <v>4349</v>
      </c>
    </row>
    <row r="2561" spans="1:65" s="2" customFormat="1" ht="48.75">
      <c r="A2561" s="33"/>
      <c r="B2561" s="34"/>
      <c r="C2561" s="35"/>
      <c r="D2561" s="215" t="s">
        <v>156</v>
      </c>
      <c r="E2561" s="35"/>
      <c r="F2561" s="216" t="s">
        <v>4350</v>
      </c>
      <c r="G2561" s="35"/>
      <c r="H2561" s="35"/>
      <c r="I2561" s="114"/>
      <c r="J2561" s="35"/>
      <c r="K2561" s="35"/>
      <c r="L2561" s="38"/>
      <c r="M2561" s="217"/>
      <c r="N2561" s="218"/>
      <c r="O2561" s="70"/>
      <c r="P2561" s="70"/>
      <c r="Q2561" s="70"/>
      <c r="R2561" s="70"/>
      <c r="S2561" s="70"/>
      <c r="T2561" s="71"/>
      <c r="U2561" s="33"/>
      <c r="V2561" s="33"/>
      <c r="W2561" s="33"/>
      <c r="X2561" s="33"/>
      <c r="Y2561" s="33"/>
      <c r="Z2561" s="33"/>
      <c r="AA2561" s="33"/>
      <c r="AB2561" s="33"/>
      <c r="AC2561" s="33"/>
      <c r="AD2561" s="33"/>
      <c r="AE2561" s="33"/>
      <c r="AT2561" s="16" t="s">
        <v>156</v>
      </c>
      <c r="AU2561" s="16" t="s">
        <v>86</v>
      </c>
    </row>
    <row r="2562" spans="1:65" s="2" customFormat="1" ht="146.25">
      <c r="A2562" s="33"/>
      <c r="B2562" s="34"/>
      <c r="C2562" s="35"/>
      <c r="D2562" s="215" t="s">
        <v>158</v>
      </c>
      <c r="E2562" s="35"/>
      <c r="F2562" s="219" t="s">
        <v>4302</v>
      </c>
      <c r="G2562" s="35"/>
      <c r="H2562" s="35"/>
      <c r="I2562" s="114"/>
      <c r="J2562" s="35"/>
      <c r="K2562" s="35"/>
      <c r="L2562" s="38"/>
      <c r="M2562" s="217"/>
      <c r="N2562" s="218"/>
      <c r="O2562" s="70"/>
      <c r="P2562" s="70"/>
      <c r="Q2562" s="70"/>
      <c r="R2562" s="70"/>
      <c r="S2562" s="70"/>
      <c r="T2562" s="71"/>
      <c r="U2562" s="33"/>
      <c r="V2562" s="33"/>
      <c r="W2562" s="33"/>
      <c r="X2562" s="33"/>
      <c r="Y2562" s="33"/>
      <c r="Z2562" s="33"/>
      <c r="AA2562" s="33"/>
      <c r="AB2562" s="33"/>
      <c r="AC2562" s="33"/>
      <c r="AD2562" s="33"/>
      <c r="AE2562" s="33"/>
      <c r="AT2562" s="16" t="s">
        <v>158</v>
      </c>
      <c r="AU2562" s="16" t="s">
        <v>86</v>
      </c>
    </row>
    <row r="2563" spans="1:65" s="2" customFormat="1" ht="21.75" customHeight="1">
      <c r="A2563" s="33"/>
      <c r="B2563" s="34"/>
      <c r="C2563" s="202" t="s">
        <v>4351</v>
      </c>
      <c r="D2563" s="202" t="s">
        <v>149</v>
      </c>
      <c r="E2563" s="203" t="s">
        <v>4352</v>
      </c>
      <c r="F2563" s="204" t="s">
        <v>4353</v>
      </c>
      <c r="G2563" s="205" t="s">
        <v>1038</v>
      </c>
      <c r="H2563" s="206">
        <v>1</v>
      </c>
      <c r="I2563" s="207"/>
      <c r="J2563" s="208">
        <f>ROUND(I2563*H2563,2)</f>
        <v>0</v>
      </c>
      <c r="K2563" s="204" t="s">
        <v>153</v>
      </c>
      <c r="L2563" s="38"/>
      <c r="M2563" s="209" t="s">
        <v>1</v>
      </c>
      <c r="N2563" s="210" t="s">
        <v>42</v>
      </c>
      <c r="O2563" s="70"/>
      <c r="P2563" s="211">
        <f>O2563*H2563</f>
        <v>0</v>
      </c>
      <c r="Q2563" s="211">
        <v>0</v>
      </c>
      <c r="R2563" s="211">
        <f>Q2563*H2563</f>
        <v>0</v>
      </c>
      <c r="S2563" s="211">
        <v>0</v>
      </c>
      <c r="T2563" s="212">
        <f>S2563*H2563</f>
        <v>0</v>
      </c>
      <c r="U2563" s="33"/>
      <c r="V2563" s="33"/>
      <c r="W2563" s="33"/>
      <c r="X2563" s="33"/>
      <c r="Y2563" s="33"/>
      <c r="Z2563" s="33"/>
      <c r="AA2563" s="33"/>
      <c r="AB2563" s="33"/>
      <c r="AC2563" s="33"/>
      <c r="AD2563" s="33"/>
      <c r="AE2563" s="33"/>
      <c r="AR2563" s="213" t="s">
        <v>154</v>
      </c>
      <c r="AT2563" s="213" t="s">
        <v>149</v>
      </c>
      <c r="AU2563" s="213" t="s">
        <v>86</v>
      </c>
      <c r="AY2563" s="16" t="s">
        <v>147</v>
      </c>
      <c r="BE2563" s="214">
        <f>IF(N2563="základní",J2563,0)</f>
        <v>0</v>
      </c>
      <c r="BF2563" s="214">
        <f>IF(N2563="snížená",J2563,0)</f>
        <v>0</v>
      </c>
      <c r="BG2563" s="214">
        <f>IF(N2563="zákl. přenesená",J2563,0)</f>
        <v>0</v>
      </c>
      <c r="BH2563" s="214">
        <f>IF(N2563="sníž. přenesená",J2563,0)</f>
        <v>0</v>
      </c>
      <c r="BI2563" s="214">
        <f>IF(N2563="nulová",J2563,0)</f>
        <v>0</v>
      </c>
      <c r="BJ2563" s="16" t="s">
        <v>21</v>
      </c>
      <c r="BK2563" s="214">
        <f>ROUND(I2563*H2563,2)</f>
        <v>0</v>
      </c>
      <c r="BL2563" s="16" t="s">
        <v>154</v>
      </c>
      <c r="BM2563" s="213" t="s">
        <v>4354</v>
      </c>
    </row>
    <row r="2564" spans="1:65" s="2" customFormat="1" ht="48.75">
      <c r="A2564" s="33"/>
      <c r="B2564" s="34"/>
      <c r="C2564" s="35"/>
      <c r="D2564" s="215" t="s">
        <v>156</v>
      </c>
      <c r="E2564" s="35"/>
      <c r="F2564" s="216" t="s">
        <v>4355</v>
      </c>
      <c r="G2564" s="35"/>
      <c r="H2564" s="35"/>
      <c r="I2564" s="114"/>
      <c r="J2564" s="35"/>
      <c r="K2564" s="35"/>
      <c r="L2564" s="38"/>
      <c r="M2564" s="217"/>
      <c r="N2564" s="218"/>
      <c r="O2564" s="70"/>
      <c r="P2564" s="70"/>
      <c r="Q2564" s="70"/>
      <c r="R2564" s="70"/>
      <c r="S2564" s="70"/>
      <c r="T2564" s="71"/>
      <c r="U2564" s="33"/>
      <c r="V2564" s="33"/>
      <c r="W2564" s="33"/>
      <c r="X2564" s="33"/>
      <c r="Y2564" s="33"/>
      <c r="Z2564" s="33"/>
      <c r="AA2564" s="33"/>
      <c r="AB2564" s="33"/>
      <c r="AC2564" s="33"/>
      <c r="AD2564" s="33"/>
      <c r="AE2564" s="33"/>
      <c r="AT2564" s="16" t="s">
        <v>156</v>
      </c>
      <c r="AU2564" s="16" t="s">
        <v>86</v>
      </c>
    </row>
    <row r="2565" spans="1:65" s="2" customFormat="1" ht="146.25">
      <c r="A2565" s="33"/>
      <c r="B2565" s="34"/>
      <c r="C2565" s="35"/>
      <c r="D2565" s="215" t="s">
        <v>158</v>
      </c>
      <c r="E2565" s="35"/>
      <c r="F2565" s="219" t="s">
        <v>4302</v>
      </c>
      <c r="G2565" s="35"/>
      <c r="H2565" s="35"/>
      <c r="I2565" s="114"/>
      <c r="J2565" s="35"/>
      <c r="K2565" s="35"/>
      <c r="L2565" s="38"/>
      <c r="M2565" s="217"/>
      <c r="N2565" s="218"/>
      <c r="O2565" s="70"/>
      <c r="P2565" s="70"/>
      <c r="Q2565" s="70"/>
      <c r="R2565" s="70"/>
      <c r="S2565" s="70"/>
      <c r="T2565" s="71"/>
      <c r="U2565" s="33"/>
      <c r="V2565" s="33"/>
      <c r="W2565" s="33"/>
      <c r="X2565" s="33"/>
      <c r="Y2565" s="33"/>
      <c r="Z2565" s="33"/>
      <c r="AA2565" s="33"/>
      <c r="AB2565" s="33"/>
      <c r="AC2565" s="33"/>
      <c r="AD2565" s="33"/>
      <c r="AE2565" s="33"/>
      <c r="AT2565" s="16" t="s">
        <v>158</v>
      </c>
      <c r="AU2565" s="16" t="s">
        <v>86</v>
      </c>
    </row>
    <row r="2566" spans="1:65" s="2" customFormat="1" ht="21.75" customHeight="1">
      <c r="A2566" s="33"/>
      <c r="B2566" s="34"/>
      <c r="C2566" s="202" t="s">
        <v>4356</v>
      </c>
      <c r="D2566" s="202" t="s">
        <v>149</v>
      </c>
      <c r="E2566" s="203" t="s">
        <v>4357</v>
      </c>
      <c r="F2566" s="204" t="s">
        <v>4358</v>
      </c>
      <c r="G2566" s="205" t="s">
        <v>1038</v>
      </c>
      <c r="H2566" s="206">
        <v>1</v>
      </c>
      <c r="I2566" s="207"/>
      <c r="J2566" s="208">
        <f>ROUND(I2566*H2566,2)</f>
        <v>0</v>
      </c>
      <c r="K2566" s="204" t="s">
        <v>153</v>
      </c>
      <c r="L2566" s="38"/>
      <c r="M2566" s="209" t="s">
        <v>1</v>
      </c>
      <c r="N2566" s="210" t="s">
        <v>42</v>
      </c>
      <c r="O2566" s="70"/>
      <c r="P2566" s="211">
        <f>O2566*H2566</f>
        <v>0</v>
      </c>
      <c r="Q2566" s="211">
        <v>0</v>
      </c>
      <c r="R2566" s="211">
        <f>Q2566*H2566</f>
        <v>0</v>
      </c>
      <c r="S2566" s="211">
        <v>0</v>
      </c>
      <c r="T2566" s="212">
        <f>S2566*H2566</f>
        <v>0</v>
      </c>
      <c r="U2566" s="33"/>
      <c r="V2566" s="33"/>
      <c r="W2566" s="33"/>
      <c r="X2566" s="33"/>
      <c r="Y2566" s="33"/>
      <c r="Z2566" s="33"/>
      <c r="AA2566" s="33"/>
      <c r="AB2566" s="33"/>
      <c r="AC2566" s="33"/>
      <c r="AD2566" s="33"/>
      <c r="AE2566" s="33"/>
      <c r="AR2566" s="213" t="s">
        <v>154</v>
      </c>
      <c r="AT2566" s="213" t="s">
        <v>149</v>
      </c>
      <c r="AU2566" s="213" t="s">
        <v>86</v>
      </c>
      <c r="AY2566" s="16" t="s">
        <v>147</v>
      </c>
      <c r="BE2566" s="214">
        <f>IF(N2566="základní",J2566,0)</f>
        <v>0</v>
      </c>
      <c r="BF2566" s="214">
        <f>IF(N2566="snížená",J2566,0)</f>
        <v>0</v>
      </c>
      <c r="BG2566" s="214">
        <f>IF(N2566="zákl. přenesená",J2566,0)</f>
        <v>0</v>
      </c>
      <c r="BH2566" s="214">
        <f>IF(N2566="sníž. přenesená",J2566,0)</f>
        <v>0</v>
      </c>
      <c r="BI2566" s="214">
        <f>IF(N2566="nulová",J2566,0)</f>
        <v>0</v>
      </c>
      <c r="BJ2566" s="16" t="s">
        <v>21</v>
      </c>
      <c r="BK2566" s="214">
        <f>ROUND(I2566*H2566,2)</f>
        <v>0</v>
      </c>
      <c r="BL2566" s="16" t="s">
        <v>154</v>
      </c>
      <c r="BM2566" s="213" t="s">
        <v>4359</v>
      </c>
    </row>
    <row r="2567" spans="1:65" s="2" customFormat="1" ht="48.75">
      <c r="A2567" s="33"/>
      <c r="B2567" s="34"/>
      <c r="C2567" s="35"/>
      <c r="D2567" s="215" t="s">
        <v>156</v>
      </c>
      <c r="E2567" s="35"/>
      <c r="F2567" s="216" t="s">
        <v>4360</v>
      </c>
      <c r="G2567" s="35"/>
      <c r="H2567" s="35"/>
      <c r="I2567" s="114"/>
      <c r="J2567" s="35"/>
      <c r="K2567" s="35"/>
      <c r="L2567" s="38"/>
      <c r="M2567" s="217"/>
      <c r="N2567" s="218"/>
      <c r="O2567" s="70"/>
      <c r="P2567" s="70"/>
      <c r="Q2567" s="70"/>
      <c r="R2567" s="70"/>
      <c r="S2567" s="70"/>
      <c r="T2567" s="71"/>
      <c r="U2567" s="33"/>
      <c r="V2567" s="33"/>
      <c r="W2567" s="33"/>
      <c r="X2567" s="33"/>
      <c r="Y2567" s="33"/>
      <c r="Z2567" s="33"/>
      <c r="AA2567" s="33"/>
      <c r="AB2567" s="33"/>
      <c r="AC2567" s="33"/>
      <c r="AD2567" s="33"/>
      <c r="AE2567" s="33"/>
      <c r="AT2567" s="16" t="s">
        <v>156</v>
      </c>
      <c r="AU2567" s="16" t="s">
        <v>86</v>
      </c>
    </row>
    <row r="2568" spans="1:65" s="2" customFormat="1" ht="146.25">
      <c r="A2568" s="33"/>
      <c r="B2568" s="34"/>
      <c r="C2568" s="35"/>
      <c r="D2568" s="215" t="s">
        <v>158</v>
      </c>
      <c r="E2568" s="35"/>
      <c r="F2568" s="219" t="s">
        <v>4302</v>
      </c>
      <c r="G2568" s="35"/>
      <c r="H2568" s="35"/>
      <c r="I2568" s="114"/>
      <c r="J2568" s="35"/>
      <c r="K2568" s="35"/>
      <c r="L2568" s="38"/>
      <c r="M2568" s="217"/>
      <c r="N2568" s="218"/>
      <c r="O2568" s="70"/>
      <c r="P2568" s="70"/>
      <c r="Q2568" s="70"/>
      <c r="R2568" s="70"/>
      <c r="S2568" s="70"/>
      <c r="T2568" s="71"/>
      <c r="U2568" s="33"/>
      <c r="V2568" s="33"/>
      <c r="W2568" s="33"/>
      <c r="X2568" s="33"/>
      <c r="Y2568" s="33"/>
      <c r="Z2568" s="33"/>
      <c r="AA2568" s="33"/>
      <c r="AB2568" s="33"/>
      <c r="AC2568" s="33"/>
      <c r="AD2568" s="33"/>
      <c r="AE2568" s="33"/>
      <c r="AT2568" s="16" t="s">
        <v>158</v>
      </c>
      <c r="AU2568" s="16" t="s">
        <v>86</v>
      </c>
    </row>
    <row r="2569" spans="1:65" s="2" customFormat="1" ht="21.75" customHeight="1">
      <c r="A2569" s="33"/>
      <c r="B2569" s="34"/>
      <c r="C2569" s="202" t="s">
        <v>4361</v>
      </c>
      <c r="D2569" s="202" t="s">
        <v>149</v>
      </c>
      <c r="E2569" s="203" t="s">
        <v>4362</v>
      </c>
      <c r="F2569" s="204" t="s">
        <v>4363</v>
      </c>
      <c r="G2569" s="205" t="s">
        <v>1038</v>
      </c>
      <c r="H2569" s="206">
        <v>1</v>
      </c>
      <c r="I2569" s="207"/>
      <c r="J2569" s="208">
        <f>ROUND(I2569*H2569,2)</f>
        <v>0</v>
      </c>
      <c r="K2569" s="204" t="s">
        <v>153</v>
      </c>
      <c r="L2569" s="38"/>
      <c r="M2569" s="209" t="s">
        <v>1</v>
      </c>
      <c r="N2569" s="210" t="s">
        <v>42</v>
      </c>
      <c r="O2569" s="70"/>
      <c r="P2569" s="211">
        <f>O2569*H2569</f>
        <v>0</v>
      </c>
      <c r="Q2569" s="211">
        <v>0</v>
      </c>
      <c r="R2569" s="211">
        <f>Q2569*H2569</f>
        <v>0</v>
      </c>
      <c r="S2569" s="211">
        <v>0</v>
      </c>
      <c r="T2569" s="212">
        <f>S2569*H2569</f>
        <v>0</v>
      </c>
      <c r="U2569" s="33"/>
      <c r="V2569" s="33"/>
      <c r="W2569" s="33"/>
      <c r="X2569" s="33"/>
      <c r="Y2569" s="33"/>
      <c r="Z2569" s="33"/>
      <c r="AA2569" s="33"/>
      <c r="AB2569" s="33"/>
      <c r="AC2569" s="33"/>
      <c r="AD2569" s="33"/>
      <c r="AE2569" s="33"/>
      <c r="AR2569" s="213" t="s">
        <v>154</v>
      </c>
      <c r="AT2569" s="213" t="s">
        <v>149</v>
      </c>
      <c r="AU2569" s="213" t="s">
        <v>86</v>
      </c>
      <c r="AY2569" s="16" t="s">
        <v>147</v>
      </c>
      <c r="BE2569" s="214">
        <f>IF(N2569="základní",J2569,0)</f>
        <v>0</v>
      </c>
      <c r="BF2569" s="214">
        <f>IF(N2569="snížená",J2569,0)</f>
        <v>0</v>
      </c>
      <c r="BG2569" s="214">
        <f>IF(N2569="zákl. přenesená",J2569,0)</f>
        <v>0</v>
      </c>
      <c r="BH2569" s="214">
        <f>IF(N2569="sníž. přenesená",J2569,0)</f>
        <v>0</v>
      </c>
      <c r="BI2569" s="214">
        <f>IF(N2569="nulová",J2569,0)</f>
        <v>0</v>
      </c>
      <c r="BJ2569" s="16" t="s">
        <v>21</v>
      </c>
      <c r="BK2569" s="214">
        <f>ROUND(I2569*H2569,2)</f>
        <v>0</v>
      </c>
      <c r="BL2569" s="16" t="s">
        <v>154</v>
      </c>
      <c r="BM2569" s="213" t="s">
        <v>4364</v>
      </c>
    </row>
    <row r="2570" spans="1:65" s="2" customFormat="1" ht="48.75">
      <c r="A2570" s="33"/>
      <c r="B2570" s="34"/>
      <c r="C2570" s="35"/>
      <c r="D2570" s="215" t="s">
        <v>156</v>
      </c>
      <c r="E2570" s="35"/>
      <c r="F2570" s="216" t="s">
        <v>4365</v>
      </c>
      <c r="G2570" s="35"/>
      <c r="H2570" s="35"/>
      <c r="I2570" s="114"/>
      <c r="J2570" s="35"/>
      <c r="K2570" s="35"/>
      <c r="L2570" s="38"/>
      <c r="M2570" s="217"/>
      <c r="N2570" s="218"/>
      <c r="O2570" s="70"/>
      <c r="P2570" s="70"/>
      <c r="Q2570" s="70"/>
      <c r="R2570" s="70"/>
      <c r="S2570" s="70"/>
      <c r="T2570" s="71"/>
      <c r="U2570" s="33"/>
      <c r="V2570" s="33"/>
      <c r="W2570" s="33"/>
      <c r="X2570" s="33"/>
      <c r="Y2570" s="33"/>
      <c r="Z2570" s="33"/>
      <c r="AA2570" s="33"/>
      <c r="AB2570" s="33"/>
      <c r="AC2570" s="33"/>
      <c r="AD2570" s="33"/>
      <c r="AE2570" s="33"/>
      <c r="AT2570" s="16" t="s">
        <v>156</v>
      </c>
      <c r="AU2570" s="16" t="s">
        <v>86</v>
      </c>
    </row>
    <row r="2571" spans="1:65" s="2" customFormat="1" ht="146.25">
      <c r="A2571" s="33"/>
      <c r="B2571" s="34"/>
      <c r="C2571" s="35"/>
      <c r="D2571" s="215" t="s">
        <v>158</v>
      </c>
      <c r="E2571" s="35"/>
      <c r="F2571" s="219" t="s">
        <v>4302</v>
      </c>
      <c r="G2571" s="35"/>
      <c r="H2571" s="35"/>
      <c r="I2571" s="114"/>
      <c r="J2571" s="35"/>
      <c r="K2571" s="35"/>
      <c r="L2571" s="38"/>
      <c r="M2571" s="217"/>
      <c r="N2571" s="218"/>
      <c r="O2571" s="70"/>
      <c r="P2571" s="70"/>
      <c r="Q2571" s="70"/>
      <c r="R2571" s="70"/>
      <c r="S2571" s="70"/>
      <c r="T2571" s="71"/>
      <c r="U2571" s="33"/>
      <c r="V2571" s="33"/>
      <c r="W2571" s="33"/>
      <c r="X2571" s="33"/>
      <c r="Y2571" s="33"/>
      <c r="Z2571" s="33"/>
      <c r="AA2571" s="33"/>
      <c r="AB2571" s="33"/>
      <c r="AC2571" s="33"/>
      <c r="AD2571" s="33"/>
      <c r="AE2571" s="33"/>
      <c r="AT2571" s="16" t="s">
        <v>158</v>
      </c>
      <c r="AU2571" s="16" t="s">
        <v>86</v>
      </c>
    </row>
    <row r="2572" spans="1:65" s="2" customFormat="1" ht="21.75" customHeight="1">
      <c r="A2572" s="33"/>
      <c r="B2572" s="34"/>
      <c r="C2572" s="202" t="s">
        <v>4366</v>
      </c>
      <c r="D2572" s="202" t="s">
        <v>149</v>
      </c>
      <c r="E2572" s="203" t="s">
        <v>4367</v>
      </c>
      <c r="F2572" s="204" t="s">
        <v>4368</v>
      </c>
      <c r="G2572" s="205" t="s">
        <v>285</v>
      </c>
      <c r="H2572" s="206">
        <v>1</v>
      </c>
      <c r="I2572" s="207"/>
      <c r="J2572" s="208">
        <f>ROUND(I2572*H2572,2)</f>
        <v>0</v>
      </c>
      <c r="K2572" s="204" t="s">
        <v>153</v>
      </c>
      <c r="L2572" s="38"/>
      <c r="M2572" s="209" t="s">
        <v>1</v>
      </c>
      <c r="N2572" s="210" t="s">
        <v>42</v>
      </c>
      <c r="O2572" s="70"/>
      <c r="P2572" s="211">
        <f>O2572*H2572</f>
        <v>0</v>
      </c>
      <c r="Q2572" s="211">
        <v>2.3499999999999999E-4</v>
      </c>
      <c r="R2572" s="211">
        <f>Q2572*H2572</f>
        <v>2.3499999999999999E-4</v>
      </c>
      <c r="S2572" s="211">
        <v>0</v>
      </c>
      <c r="T2572" s="212">
        <f>S2572*H2572</f>
        <v>0</v>
      </c>
      <c r="U2572" s="33"/>
      <c r="V2572" s="33"/>
      <c r="W2572" s="33"/>
      <c r="X2572" s="33"/>
      <c r="Y2572" s="33"/>
      <c r="Z2572" s="33"/>
      <c r="AA2572" s="33"/>
      <c r="AB2572" s="33"/>
      <c r="AC2572" s="33"/>
      <c r="AD2572" s="33"/>
      <c r="AE2572" s="33"/>
      <c r="AR2572" s="213" t="s">
        <v>234</v>
      </c>
      <c r="AT2572" s="213" t="s">
        <v>149</v>
      </c>
      <c r="AU2572" s="213" t="s">
        <v>86</v>
      </c>
      <c r="AY2572" s="16" t="s">
        <v>147</v>
      </c>
      <c r="BE2572" s="214">
        <f>IF(N2572="základní",J2572,0)</f>
        <v>0</v>
      </c>
      <c r="BF2572" s="214">
        <f>IF(N2572="snížená",J2572,0)</f>
        <v>0</v>
      </c>
      <c r="BG2572" s="214">
        <f>IF(N2572="zákl. přenesená",J2572,0)</f>
        <v>0</v>
      </c>
      <c r="BH2572" s="214">
        <f>IF(N2572="sníž. přenesená",J2572,0)</f>
        <v>0</v>
      </c>
      <c r="BI2572" s="214">
        <f>IF(N2572="nulová",J2572,0)</f>
        <v>0</v>
      </c>
      <c r="BJ2572" s="16" t="s">
        <v>21</v>
      </c>
      <c r="BK2572" s="214">
        <f>ROUND(I2572*H2572,2)</f>
        <v>0</v>
      </c>
      <c r="BL2572" s="16" t="s">
        <v>234</v>
      </c>
      <c r="BM2572" s="213" t="s">
        <v>4369</v>
      </c>
    </row>
    <row r="2573" spans="1:65" s="2" customFormat="1" ht="11.25">
      <c r="A2573" s="33"/>
      <c r="B2573" s="34"/>
      <c r="C2573" s="35"/>
      <c r="D2573" s="215" t="s">
        <v>156</v>
      </c>
      <c r="E2573" s="35"/>
      <c r="F2573" s="216" t="s">
        <v>4370</v>
      </c>
      <c r="G2573" s="35"/>
      <c r="H2573" s="35"/>
      <c r="I2573" s="114"/>
      <c r="J2573" s="35"/>
      <c r="K2573" s="35"/>
      <c r="L2573" s="38"/>
      <c r="M2573" s="217"/>
      <c r="N2573" s="218"/>
      <c r="O2573" s="70"/>
      <c r="P2573" s="70"/>
      <c r="Q2573" s="70"/>
      <c r="R2573" s="70"/>
      <c r="S2573" s="70"/>
      <c r="T2573" s="71"/>
      <c r="U2573" s="33"/>
      <c r="V2573" s="33"/>
      <c r="W2573" s="33"/>
      <c r="X2573" s="33"/>
      <c r="Y2573" s="33"/>
      <c r="Z2573" s="33"/>
      <c r="AA2573" s="33"/>
      <c r="AB2573" s="33"/>
      <c r="AC2573" s="33"/>
      <c r="AD2573" s="33"/>
      <c r="AE2573" s="33"/>
      <c r="AT2573" s="16" t="s">
        <v>156</v>
      </c>
      <c r="AU2573" s="16" t="s">
        <v>86</v>
      </c>
    </row>
    <row r="2574" spans="1:65" s="2" customFormat="1" ht="39">
      <c r="A2574" s="33"/>
      <c r="B2574" s="34"/>
      <c r="C2574" s="35"/>
      <c r="D2574" s="215" t="s">
        <v>158</v>
      </c>
      <c r="E2574" s="35"/>
      <c r="F2574" s="219" t="s">
        <v>4371</v>
      </c>
      <c r="G2574" s="35"/>
      <c r="H2574" s="35"/>
      <c r="I2574" s="114"/>
      <c r="J2574" s="35"/>
      <c r="K2574" s="35"/>
      <c r="L2574" s="38"/>
      <c r="M2574" s="217"/>
      <c r="N2574" s="218"/>
      <c r="O2574" s="70"/>
      <c r="P2574" s="70"/>
      <c r="Q2574" s="70"/>
      <c r="R2574" s="70"/>
      <c r="S2574" s="70"/>
      <c r="T2574" s="71"/>
      <c r="U2574" s="33"/>
      <c r="V2574" s="33"/>
      <c r="W2574" s="33"/>
      <c r="X2574" s="33"/>
      <c r="Y2574" s="33"/>
      <c r="Z2574" s="33"/>
      <c r="AA2574" s="33"/>
      <c r="AB2574" s="33"/>
      <c r="AC2574" s="33"/>
      <c r="AD2574" s="33"/>
      <c r="AE2574" s="33"/>
      <c r="AT2574" s="16" t="s">
        <v>158</v>
      </c>
      <c r="AU2574" s="16" t="s">
        <v>86</v>
      </c>
    </row>
    <row r="2575" spans="1:65" s="2" customFormat="1" ht="29.25">
      <c r="A2575" s="33"/>
      <c r="B2575" s="34"/>
      <c r="C2575" s="35"/>
      <c r="D2575" s="215" t="s">
        <v>191</v>
      </c>
      <c r="E2575" s="35"/>
      <c r="F2575" s="219" t="s">
        <v>4372</v>
      </c>
      <c r="G2575" s="35"/>
      <c r="H2575" s="35"/>
      <c r="I2575" s="114"/>
      <c r="J2575" s="35"/>
      <c r="K2575" s="35"/>
      <c r="L2575" s="38"/>
      <c r="M2575" s="217"/>
      <c r="N2575" s="218"/>
      <c r="O2575" s="70"/>
      <c r="P2575" s="70"/>
      <c r="Q2575" s="70"/>
      <c r="R2575" s="70"/>
      <c r="S2575" s="70"/>
      <c r="T2575" s="71"/>
      <c r="U2575" s="33"/>
      <c r="V2575" s="33"/>
      <c r="W2575" s="33"/>
      <c r="X2575" s="33"/>
      <c r="Y2575" s="33"/>
      <c r="Z2575" s="33"/>
      <c r="AA2575" s="33"/>
      <c r="AB2575" s="33"/>
      <c r="AC2575" s="33"/>
      <c r="AD2575" s="33"/>
      <c r="AE2575" s="33"/>
      <c r="AT2575" s="16" t="s">
        <v>191</v>
      </c>
      <c r="AU2575" s="16" t="s">
        <v>86</v>
      </c>
    </row>
    <row r="2576" spans="1:65" s="2" customFormat="1" ht="21.75" customHeight="1">
      <c r="A2576" s="33"/>
      <c r="B2576" s="34"/>
      <c r="C2576" s="202" t="s">
        <v>4373</v>
      </c>
      <c r="D2576" s="202" t="s">
        <v>149</v>
      </c>
      <c r="E2576" s="203" t="s">
        <v>4374</v>
      </c>
      <c r="F2576" s="204" t="s">
        <v>4375</v>
      </c>
      <c r="G2576" s="205" t="s">
        <v>285</v>
      </c>
      <c r="H2576" s="206">
        <v>1</v>
      </c>
      <c r="I2576" s="207"/>
      <c r="J2576" s="208">
        <f>ROUND(I2576*H2576,2)</f>
        <v>0</v>
      </c>
      <c r="K2576" s="204" t="s">
        <v>153</v>
      </c>
      <c r="L2576" s="38"/>
      <c r="M2576" s="209" t="s">
        <v>1</v>
      </c>
      <c r="N2576" s="210" t="s">
        <v>42</v>
      </c>
      <c r="O2576" s="70"/>
      <c r="P2576" s="211">
        <f>O2576*H2576</f>
        <v>0</v>
      </c>
      <c r="Q2576" s="211">
        <v>0</v>
      </c>
      <c r="R2576" s="211">
        <f>Q2576*H2576</f>
        <v>0</v>
      </c>
      <c r="S2576" s="211">
        <v>0</v>
      </c>
      <c r="T2576" s="212">
        <f>S2576*H2576</f>
        <v>0</v>
      </c>
      <c r="U2576" s="33"/>
      <c r="V2576" s="33"/>
      <c r="W2576" s="33"/>
      <c r="X2576" s="33"/>
      <c r="Y2576" s="33"/>
      <c r="Z2576" s="33"/>
      <c r="AA2576" s="33"/>
      <c r="AB2576" s="33"/>
      <c r="AC2576" s="33"/>
      <c r="AD2576" s="33"/>
      <c r="AE2576" s="33"/>
      <c r="AR2576" s="213" t="s">
        <v>154</v>
      </c>
      <c r="AT2576" s="213" t="s">
        <v>149</v>
      </c>
      <c r="AU2576" s="213" t="s">
        <v>86</v>
      </c>
      <c r="AY2576" s="16" t="s">
        <v>147</v>
      </c>
      <c r="BE2576" s="214">
        <f>IF(N2576="základní",J2576,0)</f>
        <v>0</v>
      </c>
      <c r="BF2576" s="214">
        <f>IF(N2576="snížená",J2576,0)</f>
        <v>0</v>
      </c>
      <c r="BG2576" s="214">
        <f>IF(N2576="zákl. přenesená",J2576,0)</f>
        <v>0</v>
      </c>
      <c r="BH2576" s="214">
        <f>IF(N2576="sníž. přenesená",J2576,0)</f>
        <v>0</v>
      </c>
      <c r="BI2576" s="214">
        <f>IF(N2576="nulová",J2576,0)</f>
        <v>0</v>
      </c>
      <c r="BJ2576" s="16" t="s">
        <v>21</v>
      </c>
      <c r="BK2576" s="214">
        <f>ROUND(I2576*H2576,2)</f>
        <v>0</v>
      </c>
      <c r="BL2576" s="16" t="s">
        <v>154</v>
      </c>
      <c r="BM2576" s="213" t="s">
        <v>4376</v>
      </c>
    </row>
    <row r="2577" spans="1:65" s="2" customFormat="1" ht="11.25">
      <c r="A2577" s="33"/>
      <c r="B2577" s="34"/>
      <c r="C2577" s="35"/>
      <c r="D2577" s="215" t="s">
        <v>156</v>
      </c>
      <c r="E2577" s="35"/>
      <c r="F2577" s="216" t="s">
        <v>4377</v>
      </c>
      <c r="G2577" s="35"/>
      <c r="H2577" s="35"/>
      <c r="I2577" s="114"/>
      <c r="J2577" s="35"/>
      <c r="K2577" s="35"/>
      <c r="L2577" s="38"/>
      <c r="M2577" s="217"/>
      <c r="N2577" s="218"/>
      <c r="O2577" s="70"/>
      <c r="P2577" s="70"/>
      <c r="Q2577" s="70"/>
      <c r="R2577" s="70"/>
      <c r="S2577" s="70"/>
      <c r="T2577" s="71"/>
      <c r="U2577" s="33"/>
      <c r="V2577" s="33"/>
      <c r="W2577" s="33"/>
      <c r="X2577" s="33"/>
      <c r="Y2577" s="33"/>
      <c r="Z2577" s="33"/>
      <c r="AA2577" s="33"/>
      <c r="AB2577" s="33"/>
      <c r="AC2577" s="33"/>
      <c r="AD2577" s="33"/>
      <c r="AE2577" s="33"/>
      <c r="AT2577" s="16" t="s">
        <v>156</v>
      </c>
      <c r="AU2577" s="16" t="s">
        <v>86</v>
      </c>
    </row>
    <row r="2578" spans="1:65" s="2" customFormat="1" ht="39">
      <c r="A2578" s="33"/>
      <c r="B2578" s="34"/>
      <c r="C2578" s="35"/>
      <c r="D2578" s="215" t="s">
        <v>158</v>
      </c>
      <c r="E2578" s="35"/>
      <c r="F2578" s="219" t="s">
        <v>4371</v>
      </c>
      <c r="G2578" s="35"/>
      <c r="H2578" s="35"/>
      <c r="I2578" s="114"/>
      <c r="J2578" s="35"/>
      <c r="K2578" s="35"/>
      <c r="L2578" s="38"/>
      <c r="M2578" s="217"/>
      <c r="N2578" s="218"/>
      <c r="O2578" s="70"/>
      <c r="P2578" s="70"/>
      <c r="Q2578" s="70"/>
      <c r="R2578" s="70"/>
      <c r="S2578" s="70"/>
      <c r="T2578" s="71"/>
      <c r="U2578" s="33"/>
      <c r="V2578" s="33"/>
      <c r="W2578" s="33"/>
      <c r="X2578" s="33"/>
      <c r="Y2578" s="33"/>
      <c r="Z2578" s="33"/>
      <c r="AA2578" s="33"/>
      <c r="AB2578" s="33"/>
      <c r="AC2578" s="33"/>
      <c r="AD2578" s="33"/>
      <c r="AE2578" s="33"/>
      <c r="AT2578" s="16" t="s">
        <v>158</v>
      </c>
      <c r="AU2578" s="16" t="s">
        <v>86</v>
      </c>
    </row>
    <row r="2579" spans="1:65" s="2" customFormat="1" ht="19.5">
      <c r="A2579" s="33"/>
      <c r="B2579" s="34"/>
      <c r="C2579" s="35"/>
      <c r="D2579" s="215" t="s">
        <v>191</v>
      </c>
      <c r="E2579" s="35"/>
      <c r="F2579" s="219" t="s">
        <v>4378</v>
      </c>
      <c r="G2579" s="35"/>
      <c r="H2579" s="35"/>
      <c r="I2579" s="114"/>
      <c r="J2579" s="35"/>
      <c r="K2579" s="35"/>
      <c r="L2579" s="38"/>
      <c r="M2579" s="217"/>
      <c r="N2579" s="218"/>
      <c r="O2579" s="70"/>
      <c r="P2579" s="70"/>
      <c r="Q2579" s="70"/>
      <c r="R2579" s="70"/>
      <c r="S2579" s="70"/>
      <c r="T2579" s="71"/>
      <c r="U2579" s="33"/>
      <c r="V2579" s="33"/>
      <c r="W2579" s="33"/>
      <c r="X2579" s="33"/>
      <c r="Y2579" s="33"/>
      <c r="Z2579" s="33"/>
      <c r="AA2579" s="33"/>
      <c r="AB2579" s="33"/>
      <c r="AC2579" s="33"/>
      <c r="AD2579" s="33"/>
      <c r="AE2579" s="33"/>
      <c r="AT2579" s="16" t="s">
        <v>191</v>
      </c>
      <c r="AU2579" s="16" t="s">
        <v>86</v>
      </c>
    </row>
    <row r="2580" spans="1:65" s="2" customFormat="1" ht="21.75" customHeight="1">
      <c r="A2580" s="33"/>
      <c r="B2580" s="34"/>
      <c r="C2580" s="202" t="s">
        <v>4379</v>
      </c>
      <c r="D2580" s="202" t="s">
        <v>149</v>
      </c>
      <c r="E2580" s="203" t="s">
        <v>4380</v>
      </c>
      <c r="F2580" s="204" t="s">
        <v>4381</v>
      </c>
      <c r="G2580" s="205" t="s">
        <v>1038</v>
      </c>
      <c r="H2580" s="206">
        <v>1</v>
      </c>
      <c r="I2580" s="207"/>
      <c r="J2580" s="208">
        <f>ROUND(I2580*H2580,2)</f>
        <v>0</v>
      </c>
      <c r="K2580" s="204" t="s">
        <v>153</v>
      </c>
      <c r="L2580" s="38"/>
      <c r="M2580" s="209" t="s">
        <v>1</v>
      </c>
      <c r="N2580" s="210" t="s">
        <v>42</v>
      </c>
      <c r="O2580" s="70"/>
      <c r="P2580" s="211">
        <f>O2580*H2580</f>
        <v>0</v>
      </c>
      <c r="Q2580" s="211">
        <v>0</v>
      </c>
      <c r="R2580" s="211">
        <f>Q2580*H2580</f>
        <v>0</v>
      </c>
      <c r="S2580" s="211">
        <v>0</v>
      </c>
      <c r="T2580" s="212">
        <f>S2580*H2580</f>
        <v>0</v>
      </c>
      <c r="U2580" s="33"/>
      <c r="V2580" s="33"/>
      <c r="W2580" s="33"/>
      <c r="X2580" s="33"/>
      <c r="Y2580" s="33"/>
      <c r="Z2580" s="33"/>
      <c r="AA2580" s="33"/>
      <c r="AB2580" s="33"/>
      <c r="AC2580" s="33"/>
      <c r="AD2580" s="33"/>
      <c r="AE2580" s="33"/>
      <c r="AR2580" s="213" t="s">
        <v>154</v>
      </c>
      <c r="AT2580" s="213" t="s">
        <v>149</v>
      </c>
      <c r="AU2580" s="213" t="s">
        <v>86</v>
      </c>
      <c r="AY2580" s="16" t="s">
        <v>147</v>
      </c>
      <c r="BE2580" s="214">
        <f>IF(N2580="základní",J2580,0)</f>
        <v>0</v>
      </c>
      <c r="BF2580" s="214">
        <f>IF(N2580="snížená",J2580,0)</f>
        <v>0</v>
      </c>
      <c r="BG2580" s="214">
        <f>IF(N2580="zákl. přenesená",J2580,0)</f>
        <v>0</v>
      </c>
      <c r="BH2580" s="214">
        <f>IF(N2580="sníž. přenesená",J2580,0)</f>
        <v>0</v>
      </c>
      <c r="BI2580" s="214">
        <f>IF(N2580="nulová",J2580,0)</f>
        <v>0</v>
      </c>
      <c r="BJ2580" s="16" t="s">
        <v>21</v>
      </c>
      <c r="BK2580" s="214">
        <f>ROUND(I2580*H2580,2)</f>
        <v>0</v>
      </c>
      <c r="BL2580" s="16" t="s">
        <v>154</v>
      </c>
      <c r="BM2580" s="213" t="s">
        <v>4382</v>
      </c>
    </row>
    <row r="2581" spans="1:65" s="2" customFormat="1" ht="19.5">
      <c r="A2581" s="33"/>
      <c r="B2581" s="34"/>
      <c r="C2581" s="35"/>
      <c r="D2581" s="215" t="s">
        <v>156</v>
      </c>
      <c r="E2581" s="35"/>
      <c r="F2581" s="216" t="s">
        <v>4383</v>
      </c>
      <c r="G2581" s="35"/>
      <c r="H2581" s="35"/>
      <c r="I2581" s="114"/>
      <c r="J2581" s="35"/>
      <c r="K2581" s="35"/>
      <c r="L2581" s="38"/>
      <c r="M2581" s="217"/>
      <c r="N2581" s="218"/>
      <c r="O2581" s="70"/>
      <c r="P2581" s="70"/>
      <c r="Q2581" s="70"/>
      <c r="R2581" s="70"/>
      <c r="S2581" s="70"/>
      <c r="T2581" s="71"/>
      <c r="U2581" s="33"/>
      <c r="V2581" s="33"/>
      <c r="W2581" s="33"/>
      <c r="X2581" s="33"/>
      <c r="Y2581" s="33"/>
      <c r="Z2581" s="33"/>
      <c r="AA2581" s="33"/>
      <c r="AB2581" s="33"/>
      <c r="AC2581" s="33"/>
      <c r="AD2581" s="33"/>
      <c r="AE2581" s="33"/>
      <c r="AT2581" s="16" t="s">
        <v>156</v>
      </c>
      <c r="AU2581" s="16" t="s">
        <v>86</v>
      </c>
    </row>
    <row r="2582" spans="1:65" s="2" customFormat="1" ht="117">
      <c r="A2582" s="33"/>
      <c r="B2582" s="34"/>
      <c r="C2582" s="35"/>
      <c r="D2582" s="215" t="s">
        <v>158</v>
      </c>
      <c r="E2582" s="35"/>
      <c r="F2582" s="219" t="s">
        <v>4384</v>
      </c>
      <c r="G2582" s="35"/>
      <c r="H2582" s="35"/>
      <c r="I2582" s="114"/>
      <c r="J2582" s="35"/>
      <c r="K2582" s="35"/>
      <c r="L2582" s="38"/>
      <c r="M2582" s="217"/>
      <c r="N2582" s="218"/>
      <c r="O2582" s="70"/>
      <c r="P2582" s="70"/>
      <c r="Q2582" s="70"/>
      <c r="R2582" s="70"/>
      <c r="S2582" s="70"/>
      <c r="T2582" s="71"/>
      <c r="U2582" s="33"/>
      <c r="V2582" s="33"/>
      <c r="W2582" s="33"/>
      <c r="X2582" s="33"/>
      <c r="Y2582" s="33"/>
      <c r="Z2582" s="33"/>
      <c r="AA2582" s="33"/>
      <c r="AB2582" s="33"/>
      <c r="AC2582" s="33"/>
      <c r="AD2582" s="33"/>
      <c r="AE2582" s="33"/>
      <c r="AT2582" s="16" t="s">
        <v>158</v>
      </c>
      <c r="AU2582" s="16" t="s">
        <v>86</v>
      </c>
    </row>
    <row r="2583" spans="1:65" s="2" customFormat="1" ht="16.5" customHeight="1">
      <c r="A2583" s="33"/>
      <c r="B2583" s="34"/>
      <c r="C2583" s="220" t="s">
        <v>4385</v>
      </c>
      <c r="D2583" s="220" t="s">
        <v>290</v>
      </c>
      <c r="E2583" s="221" t="s">
        <v>4386</v>
      </c>
      <c r="F2583" s="222" t="s">
        <v>4387</v>
      </c>
      <c r="G2583" s="223" t="s">
        <v>580</v>
      </c>
      <c r="H2583" s="224">
        <v>1</v>
      </c>
      <c r="I2583" s="225"/>
      <c r="J2583" s="226">
        <f>ROUND(I2583*H2583,2)</f>
        <v>0</v>
      </c>
      <c r="K2583" s="222" t="s">
        <v>153</v>
      </c>
      <c r="L2583" s="227"/>
      <c r="M2583" s="228" t="s">
        <v>1</v>
      </c>
      <c r="N2583" s="229" t="s">
        <v>42</v>
      </c>
      <c r="O2583" s="70"/>
      <c r="P2583" s="211">
        <f>O2583*H2583</f>
        <v>0</v>
      </c>
      <c r="Q2583" s="211">
        <v>1</v>
      </c>
      <c r="R2583" s="211">
        <f>Q2583*H2583</f>
        <v>1</v>
      </c>
      <c r="S2583" s="211">
        <v>0</v>
      </c>
      <c r="T2583" s="212">
        <f>S2583*H2583</f>
        <v>0</v>
      </c>
      <c r="U2583" s="33"/>
      <c r="V2583" s="33"/>
      <c r="W2583" s="33"/>
      <c r="X2583" s="33"/>
      <c r="Y2583" s="33"/>
      <c r="Z2583" s="33"/>
      <c r="AA2583" s="33"/>
      <c r="AB2583" s="33"/>
      <c r="AC2583" s="33"/>
      <c r="AD2583" s="33"/>
      <c r="AE2583" s="33"/>
      <c r="AR2583" s="213" t="s">
        <v>193</v>
      </c>
      <c r="AT2583" s="213" t="s">
        <v>290</v>
      </c>
      <c r="AU2583" s="213" t="s">
        <v>86</v>
      </c>
      <c r="AY2583" s="16" t="s">
        <v>147</v>
      </c>
      <c r="BE2583" s="214">
        <f>IF(N2583="základní",J2583,0)</f>
        <v>0</v>
      </c>
      <c r="BF2583" s="214">
        <f>IF(N2583="snížená",J2583,0)</f>
        <v>0</v>
      </c>
      <c r="BG2583" s="214">
        <f>IF(N2583="zákl. přenesená",J2583,0)</f>
        <v>0</v>
      </c>
      <c r="BH2583" s="214">
        <f>IF(N2583="sníž. přenesená",J2583,0)</f>
        <v>0</v>
      </c>
      <c r="BI2583" s="214">
        <f>IF(N2583="nulová",J2583,0)</f>
        <v>0</v>
      </c>
      <c r="BJ2583" s="16" t="s">
        <v>21</v>
      </c>
      <c r="BK2583" s="214">
        <f>ROUND(I2583*H2583,2)</f>
        <v>0</v>
      </c>
      <c r="BL2583" s="16" t="s">
        <v>154</v>
      </c>
      <c r="BM2583" s="213" t="s">
        <v>4388</v>
      </c>
    </row>
    <row r="2584" spans="1:65" s="2" customFormat="1" ht="11.25">
      <c r="A2584" s="33"/>
      <c r="B2584" s="34"/>
      <c r="C2584" s="35"/>
      <c r="D2584" s="215" t="s">
        <v>156</v>
      </c>
      <c r="E2584" s="35"/>
      <c r="F2584" s="216" t="s">
        <v>4387</v>
      </c>
      <c r="G2584" s="35"/>
      <c r="H2584" s="35"/>
      <c r="I2584" s="114"/>
      <c r="J2584" s="35"/>
      <c r="K2584" s="35"/>
      <c r="L2584" s="38"/>
      <c r="M2584" s="217"/>
      <c r="N2584" s="218"/>
      <c r="O2584" s="70"/>
      <c r="P2584" s="70"/>
      <c r="Q2584" s="70"/>
      <c r="R2584" s="70"/>
      <c r="S2584" s="70"/>
      <c r="T2584" s="71"/>
      <c r="U2584" s="33"/>
      <c r="V2584" s="33"/>
      <c r="W2584" s="33"/>
      <c r="X2584" s="33"/>
      <c r="Y2584" s="33"/>
      <c r="Z2584" s="33"/>
      <c r="AA2584" s="33"/>
      <c r="AB2584" s="33"/>
      <c r="AC2584" s="33"/>
      <c r="AD2584" s="33"/>
      <c r="AE2584" s="33"/>
      <c r="AT2584" s="16" t="s">
        <v>156</v>
      </c>
      <c r="AU2584" s="16" t="s">
        <v>86</v>
      </c>
    </row>
    <row r="2585" spans="1:65" s="2" customFormat="1" ht="19.5">
      <c r="A2585" s="33"/>
      <c r="B2585" s="34"/>
      <c r="C2585" s="35"/>
      <c r="D2585" s="215" t="s">
        <v>191</v>
      </c>
      <c r="E2585" s="35"/>
      <c r="F2585" s="219" t="s">
        <v>4389</v>
      </c>
      <c r="G2585" s="35"/>
      <c r="H2585" s="35"/>
      <c r="I2585" s="114"/>
      <c r="J2585" s="35"/>
      <c r="K2585" s="35"/>
      <c r="L2585" s="38"/>
      <c r="M2585" s="217"/>
      <c r="N2585" s="218"/>
      <c r="O2585" s="70"/>
      <c r="P2585" s="70"/>
      <c r="Q2585" s="70"/>
      <c r="R2585" s="70"/>
      <c r="S2585" s="70"/>
      <c r="T2585" s="71"/>
      <c r="U2585" s="33"/>
      <c r="V2585" s="33"/>
      <c r="W2585" s="33"/>
      <c r="X2585" s="33"/>
      <c r="Y2585" s="33"/>
      <c r="Z2585" s="33"/>
      <c r="AA2585" s="33"/>
      <c r="AB2585" s="33"/>
      <c r="AC2585" s="33"/>
      <c r="AD2585" s="33"/>
      <c r="AE2585" s="33"/>
      <c r="AT2585" s="16" t="s">
        <v>191</v>
      </c>
      <c r="AU2585" s="16" t="s">
        <v>86</v>
      </c>
    </row>
    <row r="2586" spans="1:65" s="2" customFormat="1" ht="21.75" customHeight="1">
      <c r="A2586" s="33"/>
      <c r="B2586" s="34"/>
      <c r="C2586" s="202" t="s">
        <v>4390</v>
      </c>
      <c r="D2586" s="202" t="s">
        <v>149</v>
      </c>
      <c r="E2586" s="203" t="s">
        <v>4391</v>
      </c>
      <c r="F2586" s="204" t="s">
        <v>4392</v>
      </c>
      <c r="G2586" s="205" t="s">
        <v>1038</v>
      </c>
      <c r="H2586" s="206">
        <v>1</v>
      </c>
      <c r="I2586" s="207"/>
      <c r="J2586" s="208">
        <f>ROUND(I2586*H2586,2)</f>
        <v>0</v>
      </c>
      <c r="K2586" s="204" t="s">
        <v>153</v>
      </c>
      <c r="L2586" s="38"/>
      <c r="M2586" s="209" t="s">
        <v>1</v>
      </c>
      <c r="N2586" s="210" t="s">
        <v>42</v>
      </c>
      <c r="O2586" s="70"/>
      <c r="P2586" s="211">
        <f>O2586*H2586</f>
        <v>0</v>
      </c>
      <c r="Q2586" s="211">
        <v>0</v>
      </c>
      <c r="R2586" s="211">
        <f>Q2586*H2586</f>
        <v>0</v>
      </c>
      <c r="S2586" s="211">
        <v>0</v>
      </c>
      <c r="T2586" s="212">
        <f>S2586*H2586</f>
        <v>0</v>
      </c>
      <c r="U2586" s="33"/>
      <c r="V2586" s="33"/>
      <c r="W2586" s="33"/>
      <c r="X2586" s="33"/>
      <c r="Y2586" s="33"/>
      <c r="Z2586" s="33"/>
      <c r="AA2586" s="33"/>
      <c r="AB2586" s="33"/>
      <c r="AC2586" s="33"/>
      <c r="AD2586" s="33"/>
      <c r="AE2586" s="33"/>
      <c r="AR2586" s="213" t="s">
        <v>154</v>
      </c>
      <c r="AT2586" s="213" t="s">
        <v>149</v>
      </c>
      <c r="AU2586" s="213" t="s">
        <v>86</v>
      </c>
      <c r="AY2586" s="16" t="s">
        <v>147</v>
      </c>
      <c r="BE2586" s="214">
        <f>IF(N2586="základní",J2586,0)</f>
        <v>0</v>
      </c>
      <c r="BF2586" s="214">
        <f>IF(N2586="snížená",J2586,0)</f>
        <v>0</v>
      </c>
      <c r="BG2586" s="214">
        <f>IF(N2586="zákl. přenesená",J2586,0)</f>
        <v>0</v>
      </c>
      <c r="BH2586" s="214">
        <f>IF(N2586="sníž. přenesená",J2586,0)</f>
        <v>0</v>
      </c>
      <c r="BI2586" s="214">
        <f>IF(N2586="nulová",J2586,0)</f>
        <v>0</v>
      </c>
      <c r="BJ2586" s="16" t="s">
        <v>21</v>
      </c>
      <c r="BK2586" s="214">
        <f>ROUND(I2586*H2586,2)</f>
        <v>0</v>
      </c>
      <c r="BL2586" s="16" t="s">
        <v>154</v>
      </c>
      <c r="BM2586" s="213" t="s">
        <v>4393</v>
      </c>
    </row>
    <row r="2587" spans="1:65" s="2" customFormat="1" ht="19.5">
      <c r="A2587" s="33"/>
      <c r="B2587" s="34"/>
      <c r="C2587" s="35"/>
      <c r="D2587" s="215" t="s">
        <v>156</v>
      </c>
      <c r="E2587" s="35"/>
      <c r="F2587" s="216" t="s">
        <v>4394</v>
      </c>
      <c r="G2587" s="35"/>
      <c r="H2587" s="35"/>
      <c r="I2587" s="114"/>
      <c r="J2587" s="35"/>
      <c r="K2587" s="35"/>
      <c r="L2587" s="38"/>
      <c r="M2587" s="217"/>
      <c r="N2587" s="218"/>
      <c r="O2587" s="70"/>
      <c r="P2587" s="70"/>
      <c r="Q2587" s="70"/>
      <c r="R2587" s="70"/>
      <c r="S2587" s="70"/>
      <c r="T2587" s="71"/>
      <c r="U2587" s="33"/>
      <c r="V2587" s="33"/>
      <c r="W2587" s="33"/>
      <c r="X2587" s="33"/>
      <c r="Y2587" s="33"/>
      <c r="Z2587" s="33"/>
      <c r="AA2587" s="33"/>
      <c r="AB2587" s="33"/>
      <c r="AC2587" s="33"/>
      <c r="AD2587" s="33"/>
      <c r="AE2587" s="33"/>
      <c r="AT2587" s="16" t="s">
        <v>156</v>
      </c>
      <c r="AU2587" s="16" t="s">
        <v>86</v>
      </c>
    </row>
    <row r="2588" spans="1:65" s="2" customFormat="1" ht="117">
      <c r="A2588" s="33"/>
      <c r="B2588" s="34"/>
      <c r="C2588" s="35"/>
      <c r="D2588" s="215" t="s">
        <v>158</v>
      </c>
      <c r="E2588" s="35"/>
      <c r="F2588" s="219" t="s">
        <v>4384</v>
      </c>
      <c r="G2588" s="35"/>
      <c r="H2588" s="35"/>
      <c r="I2588" s="114"/>
      <c r="J2588" s="35"/>
      <c r="K2588" s="35"/>
      <c r="L2588" s="38"/>
      <c r="M2588" s="217"/>
      <c r="N2588" s="218"/>
      <c r="O2588" s="70"/>
      <c r="P2588" s="70"/>
      <c r="Q2588" s="70"/>
      <c r="R2588" s="70"/>
      <c r="S2588" s="70"/>
      <c r="T2588" s="71"/>
      <c r="U2588" s="33"/>
      <c r="V2588" s="33"/>
      <c r="W2588" s="33"/>
      <c r="X2588" s="33"/>
      <c r="Y2588" s="33"/>
      <c r="Z2588" s="33"/>
      <c r="AA2588" s="33"/>
      <c r="AB2588" s="33"/>
      <c r="AC2588" s="33"/>
      <c r="AD2588" s="33"/>
      <c r="AE2588" s="33"/>
      <c r="AT2588" s="16" t="s">
        <v>158</v>
      </c>
      <c r="AU2588" s="16" t="s">
        <v>86</v>
      </c>
    </row>
    <row r="2589" spans="1:65" s="2" customFormat="1" ht="21.75" customHeight="1">
      <c r="A2589" s="33"/>
      <c r="B2589" s="34"/>
      <c r="C2589" s="202" t="s">
        <v>4395</v>
      </c>
      <c r="D2589" s="202" t="s">
        <v>149</v>
      </c>
      <c r="E2589" s="203" t="s">
        <v>4396</v>
      </c>
      <c r="F2589" s="204" t="s">
        <v>4397</v>
      </c>
      <c r="G2589" s="205" t="s">
        <v>1038</v>
      </c>
      <c r="H2589" s="206">
        <v>1</v>
      </c>
      <c r="I2589" s="207"/>
      <c r="J2589" s="208">
        <f>ROUND(I2589*H2589,2)</f>
        <v>0</v>
      </c>
      <c r="K2589" s="204" t="s">
        <v>153</v>
      </c>
      <c r="L2589" s="38"/>
      <c r="M2589" s="209" t="s">
        <v>1</v>
      </c>
      <c r="N2589" s="210" t="s">
        <v>42</v>
      </c>
      <c r="O2589" s="70"/>
      <c r="P2589" s="211">
        <f>O2589*H2589</f>
        <v>0</v>
      </c>
      <c r="Q2589" s="211">
        <v>1.95E-5</v>
      </c>
      <c r="R2589" s="211">
        <f>Q2589*H2589</f>
        <v>1.95E-5</v>
      </c>
      <c r="S2589" s="211">
        <v>0</v>
      </c>
      <c r="T2589" s="212">
        <f>S2589*H2589</f>
        <v>0</v>
      </c>
      <c r="U2589" s="33"/>
      <c r="V2589" s="33"/>
      <c r="W2589" s="33"/>
      <c r="X2589" s="33"/>
      <c r="Y2589" s="33"/>
      <c r="Z2589" s="33"/>
      <c r="AA2589" s="33"/>
      <c r="AB2589" s="33"/>
      <c r="AC2589" s="33"/>
      <c r="AD2589" s="33"/>
      <c r="AE2589" s="33"/>
      <c r="AR2589" s="213" t="s">
        <v>154</v>
      </c>
      <c r="AT2589" s="213" t="s">
        <v>149</v>
      </c>
      <c r="AU2589" s="213" t="s">
        <v>86</v>
      </c>
      <c r="AY2589" s="16" t="s">
        <v>147</v>
      </c>
      <c r="BE2589" s="214">
        <f>IF(N2589="základní",J2589,0)</f>
        <v>0</v>
      </c>
      <c r="BF2589" s="214">
        <f>IF(N2589="snížená",J2589,0)</f>
        <v>0</v>
      </c>
      <c r="BG2589" s="214">
        <f>IF(N2589="zákl. přenesená",J2589,0)</f>
        <v>0</v>
      </c>
      <c r="BH2589" s="214">
        <f>IF(N2589="sníž. přenesená",J2589,0)</f>
        <v>0</v>
      </c>
      <c r="BI2589" s="214">
        <f>IF(N2589="nulová",J2589,0)</f>
        <v>0</v>
      </c>
      <c r="BJ2589" s="16" t="s">
        <v>21</v>
      </c>
      <c r="BK2589" s="214">
        <f>ROUND(I2589*H2589,2)</f>
        <v>0</v>
      </c>
      <c r="BL2589" s="16" t="s">
        <v>154</v>
      </c>
      <c r="BM2589" s="213" t="s">
        <v>4398</v>
      </c>
    </row>
    <row r="2590" spans="1:65" s="2" customFormat="1" ht="19.5">
      <c r="A2590" s="33"/>
      <c r="B2590" s="34"/>
      <c r="C2590" s="35"/>
      <c r="D2590" s="215" t="s">
        <v>156</v>
      </c>
      <c r="E2590" s="35"/>
      <c r="F2590" s="216" t="s">
        <v>4399</v>
      </c>
      <c r="G2590" s="35"/>
      <c r="H2590" s="35"/>
      <c r="I2590" s="114"/>
      <c r="J2590" s="35"/>
      <c r="K2590" s="35"/>
      <c r="L2590" s="38"/>
      <c r="M2590" s="217"/>
      <c r="N2590" s="218"/>
      <c r="O2590" s="70"/>
      <c r="P2590" s="70"/>
      <c r="Q2590" s="70"/>
      <c r="R2590" s="70"/>
      <c r="S2590" s="70"/>
      <c r="T2590" s="71"/>
      <c r="U2590" s="33"/>
      <c r="V2590" s="33"/>
      <c r="W2590" s="33"/>
      <c r="X2590" s="33"/>
      <c r="Y2590" s="33"/>
      <c r="Z2590" s="33"/>
      <c r="AA2590" s="33"/>
      <c r="AB2590" s="33"/>
      <c r="AC2590" s="33"/>
      <c r="AD2590" s="33"/>
      <c r="AE2590" s="33"/>
      <c r="AT2590" s="16" t="s">
        <v>156</v>
      </c>
      <c r="AU2590" s="16" t="s">
        <v>86</v>
      </c>
    </row>
    <row r="2591" spans="1:65" s="2" customFormat="1" ht="117">
      <c r="A2591" s="33"/>
      <c r="B2591" s="34"/>
      <c r="C2591" s="35"/>
      <c r="D2591" s="215" t="s">
        <v>158</v>
      </c>
      <c r="E2591" s="35"/>
      <c r="F2591" s="219" t="s">
        <v>4384</v>
      </c>
      <c r="G2591" s="35"/>
      <c r="H2591" s="35"/>
      <c r="I2591" s="114"/>
      <c r="J2591" s="35"/>
      <c r="K2591" s="35"/>
      <c r="L2591" s="38"/>
      <c r="M2591" s="217"/>
      <c r="N2591" s="218"/>
      <c r="O2591" s="70"/>
      <c r="P2591" s="70"/>
      <c r="Q2591" s="70"/>
      <c r="R2591" s="70"/>
      <c r="S2591" s="70"/>
      <c r="T2591" s="71"/>
      <c r="U2591" s="33"/>
      <c r="V2591" s="33"/>
      <c r="W2591" s="33"/>
      <c r="X2591" s="33"/>
      <c r="Y2591" s="33"/>
      <c r="Z2591" s="33"/>
      <c r="AA2591" s="33"/>
      <c r="AB2591" s="33"/>
      <c r="AC2591" s="33"/>
      <c r="AD2591" s="33"/>
      <c r="AE2591" s="33"/>
      <c r="AT2591" s="16" t="s">
        <v>158</v>
      </c>
      <c r="AU2591" s="16" t="s">
        <v>86</v>
      </c>
    </row>
    <row r="2592" spans="1:65" s="2" customFormat="1" ht="19.5">
      <c r="A2592" s="33"/>
      <c r="B2592" s="34"/>
      <c r="C2592" s="35"/>
      <c r="D2592" s="215" t="s">
        <v>191</v>
      </c>
      <c r="E2592" s="35"/>
      <c r="F2592" s="219" t="s">
        <v>2415</v>
      </c>
      <c r="G2592" s="35"/>
      <c r="H2592" s="35"/>
      <c r="I2592" s="114"/>
      <c r="J2592" s="35"/>
      <c r="K2592" s="35"/>
      <c r="L2592" s="38"/>
      <c r="M2592" s="217"/>
      <c r="N2592" s="218"/>
      <c r="O2592" s="70"/>
      <c r="P2592" s="70"/>
      <c r="Q2592" s="70"/>
      <c r="R2592" s="70"/>
      <c r="S2592" s="70"/>
      <c r="T2592" s="71"/>
      <c r="U2592" s="33"/>
      <c r="V2592" s="33"/>
      <c r="W2592" s="33"/>
      <c r="X2592" s="33"/>
      <c r="Y2592" s="33"/>
      <c r="Z2592" s="33"/>
      <c r="AA2592" s="33"/>
      <c r="AB2592" s="33"/>
      <c r="AC2592" s="33"/>
      <c r="AD2592" s="33"/>
      <c r="AE2592" s="33"/>
      <c r="AT2592" s="16" t="s">
        <v>191</v>
      </c>
      <c r="AU2592" s="16" t="s">
        <v>86</v>
      </c>
    </row>
    <row r="2593" spans="1:65" s="2" customFormat="1" ht="16.5" customHeight="1">
      <c r="A2593" s="33"/>
      <c r="B2593" s="34"/>
      <c r="C2593" s="220" t="s">
        <v>4400</v>
      </c>
      <c r="D2593" s="220" t="s">
        <v>290</v>
      </c>
      <c r="E2593" s="221" t="s">
        <v>4401</v>
      </c>
      <c r="F2593" s="222" t="s">
        <v>4402</v>
      </c>
      <c r="G2593" s="223" t="s">
        <v>1673</v>
      </c>
      <c r="H2593" s="224">
        <v>1</v>
      </c>
      <c r="I2593" s="225"/>
      <c r="J2593" s="226">
        <f>ROUND(I2593*H2593,2)</f>
        <v>0</v>
      </c>
      <c r="K2593" s="222" t="s">
        <v>153</v>
      </c>
      <c r="L2593" s="227"/>
      <c r="M2593" s="228" t="s">
        <v>1</v>
      </c>
      <c r="N2593" s="229" t="s">
        <v>42</v>
      </c>
      <c r="O2593" s="70"/>
      <c r="P2593" s="211">
        <f>O2593*H2593</f>
        <v>0</v>
      </c>
      <c r="Q2593" s="211">
        <v>9.5999999999999992E-3</v>
      </c>
      <c r="R2593" s="211">
        <f>Q2593*H2593</f>
        <v>9.5999999999999992E-3</v>
      </c>
      <c r="S2593" s="211">
        <v>0</v>
      </c>
      <c r="T2593" s="212">
        <f>S2593*H2593</f>
        <v>0</v>
      </c>
      <c r="U2593" s="33"/>
      <c r="V2593" s="33"/>
      <c r="W2593" s="33"/>
      <c r="X2593" s="33"/>
      <c r="Y2593" s="33"/>
      <c r="Z2593" s="33"/>
      <c r="AA2593" s="33"/>
      <c r="AB2593" s="33"/>
      <c r="AC2593" s="33"/>
      <c r="AD2593" s="33"/>
      <c r="AE2593" s="33"/>
      <c r="AR2593" s="213" t="s">
        <v>193</v>
      </c>
      <c r="AT2593" s="213" t="s">
        <v>290</v>
      </c>
      <c r="AU2593" s="213" t="s">
        <v>86</v>
      </c>
      <c r="AY2593" s="16" t="s">
        <v>147</v>
      </c>
      <c r="BE2593" s="214">
        <f>IF(N2593="základní",J2593,0)</f>
        <v>0</v>
      </c>
      <c r="BF2593" s="214">
        <f>IF(N2593="snížená",J2593,0)</f>
        <v>0</v>
      </c>
      <c r="BG2593" s="214">
        <f>IF(N2593="zákl. přenesená",J2593,0)</f>
        <v>0</v>
      </c>
      <c r="BH2593" s="214">
        <f>IF(N2593="sníž. přenesená",J2593,0)</f>
        <v>0</v>
      </c>
      <c r="BI2593" s="214">
        <f>IF(N2593="nulová",J2593,0)</f>
        <v>0</v>
      </c>
      <c r="BJ2593" s="16" t="s">
        <v>21</v>
      </c>
      <c r="BK2593" s="214">
        <f>ROUND(I2593*H2593,2)</f>
        <v>0</v>
      </c>
      <c r="BL2593" s="16" t="s">
        <v>154</v>
      </c>
      <c r="BM2593" s="213" t="s">
        <v>4403</v>
      </c>
    </row>
    <row r="2594" spans="1:65" s="2" customFormat="1" ht="11.25">
      <c r="A2594" s="33"/>
      <c r="B2594" s="34"/>
      <c r="C2594" s="35"/>
      <c r="D2594" s="215" t="s">
        <v>156</v>
      </c>
      <c r="E2594" s="35"/>
      <c r="F2594" s="216" t="s">
        <v>4402</v>
      </c>
      <c r="G2594" s="35"/>
      <c r="H2594" s="35"/>
      <c r="I2594" s="114"/>
      <c r="J2594" s="35"/>
      <c r="K2594" s="35"/>
      <c r="L2594" s="38"/>
      <c r="M2594" s="217"/>
      <c r="N2594" s="218"/>
      <c r="O2594" s="70"/>
      <c r="P2594" s="70"/>
      <c r="Q2594" s="70"/>
      <c r="R2594" s="70"/>
      <c r="S2594" s="70"/>
      <c r="T2594" s="71"/>
      <c r="U2594" s="33"/>
      <c r="V2594" s="33"/>
      <c r="W2594" s="33"/>
      <c r="X2594" s="33"/>
      <c r="Y2594" s="33"/>
      <c r="Z2594" s="33"/>
      <c r="AA2594" s="33"/>
      <c r="AB2594" s="33"/>
      <c r="AC2594" s="33"/>
      <c r="AD2594" s="33"/>
      <c r="AE2594" s="33"/>
      <c r="AT2594" s="16" t="s">
        <v>156</v>
      </c>
      <c r="AU2594" s="16" t="s">
        <v>86</v>
      </c>
    </row>
    <row r="2595" spans="1:65" s="2" customFormat="1" ht="29.25">
      <c r="A2595" s="33"/>
      <c r="B2595" s="34"/>
      <c r="C2595" s="35"/>
      <c r="D2595" s="215" t="s">
        <v>191</v>
      </c>
      <c r="E2595" s="35"/>
      <c r="F2595" s="219" t="s">
        <v>4404</v>
      </c>
      <c r="G2595" s="35"/>
      <c r="H2595" s="35"/>
      <c r="I2595" s="114"/>
      <c r="J2595" s="35"/>
      <c r="K2595" s="35"/>
      <c r="L2595" s="38"/>
      <c r="M2595" s="217"/>
      <c r="N2595" s="218"/>
      <c r="O2595" s="70"/>
      <c r="P2595" s="70"/>
      <c r="Q2595" s="70"/>
      <c r="R2595" s="70"/>
      <c r="S2595" s="70"/>
      <c r="T2595" s="71"/>
      <c r="U2595" s="33"/>
      <c r="V2595" s="33"/>
      <c r="W2595" s="33"/>
      <c r="X2595" s="33"/>
      <c r="Y2595" s="33"/>
      <c r="Z2595" s="33"/>
      <c r="AA2595" s="33"/>
      <c r="AB2595" s="33"/>
      <c r="AC2595" s="33"/>
      <c r="AD2595" s="33"/>
      <c r="AE2595" s="33"/>
      <c r="AT2595" s="16" t="s">
        <v>191</v>
      </c>
      <c r="AU2595" s="16" t="s">
        <v>86</v>
      </c>
    </row>
    <row r="2596" spans="1:65" s="2" customFormat="1" ht="21.75" customHeight="1">
      <c r="A2596" s="33"/>
      <c r="B2596" s="34"/>
      <c r="C2596" s="202" t="s">
        <v>4405</v>
      </c>
      <c r="D2596" s="202" t="s">
        <v>149</v>
      </c>
      <c r="E2596" s="203" t="s">
        <v>4406</v>
      </c>
      <c r="F2596" s="204" t="s">
        <v>4407</v>
      </c>
      <c r="G2596" s="205" t="s">
        <v>1038</v>
      </c>
      <c r="H2596" s="206">
        <v>1</v>
      </c>
      <c r="I2596" s="207"/>
      <c r="J2596" s="208">
        <f>ROUND(I2596*H2596,2)</f>
        <v>0</v>
      </c>
      <c r="K2596" s="204" t="s">
        <v>153</v>
      </c>
      <c r="L2596" s="38"/>
      <c r="M2596" s="209" t="s">
        <v>1</v>
      </c>
      <c r="N2596" s="210" t="s">
        <v>42</v>
      </c>
      <c r="O2596" s="70"/>
      <c r="P2596" s="211">
        <f>O2596*H2596</f>
        <v>0</v>
      </c>
      <c r="Q2596" s="211">
        <v>1.7159999999999998E-5</v>
      </c>
      <c r="R2596" s="211">
        <f>Q2596*H2596</f>
        <v>1.7159999999999998E-5</v>
      </c>
      <c r="S2596" s="211">
        <v>0</v>
      </c>
      <c r="T2596" s="212">
        <f>S2596*H2596</f>
        <v>0</v>
      </c>
      <c r="U2596" s="33"/>
      <c r="V2596" s="33"/>
      <c r="W2596" s="33"/>
      <c r="X2596" s="33"/>
      <c r="Y2596" s="33"/>
      <c r="Z2596" s="33"/>
      <c r="AA2596" s="33"/>
      <c r="AB2596" s="33"/>
      <c r="AC2596" s="33"/>
      <c r="AD2596" s="33"/>
      <c r="AE2596" s="33"/>
      <c r="AR2596" s="213" t="s">
        <v>154</v>
      </c>
      <c r="AT2596" s="213" t="s">
        <v>149</v>
      </c>
      <c r="AU2596" s="213" t="s">
        <v>86</v>
      </c>
      <c r="AY2596" s="16" t="s">
        <v>147</v>
      </c>
      <c r="BE2596" s="214">
        <f>IF(N2596="základní",J2596,0)</f>
        <v>0</v>
      </c>
      <c r="BF2596" s="214">
        <f>IF(N2596="snížená",J2596,0)</f>
        <v>0</v>
      </c>
      <c r="BG2596" s="214">
        <f>IF(N2596="zákl. přenesená",J2596,0)</f>
        <v>0</v>
      </c>
      <c r="BH2596" s="214">
        <f>IF(N2596="sníž. přenesená",J2596,0)</f>
        <v>0</v>
      </c>
      <c r="BI2596" s="214">
        <f>IF(N2596="nulová",J2596,0)</f>
        <v>0</v>
      </c>
      <c r="BJ2596" s="16" t="s">
        <v>21</v>
      </c>
      <c r="BK2596" s="214">
        <f>ROUND(I2596*H2596,2)</f>
        <v>0</v>
      </c>
      <c r="BL2596" s="16" t="s">
        <v>154</v>
      </c>
      <c r="BM2596" s="213" t="s">
        <v>4408</v>
      </c>
    </row>
    <row r="2597" spans="1:65" s="2" customFormat="1" ht="19.5">
      <c r="A2597" s="33"/>
      <c r="B2597" s="34"/>
      <c r="C2597" s="35"/>
      <c r="D2597" s="215" t="s">
        <v>156</v>
      </c>
      <c r="E2597" s="35"/>
      <c r="F2597" s="216" t="s">
        <v>4409</v>
      </c>
      <c r="G2597" s="35"/>
      <c r="H2597" s="35"/>
      <c r="I2597" s="114"/>
      <c r="J2597" s="35"/>
      <c r="K2597" s="35"/>
      <c r="L2597" s="38"/>
      <c r="M2597" s="217"/>
      <c r="N2597" s="218"/>
      <c r="O2597" s="70"/>
      <c r="P2597" s="70"/>
      <c r="Q2597" s="70"/>
      <c r="R2597" s="70"/>
      <c r="S2597" s="70"/>
      <c r="T2597" s="71"/>
      <c r="U2597" s="33"/>
      <c r="V2597" s="33"/>
      <c r="W2597" s="33"/>
      <c r="X2597" s="33"/>
      <c r="Y2597" s="33"/>
      <c r="Z2597" s="33"/>
      <c r="AA2597" s="33"/>
      <c r="AB2597" s="33"/>
      <c r="AC2597" s="33"/>
      <c r="AD2597" s="33"/>
      <c r="AE2597" s="33"/>
      <c r="AT2597" s="16" t="s">
        <v>156</v>
      </c>
      <c r="AU2597" s="16" t="s">
        <v>86</v>
      </c>
    </row>
    <row r="2598" spans="1:65" s="2" customFormat="1" ht="117">
      <c r="A2598" s="33"/>
      <c r="B2598" s="34"/>
      <c r="C2598" s="35"/>
      <c r="D2598" s="215" t="s">
        <v>158</v>
      </c>
      <c r="E2598" s="35"/>
      <c r="F2598" s="219" t="s">
        <v>4384</v>
      </c>
      <c r="G2598" s="35"/>
      <c r="H2598" s="35"/>
      <c r="I2598" s="114"/>
      <c r="J2598" s="35"/>
      <c r="K2598" s="35"/>
      <c r="L2598" s="38"/>
      <c r="M2598" s="217"/>
      <c r="N2598" s="218"/>
      <c r="O2598" s="70"/>
      <c r="P2598" s="70"/>
      <c r="Q2598" s="70"/>
      <c r="R2598" s="70"/>
      <c r="S2598" s="70"/>
      <c r="T2598" s="71"/>
      <c r="U2598" s="33"/>
      <c r="V2598" s="33"/>
      <c r="W2598" s="33"/>
      <c r="X2598" s="33"/>
      <c r="Y2598" s="33"/>
      <c r="Z2598" s="33"/>
      <c r="AA2598" s="33"/>
      <c r="AB2598" s="33"/>
      <c r="AC2598" s="33"/>
      <c r="AD2598" s="33"/>
      <c r="AE2598" s="33"/>
      <c r="AT2598" s="16" t="s">
        <v>158</v>
      </c>
      <c r="AU2598" s="16" t="s">
        <v>86</v>
      </c>
    </row>
    <row r="2599" spans="1:65" s="2" customFormat="1" ht="19.5">
      <c r="A2599" s="33"/>
      <c r="B2599" s="34"/>
      <c r="C2599" s="35"/>
      <c r="D2599" s="215" t="s">
        <v>191</v>
      </c>
      <c r="E2599" s="35"/>
      <c r="F2599" s="219" t="s">
        <v>2415</v>
      </c>
      <c r="G2599" s="35"/>
      <c r="H2599" s="35"/>
      <c r="I2599" s="114"/>
      <c r="J2599" s="35"/>
      <c r="K2599" s="35"/>
      <c r="L2599" s="38"/>
      <c r="M2599" s="217"/>
      <c r="N2599" s="218"/>
      <c r="O2599" s="70"/>
      <c r="P2599" s="70"/>
      <c r="Q2599" s="70"/>
      <c r="R2599" s="70"/>
      <c r="S2599" s="70"/>
      <c r="T2599" s="71"/>
      <c r="U2599" s="33"/>
      <c r="V2599" s="33"/>
      <c r="W2599" s="33"/>
      <c r="X2599" s="33"/>
      <c r="Y2599" s="33"/>
      <c r="Z2599" s="33"/>
      <c r="AA2599" s="33"/>
      <c r="AB2599" s="33"/>
      <c r="AC2599" s="33"/>
      <c r="AD2599" s="33"/>
      <c r="AE2599" s="33"/>
      <c r="AT2599" s="16" t="s">
        <v>191</v>
      </c>
      <c r="AU2599" s="16" t="s">
        <v>86</v>
      </c>
    </row>
    <row r="2600" spans="1:65" s="2" customFormat="1" ht="21.75" customHeight="1">
      <c r="A2600" s="33"/>
      <c r="B2600" s="34"/>
      <c r="C2600" s="202" t="s">
        <v>4410</v>
      </c>
      <c r="D2600" s="202" t="s">
        <v>149</v>
      </c>
      <c r="E2600" s="203" t="s">
        <v>4411</v>
      </c>
      <c r="F2600" s="204" t="s">
        <v>4412</v>
      </c>
      <c r="G2600" s="205" t="s">
        <v>152</v>
      </c>
      <c r="H2600" s="206">
        <v>1</v>
      </c>
      <c r="I2600" s="207"/>
      <c r="J2600" s="208">
        <f>ROUND(I2600*H2600,2)</f>
        <v>0</v>
      </c>
      <c r="K2600" s="204" t="s">
        <v>153</v>
      </c>
      <c r="L2600" s="38"/>
      <c r="M2600" s="209" t="s">
        <v>1</v>
      </c>
      <c r="N2600" s="210" t="s">
        <v>42</v>
      </c>
      <c r="O2600" s="70"/>
      <c r="P2600" s="211">
        <f>O2600*H2600</f>
        <v>0</v>
      </c>
      <c r="Q2600" s="211">
        <v>2.3284999999999998E-3</v>
      </c>
      <c r="R2600" s="211">
        <f>Q2600*H2600</f>
        <v>2.3284999999999998E-3</v>
      </c>
      <c r="S2600" s="211">
        <v>0</v>
      </c>
      <c r="T2600" s="212">
        <f>S2600*H2600</f>
        <v>0</v>
      </c>
      <c r="U2600" s="33"/>
      <c r="V2600" s="33"/>
      <c r="W2600" s="33"/>
      <c r="X2600" s="33"/>
      <c r="Y2600" s="33"/>
      <c r="Z2600" s="33"/>
      <c r="AA2600" s="33"/>
      <c r="AB2600" s="33"/>
      <c r="AC2600" s="33"/>
      <c r="AD2600" s="33"/>
      <c r="AE2600" s="33"/>
      <c r="AR2600" s="213" t="s">
        <v>154</v>
      </c>
      <c r="AT2600" s="213" t="s">
        <v>149</v>
      </c>
      <c r="AU2600" s="213" t="s">
        <v>86</v>
      </c>
      <c r="AY2600" s="16" t="s">
        <v>147</v>
      </c>
      <c r="BE2600" s="214">
        <f>IF(N2600="základní",J2600,0)</f>
        <v>0</v>
      </c>
      <c r="BF2600" s="214">
        <f>IF(N2600="snížená",J2600,0)</f>
        <v>0</v>
      </c>
      <c r="BG2600" s="214">
        <f>IF(N2600="zákl. přenesená",J2600,0)</f>
        <v>0</v>
      </c>
      <c r="BH2600" s="214">
        <f>IF(N2600="sníž. přenesená",J2600,0)</f>
        <v>0</v>
      </c>
      <c r="BI2600" s="214">
        <f>IF(N2600="nulová",J2600,0)</f>
        <v>0</v>
      </c>
      <c r="BJ2600" s="16" t="s">
        <v>21</v>
      </c>
      <c r="BK2600" s="214">
        <f>ROUND(I2600*H2600,2)</f>
        <v>0</v>
      </c>
      <c r="BL2600" s="16" t="s">
        <v>154</v>
      </c>
      <c r="BM2600" s="213" t="s">
        <v>4413</v>
      </c>
    </row>
    <row r="2601" spans="1:65" s="2" customFormat="1" ht="19.5">
      <c r="A2601" s="33"/>
      <c r="B2601" s="34"/>
      <c r="C2601" s="35"/>
      <c r="D2601" s="215" t="s">
        <v>156</v>
      </c>
      <c r="E2601" s="35"/>
      <c r="F2601" s="216" t="s">
        <v>4414</v>
      </c>
      <c r="G2601" s="35"/>
      <c r="H2601" s="35"/>
      <c r="I2601" s="114"/>
      <c r="J2601" s="35"/>
      <c r="K2601" s="35"/>
      <c r="L2601" s="38"/>
      <c r="M2601" s="217"/>
      <c r="N2601" s="218"/>
      <c r="O2601" s="70"/>
      <c r="P2601" s="70"/>
      <c r="Q2601" s="70"/>
      <c r="R2601" s="70"/>
      <c r="S2601" s="70"/>
      <c r="T2601" s="71"/>
      <c r="U2601" s="33"/>
      <c r="V2601" s="33"/>
      <c r="W2601" s="33"/>
      <c r="X2601" s="33"/>
      <c r="Y2601" s="33"/>
      <c r="Z2601" s="33"/>
      <c r="AA2601" s="33"/>
      <c r="AB2601" s="33"/>
      <c r="AC2601" s="33"/>
      <c r="AD2601" s="33"/>
      <c r="AE2601" s="33"/>
      <c r="AT2601" s="16" t="s">
        <v>156</v>
      </c>
      <c r="AU2601" s="16" t="s">
        <v>86</v>
      </c>
    </row>
    <row r="2602" spans="1:65" s="2" customFormat="1" ht="117">
      <c r="A2602" s="33"/>
      <c r="B2602" s="34"/>
      <c r="C2602" s="35"/>
      <c r="D2602" s="215" t="s">
        <v>158</v>
      </c>
      <c r="E2602" s="35"/>
      <c r="F2602" s="219" t="s">
        <v>4415</v>
      </c>
      <c r="G2602" s="35"/>
      <c r="H2602" s="35"/>
      <c r="I2602" s="114"/>
      <c r="J2602" s="35"/>
      <c r="K2602" s="35"/>
      <c r="L2602" s="38"/>
      <c r="M2602" s="217"/>
      <c r="N2602" s="218"/>
      <c r="O2602" s="70"/>
      <c r="P2602" s="70"/>
      <c r="Q2602" s="70"/>
      <c r="R2602" s="70"/>
      <c r="S2602" s="70"/>
      <c r="T2602" s="71"/>
      <c r="U2602" s="33"/>
      <c r="V2602" s="33"/>
      <c r="W2602" s="33"/>
      <c r="X2602" s="33"/>
      <c r="Y2602" s="33"/>
      <c r="Z2602" s="33"/>
      <c r="AA2602" s="33"/>
      <c r="AB2602" s="33"/>
      <c r="AC2602" s="33"/>
      <c r="AD2602" s="33"/>
      <c r="AE2602" s="33"/>
      <c r="AT2602" s="16" t="s">
        <v>158</v>
      </c>
      <c r="AU2602" s="16" t="s">
        <v>86</v>
      </c>
    </row>
    <row r="2603" spans="1:65" s="2" customFormat="1" ht="21.75" customHeight="1">
      <c r="A2603" s="33"/>
      <c r="B2603" s="34"/>
      <c r="C2603" s="202" t="s">
        <v>4416</v>
      </c>
      <c r="D2603" s="202" t="s">
        <v>149</v>
      </c>
      <c r="E2603" s="203" t="s">
        <v>4417</v>
      </c>
      <c r="F2603" s="204" t="s">
        <v>4418</v>
      </c>
      <c r="G2603" s="205" t="s">
        <v>152</v>
      </c>
      <c r="H2603" s="206">
        <v>1</v>
      </c>
      <c r="I2603" s="207"/>
      <c r="J2603" s="208">
        <f>ROUND(I2603*H2603,2)</f>
        <v>0</v>
      </c>
      <c r="K2603" s="204" t="s">
        <v>153</v>
      </c>
      <c r="L2603" s="38"/>
      <c r="M2603" s="209" t="s">
        <v>1</v>
      </c>
      <c r="N2603" s="210" t="s">
        <v>42</v>
      </c>
      <c r="O2603" s="70"/>
      <c r="P2603" s="211">
        <f>O2603*H2603</f>
        <v>0</v>
      </c>
      <c r="Q2603" s="211">
        <v>8.1967200000000002E-4</v>
      </c>
      <c r="R2603" s="211">
        <f>Q2603*H2603</f>
        <v>8.1967200000000002E-4</v>
      </c>
      <c r="S2603" s="211">
        <v>0</v>
      </c>
      <c r="T2603" s="212">
        <f>S2603*H2603</f>
        <v>0</v>
      </c>
      <c r="U2603" s="33"/>
      <c r="V2603" s="33"/>
      <c r="W2603" s="33"/>
      <c r="X2603" s="33"/>
      <c r="Y2603" s="33"/>
      <c r="Z2603" s="33"/>
      <c r="AA2603" s="33"/>
      <c r="AB2603" s="33"/>
      <c r="AC2603" s="33"/>
      <c r="AD2603" s="33"/>
      <c r="AE2603" s="33"/>
      <c r="AR2603" s="213" t="s">
        <v>154</v>
      </c>
      <c r="AT2603" s="213" t="s">
        <v>149</v>
      </c>
      <c r="AU2603" s="213" t="s">
        <v>86</v>
      </c>
      <c r="AY2603" s="16" t="s">
        <v>147</v>
      </c>
      <c r="BE2603" s="214">
        <f>IF(N2603="základní",J2603,0)</f>
        <v>0</v>
      </c>
      <c r="BF2603" s="214">
        <f>IF(N2603="snížená",J2603,0)</f>
        <v>0</v>
      </c>
      <c r="BG2603" s="214">
        <f>IF(N2603="zákl. přenesená",J2603,0)</f>
        <v>0</v>
      </c>
      <c r="BH2603" s="214">
        <f>IF(N2603="sníž. přenesená",J2603,0)</f>
        <v>0</v>
      </c>
      <c r="BI2603" s="214">
        <f>IF(N2603="nulová",J2603,0)</f>
        <v>0</v>
      </c>
      <c r="BJ2603" s="16" t="s">
        <v>21</v>
      </c>
      <c r="BK2603" s="214">
        <f>ROUND(I2603*H2603,2)</f>
        <v>0</v>
      </c>
      <c r="BL2603" s="16" t="s">
        <v>154</v>
      </c>
      <c r="BM2603" s="213" t="s">
        <v>4419</v>
      </c>
    </row>
    <row r="2604" spans="1:65" s="2" customFormat="1" ht="19.5">
      <c r="A2604" s="33"/>
      <c r="B2604" s="34"/>
      <c r="C2604" s="35"/>
      <c r="D2604" s="215" t="s">
        <v>156</v>
      </c>
      <c r="E2604" s="35"/>
      <c r="F2604" s="216" t="s">
        <v>4420</v>
      </c>
      <c r="G2604" s="35"/>
      <c r="H2604" s="35"/>
      <c r="I2604" s="114"/>
      <c r="J2604" s="35"/>
      <c r="K2604" s="35"/>
      <c r="L2604" s="38"/>
      <c r="M2604" s="217"/>
      <c r="N2604" s="218"/>
      <c r="O2604" s="70"/>
      <c r="P2604" s="70"/>
      <c r="Q2604" s="70"/>
      <c r="R2604" s="70"/>
      <c r="S2604" s="70"/>
      <c r="T2604" s="71"/>
      <c r="U2604" s="33"/>
      <c r="V2604" s="33"/>
      <c r="W2604" s="33"/>
      <c r="X2604" s="33"/>
      <c r="Y2604" s="33"/>
      <c r="Z2604" s="33"/>
      <c r="AA2604" s="33"/>
      <c r="AB2604" s="33"/>
      <c r="AC2604" s="33"/>
      <c r="AD2604" s="33"/>
      <c r="AE2604" s="33"/>
      <c r="AT2604" s="16" t="s">
        <v>156</v>
      </c>
      <c r="AU2604" s="16" t="s">
        <v>86</v>
      </c>
    </row>
    <row r="2605" spans="1:65" s="2" customFormat="1" ht="117">
      <c r="A2605" s="33"/>
      <c r="B2605" s="34"/>
      <c r="C2605" s="35"/>
      <c r="D2605" s="215" t="s">
        <v>158</v>
      </c>
      <c r="E2605" s="35"/>
      <c r="F2605" s="219" t="s">
        <v>4415</v>
      </c>
      <c r="G2605" s="35"/>
      <c r="H2605" s="35"/>
      <c r="I2605" s="114"/>
      <c r="J2605" s="35"/>
      <c r="K2605" s="35"/>
      <c r="L2605" s="38"/>
      <c r="M2605" s="217"/>
      <c r="N2605" s="218"/>
      <c r="O2605" s="70"/>
      <c r="P2605" s="70"/>
      <c r="Q2605" s="70"/>
      <c r="R2605" s="70"/>
      <c r="S2605" s="70"/>
      <c r="T2605" s="71"/>
      <c r="U2605" s="33"/>
      <c r="V2605" s="33"/>
      <c r="W2605" s="33"/>
      <c r="X2605" s="33"/>
      <c r="Y2605" s="33"/>
      <c r="Z2605" s="33"/>
      <c r="AA2605" s="33"/>
      <c r="AB2605" s="33"/>
      <c r="AC2605" s="33"/>
      <c r="AD2605" s="33"/>
      <c r="AE2605" s="33"/>
      <c r="AT2605" s="16" t="s">
        <v>158</v>
      </c>
      <c r="AU2605" s="16" t="s">
        <v>86</v>
      </c>
    </row>
    <row r="2606" spans="1:65" s="2" customFormat="1" ht="19.5">
      <c r="A2606" s="33"/>
      <c r="B2606" s="34"/>
      <c r="C2606" s="35"/>
      <c r="D2606" s="215" t="s">
        <v>191</v>
      </c>
      <c r="E2606" s="35"/>
      <c r="F2606" s="219" t="s">
        <v>2415</v>
      </c>
      <c r="G2606" s="35"/>
      <c r="H2606" s="35"/>
      <c r="I2606" s="114"/>
      <c r="J2606" s="35"/>
      <c r="K2606" s="35"/>
      <c r="L2606" s="38"/>
      <c r="M2606" s="217"/>
      <c r="N2606" s="218"/>
      <c r="O2606" s="70"/>
      <c r="P2606" s="70"/>
      <c r="Q2606" s="70"/>
      <c r="R2606" s="70"/>
      <c r="S2606" s="70"/>
      <c r="T2606" s="71"/>
      <c r="U2606" s="33"/>
      <c r="V2606" s="33"/>
      <c r="W2606" s="33"/>
      <c r="X2606" s="33"/>
      <c r="Y2606" s="33"/>
      <c r="Z2606" s="33"/>
      <c r="AA2606" s="33"/>
      <c r="AB2606" s="33"/>
      <c r="AC2606" s="33"/>
      <c r="AD2606" s="33"/>
      <c r="AE2606" s="33"/>
      <c r="AT2606" s="16" t="s">
        <v>191</v>
      </c>
      <c r="AU2606" s="16" t="s">
        <v>86</v>
      </c>
    </row>
    <row r="2607" spans="1:65" s="2" customFormat="1" ht="21.75" customHeight="1">
      <c r="A2607" s="33"/>
      <c r="B2607" s="34"/>
      <c r="C2607" s="202" t="s">
        <v>4421</v>
      </c>
      <c r="D2607" s="202" t="s">
        <v>149</v>
      </c>
      <c r="E2607" s="203" t="s">
        <v>4422</v>
      </c>
      <c r="F2607" s="204" t="s">
        <v>4423</v>
      </c>
      <c r="G2607" s="205" t="s">
        <v>152</v>
      </c>
      <c r="H2607" s="206">
        <v>1</v>
      </c>
      <c r="I2607" s="207"/>
      <c r="J2607" s="208">
        <f>ROUND(I2607*H2607,2)</f>
        <v>0</v>
      </c>
      <c r="K2607" s="204" t="s">
        <v>153</v>
      </c>
      <c r="L2607" s="38"/>
      <c r="M2607" s="209" t="s">
        <v>1</v>
      </c>
      <c r="N2607" s="210" t="s">
        <v>42</v>
      </c>
      <c r="O2607" s="70"/>
      <c r="P2607" s="211">
        <f>O2607*H2607</f>
        <v>0</v>
      </c>
      <c r="Q2607" s="211">
        <v>2.3284999999999998E-3</v>
      </c>
      <c r="R2607" s="211">
        <f>Q2607*H2607</f>
        <v>2.3284999999999998E-3</v>
      </c>
      <c r="S2607" s="211">
        <v>0</v>
      </c>
      <c r="T2607" s="212">
        <f>S2607*H2607</f>
        <v>0</v>
      </c>
      <c r="U2607" s="33"/>
      <c r="V2607" s="33"/>
      <c r="W2607" s="33"/>
      <c r="X2607" s="33"/>
      <c r="Y2607" s="33"/>
      <c r="Z2607" s="33"/>
      <c r="AA2607" s="33"/>
      <c r="AB2607" s="33"/>
      <c r="AC2607" s="33"/>
      <c r="AD2607" s="33"/>
      <c r="AE2607" s="33"/>
      <c r="AR2607" s="213" t="s">
        <v>154</v>
      </c>
      <c r="AT2607" s="213" t="s">
        <v>149</v>
      </c>
      <c r="AU2607" s="213" t="s">
        <v>86</v>
      </c>
      <c r="AY2607" s="16" t="s">
        <v>147</v>
      </c>
      <c r="BE2607" s="214">
        <f>IF(N2607="základní",J2607,0)</f>
        <v>0</v>
      </c>
      <c r="BF2607" s="214">
        <f>IF(N2607="snížená",J2607,0)</f>
        <v>0</v>
      </c>
      <c r="BG2607" s="214">
        <f>IF(N2607="zákl. přenesená",J2607,0)</f>
        <v>0</v>
      </c>
      <c r="BH2607" s="214">
        <f>IF(N2607="sníž. přenesená",J2607,0)</f>
        <v>0</v>
      </c>
      <c r="BI2607" s="214">
        <f>IF(N2607="nulová",J2607,0)</f>
        <v>0</v>
      </c>
      <c r="BJ2607" s="16" t="s">
        <v>21</v>
      </c>
      <c r="BK2607" s="214">
        <f>ROUND(I2607*H2607,2)</f>
        <v>0</v>
      </c>
      <c r="BL2607" s="16" t="s">
        <v>154</v>
      </c>
      <c r="BM2607" s="213" t="s">
        <v>4424</v>
      </c>
    </row>
    <row r="2608" spans="1:65" s="2" customFormat="1" ht="19.5">
      <c r="A2608" s="33"/>
      <c r="B2608" s="34"/>
      <c r="C2608" s="35"/>
      <c r="D2608" s="215" t="s">
        <v>156</v>
      </c>
      <c r="E2608" s="35"/>
      <c r="F2608" s="216" t="s">
        <v>4425</v>
      </c>
      <c r="G2608" s="35"/>
      <c r="H2608" s="35"/>
      <c r="I2608" s="114"/>
      <c r="J2608" s="35"/>
      <c r="K2608" s="35"/>
      <c r="L2608" s="38"/>
      <c r="M2608" s="217"/>
      <c r="N2608" s="218"/>
      <c r="O2608" s="70"/>
      <c r="P2608" s="70"/>
      <c r="Q2608" s="70"/>
      <c r="R2608" s="70"/>
      <c r="S2608" s="70"/>
      <c r="T2608" s="71"/>
      <c r="U2608" s="33"/>
      <c r="V2608" s="33"/>
      <c r="W2608" s="33"/>
      <c r="X2608" s="33"/>
      <c r="Y2608" s="33"/>
      <c r="Z2608" s="33"/>
      <c r="AA2608" s="33"/>
      <c r="AB2608" s="33"/>
      <c r="AC2608" s="33"/>
      <c r="AD2608" s="33"/>
      <c r="AE2608" s="33"/>
      <c r="AT2608" s="16" t="s">
        <v>156</v>
      </c>
      <c r="AU2608" s="16" t="s">
        <v>86</v>
      </c>
    </row>
    <row r="2609" spans="1:65" s="2" customFormat="1" ht="117">
      <c r="A2609" s="33"/>
      <c r="B2609" s="34"/>
      <c r="C2609" s="35"/>
      <c r="D2609" s="215" t="s">
        <v>158</v>
      </c>
      <c r="E2609" s="35"/>
      <c r="F2609" s="219" t="s">
        <v>4415</v>
      </c>
      <c r="G2609" s="35"/>
      <c r="H2609" s="35"/>
      <c r="I2609" s="114"/>
      <c r="J2609" s="35"/>
      <c r="K2609" s="35"/>
      <c r="L2609" s="38"/>
      <c r="M2609" s="217"/>
      <c r="N2609" s="218"/>
      <c r="O2609" s="70"/>
      <c r="P2609" s="70"/>
      <c r="Q2609" s="70"/>
      <c r="R2609" s="70"/>
      <c r="S2609" s="70"/>
      <c r="T2609" s="71"/>
      <c r="U2609" s="33"/>
      <c r="V2609" s="33"/>
      <c r="W2609" s="33"/>
      <c r="X2609" s="33"/>
      <c r="Y2609" s="33"/>
      <c r="Z2609" s="33"/>
      <c r="AA2609" s="33"/>
      <c r="AB2609" s="33"/>
      <c r="AC2609" s="33"/>
      <c r="AD2609" s="33"/>
      <c r="AE2609" s="33"/>
      <c r="AT2609" s="16" t="s">
        <v>158</v>
      </c>
      <c r="AU2609" s="16" t="s">
        <v>86</v>
      </c>
    </row>
    <row r="2610" spans="1:65" s="2" customFormat="1" ht="21.75" customHeight="1">
      <c r="A2610" s="33"/>
      <c r="B2610" s="34"/>
      <c r="C2610" s="202" t="s">
        <v>4426</v>
      </c>
      <c r="D2610" s="202" t="s">
        <v>149</v>
      </c>
      <c r="E2610" s="203" t="s">
        <v>4427</v>
      </c>
      <c r="F2610" s="204" t="s">
        <v>4428</v>
      </c>
      <c r="G2610" s="205" t="s">
        <v>152</v>
      </c>
      <c r="H2610" s="206">
        <v>1</v>
      </c>
      <c r="I2610" s="207"/>
      <c r="J2610" s="208">
        <f>ROUND(I2610*H2610,2)</f>
        <v>0</v>
      </c>
      <c r="K2610" s="204" t="s">
        <v>153</v>
      </c>
      <c r="L2610" s="38"/>
      <c r="M2610" s="209" t="s">
        <v>1</v>
      </c>
      <c r="N2610" s="210" t="s">
        <v>42</v>
      </c>
      <c r="O2610" s="70"/>
      <c r="P2610" s="211">
        <f>O2610*H2610</f>
        <v>0</v>
      </c>
      <c r="Q2610" s="211">
        <v>8.1967200000000002E-4</v>
      </c>
      <c r="R2610" s="211">
        <f>Q2610*H2610</f>
        <v>8.1967200000000002E-4</v>
      </c>
      <c r="S2610" s="211">
        <v>0</v>
      </c>
      <c r="T2610" s="212">
        <f>S2610*H2610</f>
        <v>0</v>
      </c>
      <c r="U2610" s="33"/>
      <c r="V2610" s="33"/>
      <c r="W2610" s="33"/>
      <c r="X2610" s="33"/>
      <c r="Y2610" s="33"/>
      <c r="Z2610" s="33"/>
      <c r="AA2610" s="33"/>
      <c r="AB2610" s="33"/>
      <c r="AC2610" s="33"/>
      <c r="AD2610" s="33"/>
      <c r="AE2610" s="33"/>
      <c r="AR2610" s="213" t="s">
        <v>154</v>
      </c>
      <c r="AT2610" s="213" t="s">
        <v>149</v>
      </c>
      <c r="AU2610" s="213" t="s">
        <v>86</v>
      </c>
      <c r="AY2610" s="16" t="s">
        <v>147</v>
      </c>
      <c r="BE2610" s="214">
        <f>IF(N2610="základní",J2610,0)</f>
        <v>0</v>
      </c>
      <c r="BF2610" s="214">
        <f>IF(N2610="snížená",J2610,0)</f>
        <v>0</v>
      </c>
      <c r="BG2610" s="214">
        <f>IF(N2610="zákl. přenesená",J2610,0)</f>
        <v>0</v>
      </c>
      <c r="BH2610" s="214">
        <f>IF(N2610="sníž. přenesená",J2610,0)</f>
        <v>0</v>
      </c>
      <c r="BI2610" s="214">
        <f>IF(N2610="nulová",J2610,0)</f>
        <v>0</v>
      </c>
      <c r="BJ2610" s="16" t="s">
        <v>21</v>
      </c>
      <c r="BK2610" s="214">
        <f>ROUND(I2610*H2610,2)</f>
        <v>0</v>
      </c>
      <c r="BL2610" s="16" t="s">
        <v>154</v>
      </c>
      <c r="BM2610" s="213" t="s">
        <v>4429</v>
      </c>
    </row>
    <row r="2611" spans="1:65" s="2" customFormat="1" ht="19.5">
      <c r="A2611" s="33"/>
      <c r="B2611" s="34"/>
      <c r="C2611" s="35"/>
      <c r="D2611" s="215" t="s">
        <v>156</v>
      </c>
      <c r="E2611" s="35"/>
      <c r="F2611" s="216" t="s">
        <v>4430</v>
      </c>
      <c r="G2611" s="35"/>
      <c r="H2611" s="35"/>
      <c r="I2611" s="114"/>
      <c r="J2611" s="35"/>
      <c r="K2611" s="35"/>
      <c r="L2611" s="38"/>
      <c r="M2611" s="217"/>
      <c r="N2611" s="218"/>
      <c r="O2611" s="70"/>
      <c r="P2611" s="70"/>
      <c r="Q2611" s="70"/>
      <c r="R2611" s="70"/>
      <c r="S2611" s="70"/>
      <c r="T2611" s="71"/>
      <c r="U2611" s="33"/>
      <c r="V2611" s="33"/>
      <c r="W2611" s="33"/>
      <c r="X2611" s="33"/>
      <c r="Y2611" s="33"/>
      <c r="Z2611" s="33"/>
      <c r="AA2611" s="33"/>
      <c r="AB2611" s="33"/>
      <c r="AC2611" s="33"/>
      <c r="AD2611" s="33"/>
      <c r="AE2611" s="33"/>
      <c r="AT2611" s="16" t="s">
        <v>156</v>
      </c>
      <c r="AU2611" s="16" t="s">
        <v>86</v>
      </c>
    </row>
    <row r="2612" spans="1:65" s="2" customFormat="1" ht="117">
      <c r="A2612" s="33"/>
      <c r="B2612" s="34"/>
      <c r="C2612" s="35"/>
      <c r="D2612" s="215" t="s">
        <v>158</v>
      </c>
      <c r="E2612" s="35"/>
      <c r="F2612" s="219" t="s">
        <v>4415</v>
      </c>
      <c r="G2612" s="35"/>
      <c r="H2612" s="35"/>
      <c r="I2612" s="114"/>
      <c r="J2612" s="35"/>
      <c r="K2612" s="35"/>
      <c r="L2612" s="38"/>
      <c r="M2612" s="217"/>
      <c r="N2612" s="218"/>
      <c r="O2612" s="70"/>
      <c r="P2612" s="70"/>
      <c r="Q2612" s="70"/>
      <c r="R2612" s="70"/>
      <c r="S2612" s="70"/>
      <c r="T2612" s="71"/>
      <c r="U2612" s="33"/>
      <c r="V2612" s="33"/>
      <c r="W2612" s="33"/>
      <c r="X2612" s="33"/>
      <c r="Y2612" s="33"/>
      <c r="Z2612" s="33"/>
      <c r="AA2612" s="33"/>
      <c r="AB2612" s="33"/>
      <c r="AC2612" s="33"/>
      <c r="AD2612" s="33"/>
      <c r="AE2612" s="33"/>
      <c r="AT2612" s="16" t="s">
        <v>158</v>
      </c>
      <c r="AU2612" s="16" t="s">
        <v>86</v>
      </c>
    </row>
    <row r="2613" spans="1:65" s="2" customFormat="1" ht="19.5">
      <c r="A2613" s="33"/>
      <c r="B2613" s="34"/>
      <c r="C2613" s="35"/>
      <c r="D2613" s="215" t="s">
        <v>191</v>
      </c>
      <c r="E2613" s="35"/>
      <c r="F2613" s="219" t="s">
        <v>2415</v>
      </c>
      <c r="G2613" s="35"/>
      <c r="H2613" s="35"/>
      <c r="I2613" s="114"/>
      <c r="J2613" s="35"/>
      <c r="K2613" s="35"/>
      <c r="L2613" s="38"/>
      <c r="M2613" s="217"/>
      <c r="N2613" s="218"/>
      <c r="O2613" s="70"/>
      <c r="P2613" s="70"/>
      <c r="Q2613" s="70"/>
      <c r="R2613" s="70"/>
      <c r="S2613" s="70"/>
      <c r="T2613" s="71"/>
      <c r="U2613" s="33"/>
      <c r="V2613" s="33"/>
      <c r="W2613" s="33"/>
      <c r="X2613" s="33"/>
      <c r="Y2613" s="33"/>
      <c r="Z2613" s="33"/>
      <c r="AA2613" s="33"/>
      <c r="AB2613" s="33"/>
      <c r="AC2613" s="33"/>
      <c r="AD2613" s="33"/>
      <c r="AE2613" s="33"/>
      <c r="AT2613" s="16" t="s">
        <v>191</v>
      </c>
      <c r="AU2613" s="16" t="s">
        <v>86</v>
      </c>
    </row>
    <row r="2614" spans="1:65" s="2" customFormat="1" ht="21.75" customHeight="1">
      <c r="A2614" s="33"/>
      <c r="B2614" s="34"/>
      <c r="C2614" s="220" t="s">
        <v>4431</v>
      </c>
      <c r="D2614" s="220" t="s">
        <v>290</v>
      </c>
      <c r="E2614" s="221" t="s">
        <v>4432</v>
      </c>
      <c r="F2614" s="222" t="s">
        <v>4433</v>
      </c>
      <c r="G2614" s="223" t="s">
        <v>580</v>
      </c>
      <c r="H2614" s="224">
        <v>1</v>
      </c>
      <c r="I2614" s="225"/>
      <c r="J2614" s="226">
        <f>ROUND(I2614*H2614,2)</f>
        <v>0</v>
      </c>
      <c r="K2614" s="222" t="s">
        <v>153</v>
      </c>
      <c r="L2614" s="227"/>
      <c r="M2614" s="228" t="s">
        <v>1</v>
      </c>
      <c r="N2614" s="229" t="s">
        <v>42</v>
      </c>
      <c r="O2614" s="70"/>
      <c r="P2614" s="211">
        <f>O2614*H2614</f>
        <v>0</v>
      </c>
      <c r="Q2614" s="211">
        <v>1</v>
      </c>
      <c r="R2614" s="211">
        <f>Q2614*H2614</f>
        <v>1</v>
      </c>
      <c r="S2614" s="211">
        <v>0</v>
      </c>
      <c r="T2614" s="212">
        <f>S2614*H2614</f>
        <v>0</v>
      </c>
      <c r="U2614" s="33"/>
      <c r="V2614" s="33"/>
      <c r="W2614" s="33"/>
      <c r="X2614" s="33"/>
      <c r="Y2614" s="33"/>
      <c r="Z2614" s="33"/>
      <c r="AA2614" s="33"/>
      <c r="AB2614" s="33"/>
      <c r="AC2614" s="33"/>
      <c r="AD2614" s="33"/>
      <c r="AE2614" s="33"/>
      <c r="AR2614" s="213" t="s">
        <v>193</v>
      </c>
      <c r="AT2614" s="213" t="s">
        <v>290</v>
      </c>
      <c r="AU2614" s="213" t="s">
        <v>86</v>
      </c>
      <c r="AY2614" s="16" t="s">
        <v>147</v>
      </c>
      <c r="BE2614" s="214">
        <f>IF(N2614="základní",J2614,0)</f>
        <v>0</v>
      </c>
      <c r="BF2614" s="214">
        <f>IF(N2614="snížená",J2614,0)</f>
        <v>0</v>
      </c>
      <c r="BG2614" s="214">
        <f>IF(N2614="zákl. přenesená",J2614,0)</f>
        <v>0</v>
      </c>
      <c r="BH2614" s="214">
        <f>IF(N2614="sníž. přenesená",J2614,0)</f>
        <v>0</v>
      </c>
      <c r="BI2614" s="214">
        <f>IF(N2614="nulová",J2614,0)</f>
        <v>0</v>
      </c>
      <c r="BJ2614" s="16" t="s">
        <v>21</v>
      </c>
      <c r="BK2614" s="214">
        <f>ROUND(I2614*H2614,2)</f>
        <v>0</v>
      </c>
      <c r="BL2614" s="16" t="s">
        <v>154</v>
      </c>
      <c r="BM2614" s="213" t="s">
        <v>4434</v>
      </c>
    </row>
    <row r="2615" spans="1:65" s="2" customFormat="1" ht="11.25">
      <c r="A2615" s="33"/>
      <c r="B2615" s="34"/>
      <c r="C2615" s="35"/>
      <c r="D2615" s="215" t="s">
        <v>156</v>
      </c>
      <c r="E2615" s="35"/>
      <c r="F2615" s="216" t="s">
        <v>4433</v>
      </c>
      <c r="G2615" s="35"/>
      <c r="H2615" s="35"/>
      <c r="I2615" s="114"/>
      <c r="J2615" s="35"/>
      <c r="K2615" s="35"/>
      <c r="L2615" s="38"/>
      <c r="M2615" s="217"/>
      <c r="N2615" s="218"/>
      <c r="O2615" s="70"/>
      <c r="P2615" s="70"/>
      <c r="Q2615" s="70"/>
      <c r="R2615" s="70"/>
      <c r="S2615" s="70"/>
      <c r="T2615" s="71"/>
      <c r="U2615" s="33"/>
      <c r="V2615" s="33"/>
      <c r="W2615" s="33"/>
      <c r="X2615" s="33"/>
      <c r="Y2615" s="33"/>
      <c r="Z2615" s="33"/>
      <c r="AA2615" s="33"/>
      <c r="AB2615" s="33"/>
      <c r="AC2615" s="33"/>
      <c r="AD2615" s="33"/>
      <c r="AE2615" s="33"/>
      <c r="AT2615" s="16" t="s">
        <v>156</v>
      </c>
      <c r="AU2615" s="16" t="s">
        <v>86</v>
      </c>
    </row>
    <row r="2616" spans="1:65" s="2" customFormat="1" ht="19.5">
      <c r="A2616" s="33"/>
      <c r="B2616" s="34"/>
      <c r="C2616" s="35"/>
      <c r="D2616" s="215" t="s">
        <v>191</v>
      </c>
      <c r="E2616" s="35"/>
      <c r="F2616" s="219" t="s">
        <v>4435</v>
      </c>
      <c r="G2616" s="35"/>
      <c r="H2616" s="35"/>
      <c r="I2616" s="114"/>
      <c r="J2616" s="35"/>
      <c r="K2616" s="35"/>
      <c r="L2616" s="38"/>
      <c r="M2616" s="217"/>
      <c r="N2616" s="218"/>
      <c r="O2616" s="70"/>
      <c r="P2616" s="70"/>
      <c r="Q2616" s="70"/>
      <c r="R2616" s="70"/>
      <c r="S2616" s="70"/>
      <c r="T2616" s="71"/>
      <c r="U2616" s="33"/>
      <c r="V2616" s="33"/>
      <c r="W2616" s="33"/>
      <c r="X2616" s="33"/>
      <c r="Y2616" s="33"/>
      <c r="Z2616" s="33"/>
      <c r="AA2616" s="33"/>
      <c r="AB2616" s="33"/>
      <c r="AC2616" s="33"/>
      <c r="AD2616" s="33"/>
      <c r="AE2616" s="33"/>
      <c r="AT2616" s="16" t="s">
        <v>191</v>
      </c>
      <c r="AU2616" s="16" t="s">
        <v>86</v>
      </c>
    </row>
    <row r="2617" spans="1:65" s="2" customFormat="1" ht="21.75" customHeight="1">
      <c r="A2617" s="33"/>
      <c r="B2617" s="34"/>
      <c r="C2617" s="202" t="s">
        <v>4436</v>
      </c>
      <c r="D2617" s="202" t="s">
        <v>149</v>
      </c>
      <c r="E2617" s="203" t="s">
        <v>4437</v>
      </c>
      <c r="F2617" s="204" t="s">
        <v>4438</v>
      </c>
      <c r="G2617" s="205" t="s">
        <v>210</v>
      </c>
      <c r="H2617" s="206">
        <v>1</v>
      </c>
      <c r="I2617" s="207"/>
      <c r="J2617" s="208">
        <f>ROUND(I2617*H2617,2)</f>
        <v>0</v>
      </c>
      <c r="K2617" s="204" t="s">
        <v>153</v>
      </c>
      <c r="L2617" s="38"/>
      <c r="M2617" s="209" t="s">
        <v>1</v>
      </c>
      <c r="N2617" s="210" t="s">
        <v>42</v>
      </c>
      <c r="O2617" s="70"/>
      <c r="P2617" s="211">
        <f>O2617*H2617</f>
        <v>0</v>
      </c>
      <c r="Q2617" s="211">
        <v>8.6000000000000007E-6</v>
      </c>
      <c r="R2617" s="211">
        <f>Q2617*H2617</f>
        <v>8.6000000000000007E-6</v>
      </c>
      <c r="S2617" s="211">
        <v>0</v>
      </c>
      <c r="T2617" s="212">
        <f>S2617*H2617</f>
        <v>0</v>
      </c>
      <c r="U2617" s="33"/>
      <c r="V2617" s="33"/>
      <c r="W2617" s="33"/>
      <c r="X2617" s="33"/>
      <c r="Y2617" s="33"/>
      <c r="Z2617" s="33"/>
      <c r="AA2617" s="33"/>
      <c r="AB2617" s="33"/>
      <c r="AC2617" s="33"/>
      <c r="AD2617" s="33"/>
      <c r="AE2617" s="33"/>
      <c r="AR2617" s="213" t="s">
        <v>154</v>
      </c>
      <c r="AT2617" s="213" t="s">
        <v>149</v>
      </c>
      <c r="AU2617" s="213" t="s">
        <v>86</v>
      </c>
      <c r="AY2617" s="16" t="s">
        <v>147</v>
      </c>
      <c r="BE2617" s="214">
        <f>IF(N2617="základní",J2617,0)</f>
        <v>0</v>
      </c>
      <c r="BF2617" s="214">
        <f>IF(N2617="snížená",J2617,0)</f>
        <v>0</v>
      </c>
      <c r="BG2617" s="214">
        <f>IF(N2617="zákl. přenesená",J2617,0)</f>
        <v>0</v>
      </c>
      <c r="BH2617" s="214">
        <f>IF(N2617="sníž. přenesená",J2617,0)</f>
        <v>0</v>
      </c>
      <c r="BI2617" s="214">
        <f>IF(N2617="nulová",J2617,0)</f>
        <v>0</v>
      </c>
      <c r="BJ2617" s="16" t="s">
        <v>21</v>
      </c>
      <c r="BK2617" s="214">
        <f>ROUND(I2617*H2617,2)</f>
        <v>0</v>
      </c>
      <c r="BL2617" s="16" t="s">
        <v>154</v>
      </c>
      <c r="BM2617" s="213" t="s">
        <v>4439</v>
      </c>
    </row>
    <row r="2618" spans="1:65" s="2" customFormat="1" ht="19.5">
      <c r="A2618" s="33"/>
      <c r="B2618" s="34"/>
      <c r="C2618" s="35"/>
      <c r="D2618" s="215" t="s">
        <v>156</v>
      </c>
      <c r="E2618" s="35"/>
      <c r="F2618" s="216" t="s">
        <v>4440</v>
      </c>
      <c r="G2618" s="35"/>
      <c r="H2618" s="35"/>
      <c r="I2618" s="114"/>
      <c r="J2618" s="35"/>
      <c r="K2618" s="35"/>
      <c r="L2618" s="38"/>
      <c r="M2618" s="217"/>
      <c r="N2618" s="218"/>
      <c r="O2618" s="70"/>
      <c r="P2618" s="70"/>
      <c r="Q2618" s="70"/>
      <c r="R2618" s="70"/>
      <c r="S2618" s="70"/>
      <c r="T2618" s="71"/>
      <c r="U2618" s="33"/>
      <c r="V2618" s="33"/>
      <c r="W2618" s="33"/>
      <c r="X2618" s="33"/>
      <c r="Y2618" s="33"/>
      <c r="Z2618" s="33"/>
      <c r="AA2618" s="33"/>
      <c r="AB2618" s="33"/>
      <c r="AC2618" s="33"/>
      <c r="AD2618" s="33"/>
      <c r="AE2618" s="33"/>
      <c r="AT2618" s="16" t="s">
        <v>156</v>
      </c>
      <c r="AU2618" s="16" t="s">
        <v>86</v>
      </c>
    </row>
    <row r="2619" spans="1:65" s="2" customFormat="1" ht="68.25">
      <c r="A2619" s="33"/>
      <c r="B2619" s="34"/>
      <c r="C2619" s="35"/>
      <c r="D2619" s="215" t="s">
        <v>158</v>
      </c>
      <c r="E2619" s="35"/>
      <c r="F2619" s="219" t="s">
        <v>2844</v>
      </c>
      <c r="G2619" s="35"/>
      <c r="H2619" s="35"/>
      <c r="I2619" s="114"/>
      <c r="J2619" s="35"/>
      <c r="K2619" s="35"/>
      <c r="L2619" s="38"/>
      <c r="M2619" s="217"/>
      <c r="N2619" s="218"/>
      <c r="O2619" s="70"/>
      <c r="P2619" s="70"/>
      <c r="Q2619" s="70"/>
      <c r="R2619" s="70"/>
      <c r="S2619" s="70"/>
      <c r="T2619" s="71"/>
      <c r="U2619" s="33"/>
      <c r="V2619" s="33"/>
      <c r="W2619" s="33"/>
      <c r="X2619" s="33"/>
      <c r="Y2619" s="33"/>
      <c r="Z2619" s="33"/>
      <c r="AA2619" s="33"/>
      <c r="AB2619" s="33"/>
      <c r="AC2619" s="33"/>
      <c r="AD2619" s="33"/>
      <c r="AE2619" s="33"/>
      <c r="AT2619" s="16" t="s">
        <v>158</v>
      </c>
      <c r="AU2619" s="16" t="s">
        <v>86</v>
      </c>
    </row>
    <row r="2620" spans="1:65" s="2" customFormat="1" ht="19.5">
      <c r="A2620" s="33"/>
      <c r="B2620" s="34"/>
      <c r="C2620" s="35"/>
      <c r="D2620" s="215" t="s">
        <v>191</v>
      </c>
      <c r="E2620" s="35"/>
      <c r="F2620" s="219" t="s">
        <v>1099</v>
      </c>
      <c r="G2620" s="35"/>
      <c r="H2620" s="35"/>
      <c r="I2620" s="114"/>
      <c r="J2620" s="35"/>
      <c r="K2620" s="35"/>
      <c r="L2620" s="38"/>
      <c r="M2620" s="217"/>
      <c r="N2620" s="218"/>
      <c r="O2620" s="70"/>
      <c r="P2620" s="70"/>
      <c r="Q2620" s="70"/>
      <c r="R2620" s="70"/>
      <c r="S2620" s="70"/>
      <c r="T2620" s="71"/>
      <c r="U2620" s="33"/>
      <c r="V2620" s="33"/>
      <c r="W2620" s="33"/>
      <c r="X2620" s="33"/>
      <c r="Y2620" s="33"/>
      <c r="Z2620" s="33"/>
      <c r="AA2620" s="33"/>
      <c r="AB2620" s="33"/>
      <c r="AC2620" s="33"/>
      <c r="AD2620" s="33"/>
      <c r="AE2620" s="33"/>
      <c r="AT2620" s="16" t="s">
        <v>191</v>
      </c>
      <c r="AU2620" s="16" t="s">
        <v>86</v>
      </c>
    </row>
    <row r="2621" spans="1:65" s="2" customFormat="1" ht="21.75" customHeight="1">
      <c r="A2621" s="33"/>
      <c r="B2621" s="34"/>
      <c r="C2621" s="202" t="s">
        <v>4441</v>
      </c>
      <c r="D2621" s="202" t="s">
        <v>149</v>
      </c>
      <c r="E2621" s="203" t="s">
        <v>4442</v>
      </c>
      <c r="F2621" s="204" t="s">
        <v>4443</v>
      </c>
      <c r="G2621" s="205" t="s">
        <v>1038</v>
      </c>
      <c r="H2621" s="206">
        <v>1</v>
      </c>
      <c r="I2621" s="207"/>
      <c r="J2621" s="208">
        <f>ROUND(I2621*H2621,2)</f>
        <v>0</v>
      </c>
      <c r="K2621" s="204" t="s">
        <v>153</v>
      </c>
      <c r="L2621" s="38"/>
      <c r="M2621" s="209" t="s">
        <v>1</v>
      </c>
      <c r="N2621" s="210" t="s">
        <v>42</v>
      </c>
      <c r="O2621" s="70"/>
      <c r="P2621" s="211">
        <f>O2621*H2621</f>
        <v>0</v>
      </c>
      <c r="Q2621" s="211">
        <v>0</v>
      </c>
      <c r="R2621" s="211">
        <f>Q2621*H2621</f>
        <v>0</v>
      </c>
      <c r="S2621" s="211">
        <v>1E-3</v>
      </c>
      <c r="T2621" s="212">
        <f>S2621*H2621</f>
        <v>1E-3</v>
      </c>
      <c r="U2621" s="33"/>
      <c r="V2621" s="33"/>
      <c r="W2621" s="33"/>
      <c r="X2621" s="33"/>
      <c r="Y2621" s="33"/>
      <c r="Z2621" s="33"/>
      <c r="AA2621" s="33"/>
      <c r="AB2621" s="33"/>
      <c r="AC2621" s="33"/>
      <c r="AD2621" s="33"/>
      <c r="AE2621" s="33"/>
      <c r="AR2621" s="213" t="s">
        <v>154</v>
      </c>
      <c r="AT2621" s="213" t="s">
        <v>149</v>
      </c>
      <c r="AU2621" s="213" t="s">
        <v>86</v>
      </c>
      <c r="AY2621" s="16" t="s">
        <v>147</v>
      </c>
      <c r="BE2621" s="214">
        <f>IF(N2621="základní",J2621,0)</f>
        <v>0</v>
      </c>
      <c r="BF2621" s="214">
        <f>IF(N2621="snížená",J2621,0)</f>
        <v>0</v>
      </c>
      <c r="BG2621" s="214">
        <f>IF(N2621="zákl. přenesená",J2621,0)</f>
        <v>0</v>
      </c>
      <c r="BH2621" s="214">
        <f>IF(N2621="sníž. přenesená",J2621,0)</f>
        <v>0</v>
      </c>
      <c r="BI2621" s="214">
        <f>IF(N2621="nulová",J2621,0)</f>
        <v>0</v>
      </c>
      <c r="BJ2621" s="16" t="s">
        <v>21</v>
      </c>
      <c r="BK2621" s="214">
        <f>ROUND(I2621*H2621,2)</f>
        <v>0</v>
      </c>
      <c r="BL2621" s="16" t="s">
        <v>154</v>
      </c>
      <c r="BM2621" s="213" t="s">
        <v>4444</v>
      </c>
    </row>
    <row r="2622" spans="1:65" s="2" customFormat="1" ht="48.75">
      <c r="A2622" s="33"/>
      <c r="B2622" s="34"/>
      <c r="C2622" s="35"/>
      <c r="D2622" s="215" t="s">
        <v>156</v>
      </c>
      <c r="E2622" s="35"/>
      <c r="F2622" s="216" t="s">
        <v>4445</v>
      </c>
      <c r="G2622" s="35"/>
      <c r="H2622" s="35"/>
      <c r="I2622" s="114"/>
      <c r="J2622" s="35"/>
      <c r="K2622" s="35"/>
      <c r="L2622" s="38"/>
      <c r="M2622" s="217"/>
      <c r="N2622" s="218"/>
      <c r="O2622" s="70"/>
      <c r="P2622" s="70"/>
      <c r="Q2622" s="70"/>
      <c r="R2622" s="70"/>
      <c r="S2622" s="70"/>
      <c r="T2622" s="71"/>
      <c r="U2622" s="33"/>
      <c r="V2622" s="33"/>
      <c r="W2622" s="33"/>
      <c r="X2622" s="33"/>
      <c r="Y2622" s="33"/>
      <c r="Z2622" s="33"/>
      <c r="AA2622" s="33"/>
      <c r="AB2622" s="33"/>
      <c r="AC2622" s="33"/>
      <c r="AD2622" s="33"/>
      <c r="AE2622" s="33"/>
      <c r="AT2622" s="16" t="s">
        <v>156</v>
      </c>
      <c r="AU2622" s="16" t="s">
        <v>86</v>
      </c>
    </row>
    <row r="2623" spans="1:65" s="2" customFormat="1" ht="21.75" customHeight="1">
      <c r="A2623" s="33"/>
      <c r="B2623" s="34"/>
      <c r="C2623" s="202" t="s">
        <v>4446</v>
      </c>
      <c r="D2623" s="202" t="s">
        <v>149</v>
      </c>
      <c r="E2623" s="203" t="s">
        <v>4447</v>
      </c>
      <c r="F2623" s="204" t="s">
        <v>4448</v>
      </c>
      <c r="G2623" s="205" t="s">
        <v>1038</v>
      </c>
      <c r="H2623" s="206">
        <v>1</v>
      </c>
      <c r="I2623" s="207"/>
      <c r="J2623" s="208">
        <f>ROUND(I2623*H2623,2)</f>
        <v>0</v>
      </c>
      <c r="K2623" s="204" t="s">
        <v>153</v>
      </c>
      <c r="L2623" s="38"/>
      <c r="M2623" s="209" t="s">
        <v>1</v>
      </c>
      <c r="N2623" s="210" t="s">
        <v>42</v>
      </c>
      <c r="O2623" s="70"/>
      <c r="P2623" s="211">
        <f>O2623*H2623</f>
        <v>0</v>
      </c>
      <c r="Q2623" s="211">
        <v>0</v>
      </c>
      <c r="R2623" s="211">
        <f>Q2623*H2623</f>
        <v>0</v>
      </c>
      <c r="S2623" s="211">
        <v>1E-3</v>
      </c>
      <c r="T2623" s="212">
        <f>S2623*H2623</f>
        <v>1E-3</v>
      </c>
      <c r="U2623" s="33"/>
      <c r="V2623" s="33"/>
      <c r="W2623" s="33"/>
      <c r="X2623" s="33"/>
      <c r="Y2623" s="33"/>
      <c r="Z2623" s="33"/>
      <c r="AA2623" s="33"/>
      <c r="AB2623" s="33"/>
      <c r="AC2623" s="33"/>
      <c r="AD2623" s="33"/>
      <c r="AE2623" s="33"/>
      <c r="AR2623" s="213" t="s">
        <v>154</v>
      </c>
      <c r="AT2623" s="213" t="s">
        <v>149</v>
      </c>
      <c r="AU2623" s="213" t="s">
        <v>86</v>
      </c>
      <c r="AY2623" s="16" t="s">
        <v>147</v>
      </c>
      <c r="BE2623" s="214">
        <f>IF(N2623="základní",J2623,0)</f>
        <v>0</v>
      </c>
      <c r="BF2623" s="214">
        <f>IF(N2623="snížená",J2623,0)</f>
        <v>0</v>
      </c>
      <c r="BG2623" s="214">
        <f>IF(N2623="zákl. přenesená",J2623,0)</f>
        <v>0</v>
      </c>
      <c r="BH2623" s="214">
        <f>IF(N2623="sníž. přenesená",J2623,0)</f>
        <v>0</v>
      </c>
      <c r="BI2623" s="214">
        <f>IF(N2623="nulová",J2623,0)</f>
        <v>0</v>
      </c>
      <c r="BJ2623" s="16" t="s">
        <v>21</v>
      </c>
      <c r="BK2623" s="214">
        <f>ROUND(I2623*H2623,2)</f>
        <v>0</v>
      </c>
      <c r="BL2623" s="16" t="s">
        <v>154</v>
      </c>
      <c r="BM2623" s="213" t="s">
        <v>4449</v>
      </c>
    </row>
    <row r="2624" spans="1:65" s="2" customFormat="1" ht="48.75">
      <c r="A2624" s="33"/>
      <c r="B2624" s="34"/>
      <c r="C2624" s="35"/>
      <c r="D2624" s="215" t="s">
        <v>156</v>
      </c>
      <c r="E2624" s="35"/>
      <c r="F2624" s="216" t="s">
        <v>4450</v>
      </c>
      <c r="G2624" s="35"/>
      <c r="H2624" s="35"/>
      <c r="I2624" s="114"/>
      <c r="J2624" s="35"/>
      <c r="K2624" s="35"/>
      <c r="L2624" s="38"/>
      <c r="M2624" s="217"/>
      <c r="N2624" s="218"/>
      <c r="O2624" s="70"/>
      <c r="P2624" s="70"/>
      <c r="Q2624" s="70"/>
      <c r="R2624" s="70"/>
      <c r="S2624" s="70"/>
      <c r="T2624" s="71"/>
      <c r="U2624" s="33"/>
      <c r="V2624" s="33"/>
      <c r="W2624" s="33"/>
      <c r="X2624" s="33"/>
      <c r="Y2624" s="33"/>
      <c r="Z2624" s="33"/>
      <c r="AA2624" s="33"/>
      <c r="AB2624" s="33"/>
      <c r="AC2624" s="33"/>
      <c r="AD2624" s="33"/>
      <c r="AE2624" s="33"/>
      <c r="AT2624" s="16" t="s">
        <v>156</v>
      </c>
      <c r="AU2624" s="16" t="s">
        <v>86</v>
      </c>
    </row>
    <row r="2625" spans="1:65" s="2" customFormat="1" ht="21.75" customHeight="1">
      <c r="A2625" s="33"/>
      <c r="B2625" s="34"/>
      <c r="C2625" s="202" t="s">
        <v>4451</v>
      </c>
      <c r="D2625" s="202" t="s">
        <v>149</v>
      </c>
      <c r="E2625" s="203" t="s">
        <v>4452</v>
      </c>
      <c r="F2625" s="204" t="s">
        <v>4453</v>
      </c>
      <c r="G2625" s="205" t="s">
        <v>1038</v>
      </c>
      <c r="H2625" s="206">
        <v>1</v>
      </c>
      <c r="I2625" s="207"/>
      <c r="J2625" s="208">
        <f>ROUND(I2625*H2625,2)</f>
        <v>0</v>
      </c>
      <c r="K2625" s="204" t="s">
        <v>153</v>
      </c>
      <c r="L2625" s="38"/>
      <c r="M2625" s="209" t="s">
        <v>1</v>
      </c>
      <c r="N2625" s="210" t="s">
        <v>42</v>
      </c>
      <c r="O2625" s="70"/>
      <c r="P2625" s="211">
        <f>O2625*H2625</f>
        <v>0</v>
      </c>
      <c r="Q2625" s="211">
        <v>0</v>
      </c>
      <c r="R2625" s="211">
        <f>Q2625*H2625</f>
        <v>0</v>
      </c>
      <c r="S2625" s="211">
        <v>1E-3</v>
      </c>
      <c r="T2625" s="212">
        <f>S2625*H2625</f>
        <v>1E-3</v>
      </c>
      <c r="U2625" s="33"/>
      <c r="V2625" s="33"/>
      <c r="W2625" s="33"/>
      <c r="X2625" s="33"/>
      <c r="Y2625" s="33"/>
      <c r="Z2625" s="33"/>
      <c r="AA2625" s="33"/>
      <c r="AB2625" s="33"/>
      <c r="AC2625" s="33"/>
      <c r="AD2625" s="33"/>
      <c r="AE2625" s="33"/>
      <c r="AR2625" s="213" t="s">
        <v>154</v>
      </c>
      <c r="AT2625" s="213" t="s">
        <v>149</v>
      </c>
      <c r="AU2625" s="213" t="s">
        <v>86</v>
      </c>
      <c r="AY2625" s="16" t="s">
        <v>147</v>
      </c>
      <c r="BE2625" s="214">
        <f>IF(N2625="základní",J2625,0)</f>
        <v>0</v>
      </c>
      <c r="BF2625" s="214">
        <f>IF(N2625="snížená",J2625,0)</f>
        <v>0</v>
      </c>
      <c r="BG2625" s="214">
        <f>IF(N2625="zákl. přenesená",J2625,0)</f>
        <v>0</v>
      </c>
      <c r="BH2625" s="214">
        <f>IF(N2625="sníž. přenesená",J2625,0)</f>
        <v>0</v>
      </c>
      <c r="BI2625" s="214">
        <f>IF(N2625="nulová",J2625,0)</f>
        <v>0</v>
      </c>
      <c r="BJ2625" s="16" t="s">
        <v>21</v>
      </c>
      <c r="BK2625" s="214">
        <f>ROUND(I2625*H2625,2)</f>
        <v>0</v>
      </c>
      <c r="BL2625" s="16" t="s">
        <v>154</v>
      </c>
      <c r="BM2625" s="213" t="s">
        <v>4454</v>
      </c>
    </row>
    <row r="2626" spans="1:65" s="2" customFormat="1" ht="39">
      <c r="A2626" s="33"/>
      <c r="B2626" s="34"/>
      <c r="C2626" s="35"/>
      <c r="D2626" s="215" t="s">
        <v>156</v>
      </c>
      <c r="E2626" s="35"/>
      <c r="F2626" s="216" t="s">
        <v>4455</v>
      </c>
      <c r="G2626" s="35"/>
      <c r="H2626" s="35"/>
      <c r="I2626" s="114"/>
      <c r="J2626" s="35"/>
      <c r="K2626" s="35"/>
      <c r="L2626" s="38"/>
      <c r="M2626" s="217"/>
      <c r="N2626" s="218"/>
      <c r="O2626" s="70"/>
      <c r="P2626" s="70"/>
      <c r="Q2626" s="70"/>
      <c r="R2626" s="70"/>
      <c r="S2626" s="70"/>
      <c r="T2626" s="71"/>
      <c r="U2626" s="33"/>
      <c r="V2626" s="33"/>
      <c r="W2626" s="33"/>
      <c r="X2626" s="33"/>
      <c r="Y2626" s="33"/>
      <c r="Z2626" s="33"/>
      <c r="AA2626" s="33"/>
      <c r="AB2626" s="33"/>
      <c r="AC2626" s="33"/>
      <c r="AD2626" s="33"/>
      <c r="AE2626" s="33"/>
      <c r="AT2626" s="16" t="s">
        <v>156</v>
      </c>
      <c r="AU2626" s="16" t="s">
        <v>86</v>
      </c>
    </row>
    <row r="2627" spans="1:65" s="2" customFormat="1" ht="21.75" customHeight="1">
      <c r="A2627" s="33"/>
      <c r="B2627" s="34"/>
      <c r="C2627" s="202" t="s">
        <v>4456</v>
      </c>
      <c r="D2627" s="202" t="s">
        <v>149</v>
      </c>
      <c r="E2627" s="203" t="s">
        <v>4457</v>
      </c>
      <c r="F2627" s="204" t="s">
        <v>4458</v>
      </c>
      <c r="G2627" s="205" t="s">
        <v>1038</v>
      </c>
      <c r="H2627" s="206">
        <v>1</v>
      </c>
      <c r="I2627" s="207"/>
      <c r="J2627" s="208">
        <f>ROUND(I2627*H2627,2)</f>
        <v>0</v>
      </c>
      <c r="K2627" s="204" t="s">
        <v>153</v>
      </c>
      <c r="L2627" s="38"/>
      <c r="M2627" s="209" t="s">
        <v>1</v>
      </c>
      <c r="N2627" s="210" t="s">
        <v>42</v>
      </c>
      <c r="O2627" s="70"/>
      <c r="P2627" s="211">
        <f>O2627*H2627</f>
        <v>0</v>
      </c>
      <c r="Q2627" s="211">
        <v>0</v>
      </c>
      <c r="R2627" s="211">
        <f>Q2627*H2627</f>
        <v>0</v>
      </c>
      <c r="S2627" s="211">
        <v>1E-3</v>
      </c>
      <c r="T2627" s="212">
        <f>S2627*H2627</f>
        <v>1E-3</v>
      </c>
      <c r="U2627" s="33"/>
      <c r="V2627" s="33"/>
      <c r="W2627" s="33"/>
      <c r="X2627" s="33"/>
      <c r="Y2627" s="33"/>
      <c r="Z2627" s="33"/>
      <c r="AA2627" s="33"/>
      <c r="AB2627" s="33"/>
      <c r="AC2627" s="33"/>
      <c r="AD2627" s="33"/>
      <c r="AE2627" s="33"/>
      <c r="AR2627" s="213" t="s">
        <v>154</v>
      </c>
      <c r="AT2627" s="213" t="s">
        <v>149</v>
      </c>
      <c r="AU2627" s="213" t="s">
        <v>86</v>
      </c>
      <c r="AY2627" s="16" t="s">
        <v>147</v>
      </c>
      <c r="BE2627" s="214">
        <f>IF(N2627="základní",J2627,0)</f>
        <v>0</v>
      </c>
      <c r="BF2627" s="214">
        <f>IF(N2627="snížená",J2627,0)</f>
        <v>0</v>
      </c>
      <c r="BG2627" s="214">
        <f>IF(N2627="zákl. přenesená",J2627,0)</f>
        <v>0</v>
      </c>
      <c r="BH2627" s="214">
        <f>IF(N2627="sníž. přenesená",J2627,0)</f>
        <v>0</v>
      </c>
      <c r="BI2627" s="214">
        <f>IF(N2627="nulová",J2627,0)</f>
        <v>0</v>
      </c>
      <c r="BJ2627" s="16" t="s">
        <v>21</v>
      </c>
      <c r="BK2627" s="214">
        <f>ROUND(I2627*H2627,2)</f>
        <v>0</v>
      </c>
      <c r="BL2627" s="16" t="s">
        <v>154</v>
      </c>
      <c r="BM2627" s="213" t="s">
        <v>4459</v>
      </c>
    </row>
    <row r="2628" spans="1:65" s="2" customFormat="1" ht="48.75">
      <c r="A2628" s="33"/>
      <c r="B2628" s="34"/>
      <c r="C2628" s="35"/>
      <c r="D2628" s="215" t="s">
        <v>156</v>
      </c>
      <c r="E2628" s="35"/>
      <c r="F2628" s="216" t="s">
        <v>4460</v>
      </c>
      <c r="G2628" s="35"/>
      <c r="H2628" s="35"/>
      <c r="I2628" s="114"/>
      <c r="J2628" s="35"/>
      <c r="K2628" s="35"/>
      <c r="L2628" s="38"/>
      <c r="M2628" s="217"/>
      <c r="N2628" s="218"/>
      <c r="O2628" s="70"/>
      <c r="P2628" s="70"/>
      <c r="Q2628" s="70"/>
      <c r="R2628" s="70"/>
      <c r="S2628" s="70"/>
      <c r="T2628" s="71"/>
      <c r="U2628" s="33"/>
      <c r="V2628" s="33"/>
      <c r="W2628" s="33"/>
      <c r="X2628" s="33"/>
      <c r="Y2628" s="33"/>
      <c r="Z2628" s="33"/>
      <c r="AA2628" s="33"/>
      <c r="AB2628" s="33"/>
      <c r="AC2628" s="33"/>
      <c r="AD2628" s="33"/>
      <c r="AE2628" s="33"/>
      <c r="AT2628" s="16" t="s">
        <v>156</v>
      </c>
      <c r="AU2628" s="16" t="s">
        <v>86</v>
      </c>
    </row>
    <row r="2629" spans="1:65" s="2" customFormat="1" ht="16.5" customHeight="1">
      <c r="A2629" s="33"/>
      <c r="B2629" s="34"/>
      <c r="C2629" s="202" t="s">
        <v>4461</v>
      </c>
      <c r="D2629" s="202" t="s">
        <v>149</v>
      </c>
      <c r="E2629" s="203" t="s">
        <v>4462</v>
      </c>
      <c r="F2629" s="204" t="s">
        <v>4463</v>
      </c>
      <c r="G2629" s="205" t="s">
        <v>285</v>
      </c>
      <c r="H2629" s="206">
        <v>1</v>
      </c>
      <c r="I2629" s="207"/>
      <c r="J2629" s="208">
        <f>ROUND(I2629*H2629,2)</f>
        <v>0</v>
      </c>
      <c r="K2629" s="204" t="s">
        <v>153</v>
      </c>
      <c r="L2629" s="38"/>
      <c r="M2629" s="209" t="s">
        <v>1</v>
      </c>
      <c r="N2629" s="210" t="s">
        <v>42</v>
      </c>
      <c r="O2629" s="70"/>
      <c r="P2629" s="211">
        <f>O2629*H2629</f>
        <v>0</v>
      </c>
      <c r="Q2629" s="211">
        <v>8.3599999999999999E-5</v>
      </c>
      <c r="R2629" s="211">
        <f>Q2629*H2629</f>
        <v>8.3599999999999999E-5</v>
      </c>
      <c r="S2629" s="211">
        <v>1.7999999999999999E-2</v>
      </c>
      <c r="T2629" s="212">
        <f>S2629*H2629</f>
        <v>1.7999999999999999E-2</v>
      </c>
      <c r="U2629" s="33"/>
      <c r="V2629" s="33"/>
      <c r="W2629" s="33"/>
      <c r="X2629" s="33"/>
      <c r="Y2629" s="33"/>
      <c r="Z2629" s="33"/>
      <c r="AA2629" s="33"/>
      <c r="AB2629" s="33"/>
      <c r="AC2629" s="33"/>
      <c r="AD2629" s="33"/>
      <c r="AE2629" s="33"/>
      <c r="AR2629" s="213" t="s">
        <v>154</v>
      </c>
      <c r="AT2629" s="213" t="s">
        <v>149</v>
      </c>
      <c r="AU2629" s="213" t="s">
        <v>86</v>
      </c>
      <c r="AY2629" s="16" t="s">
        <v>147</v>
      </c>
      <c r="BE2629" s="214">
        <f>IF(N2629="základní",J2629,0)</f>
        <v>0</v>
      </c>
      <c r="BF2629" s="214">
        <f>IF(N2629="snížená",J2629,0)</f>
        <v>0</v>
      </c>
      <c r="BG2629" s="214">
        <f>IF(N2629="zákl. přenesená",J2629,0)</f>
        <v>0</v>
      </c>
      <c r="BH2629" s="214">
        <f>IF(N2629="sníž. přenesená",J2629,0)</f>
        <v>0</v>
      </c>
      <c r="BI2629" s="214">
        <f>IF(N2629="nulová",J2629,0)</f>
        <v>0</v>
      </c>
      <c r="BJ2629" s="16" t="s">
        <v>21</v>
      </c>
      <c r="BK2629" s="214">
        <f>ROUND(I2629*H2629,2)</f>
        <v>0</v>
      </c>
      <c r="BL2629" s="16" t="s">
        <v>154</v>
      </c>
      <c r="BM2629" s="213" t="s">
        <v>4464</v>
      </c>
    </row>
    <row r="2630" spans="1:65" s="2" customFormat="1" ht="19.5">
      <c r="A2630" s="33"/>
      <c r="B2630" s="34"/>
      <c r="C2630" s="35"/>
      <c r="D2630" s="215" t="s">
        <v>156</v>
      </c>
      <c r="E2630" s="35"/>
      <c r="F2630" s="216" t="s">
        <v>4465</v>
      </c>
      <c r="G2630" s="35"/>
      <c r="H2630" s="35"/>
      <c r="I2630" s="114"/>
      <c r="J2630" s="35"/>
      <c r="K2630" s="35"/>
      <c r="L2630" s="38"/>
      <c r="M2630" s="217"/>
      <c r="N2630" s="218"/>
      <c r="O2630" s="70"/>
      <c r="P2630" s="70"/>
      <c r="Q2630" s="70"/>
      <c r="R2630" s="70"/>
      <c r="S2630" s="70"/>
      <c r="T2630" s="71"/>
      <c r="U2630" s="33"/>
      <c r="V2630" s="33"/>
      <c r="W2630" s="33"/>
      <c r="X2630" s="33"/>
      <c r="Y2630" s="33"/>
      <c r="Z2630" s="33"/>
      <c r="AA2630" s="33"/>
      <c r="AB2630" s="33"/>
      <c r="AC2630" s="33"/>
      <c r="AD2630" s="33"/>
      <c r="AE2630" s="33"/>
      <c r="AT2630" s="16" t="s">
        <v>156</v>
      </c>
      <c r="AU2630" s="16" t="s">
        <v>86</v>
      </c>
    </row>
    <row r="2631" spans="1:65" s="2" customFormat="1" ht="19.5">
      <c r="A2631" s="33"/>
      <c r="B2631" s="34"/>
      <c r="C2631" s="35"/>
      <c r="D2631" s="215" t="s">
        <v>191</v>
      </c>
      <c r="E2631" s="35"/>
      <c r="F2631" s="219" t="s">
        <v>4466</v>
      </c>
      <c r="G2631" s="35"/>
      <c r="H2631" s="35"/>
      <c r="I2631" s="114"/>
      <c r="J2631" s="35"/>
      <c r="K2631" s="35"/>
      <c r="L2631" s="38"/>
      <c r="M2631" s="217"/>
      <c r="N2631" s="218"/>
      <c r="O2631" s="70"/>
      <c r="P2631" s="70"/>
      <c r="Q2631" s="70"/>
      <c r="R2631" s="70"/>
      <c r="S2631" s="70"/>
      <c r="T2631" s="71"/>
      <c r="U2631" s="33"/>
      <c r="V2631" s="33"/>
      <c r="W2631" s="33"/>
      <c r="X2631" s="33"/>
      <c r="Y2631" s="33"/>
      <c r="Z2631" s="33"/>
      <c r="AA2631" s="33"/>
      <c r="AB2631" s="33"/>
      <c r="AC2631" s="33"/>
      <c r="AD2631" s="33"/>
      <c r="AE2631" s="33"/>
      <c r="AT2631" s="16" t="s">
        <v>191</v>
      </c>
      <c r="AU2631" s="16" t="s">
        <v>86</v>
      </c>
    </row>
    <row r="2632" spans="1:65" s="2" customFormat="1" ht="16.5" customHeight="1">
      <c r="A2632" s="33"/>
      <c r="B2632" s="34"/>
      <c r="C2632" s="202" t="s">
        <v>4467</v>
      </c>
      <c r="D2632" s="202" t="s">
        <v>149</v>
      </c>
      <c r="E2632" s="203" t="s">
        <v>4468</v>
      </c>
      <c r="F2632" s="204" t="s">
        <v>4469</v>
      </c>
      <c r="G2632" s="205" t="s">
        <v>1038</v>
      </c>
      <c r="H2632" s="206">
        <v>1</v>
      </c>
      <c r="I2632" s="207"/>
      <c r="J2632" s="208">
        <f>ROUND(I2632*H2632,2)</f>
        <v>0</v>
      </c>
      <c r="K2632" s="204" t="s">
        <v>153</v>
      </c>
      <c r="L2632" s="38"/>
      <c r="M2632" s="209" t="s">
        <v>1</v>
      </c>
      <c r="N2632" s="210" t="s">
        <v>42</v>
      </c>
      <c r="O2632" s="70"/>
      <c r="P2632" s="211">
        <f>O2632*H2632</f>
        <v>0</v>
      </c>
      <c r="Q2632" s="211">
        <v>0</v>
      </c>
      <c r="R2632" s="211">
        <f>Q2632*H2632</f>
        <v>0</v>
      </c>
      <c r="S2632" s="211">
        <v>1E-3</v>
      </c>
      <c r="T2632" s="212">
        <f>S2632*H2632</f>
        <v>1E-3</v>
      </c>
      <c r="U2632" s="33"/>
      <c r="V2632" s="33"/>
      <c r="W2632" s="33"/>
      <c r="X2632" s="33"/>
      <c r="Y2632" s="33"/>
      <c r="Z2632" s="33"/>
      <c r="AA2632" s="33"/>
      <c r="AB2632" s="33"/>
      <c r="AC2632" s="33"/>
      <c r="AD2632" s="33"/>
      <c r="AE2632" s="33"/>
      <c r="AR2632" s="213" t="s">
        <v>154</v>
      </c>
      <c r="AT2632" s="213" t="s">
        <v>149</v>
      </c>
      <c r="AU2632" s="213" t="s">
        <v>86</v>
      </c>
      <c r="AY2632" s="16" t="s">
        <v>147</v>
      </c>
      <c r="BE2632" s="214">
        <f>IF(N2632="základní",J2632,0)</f>
        <v>0</v>
      </c>
      <c r="BF2632" s="214">
        <f>IF(N2632="snížená",J2632,0)</f>
        <v>0</v>
      </c>
      <c r="BG2632" s="214">
        <f>IF(N2632="zákl. přenesená",J2632,0)</f>
        <v>0</v>
      </c>
      <c r="BH2632" s="214">
        <f>IF(N2632="sníž. přenesená",J2632,0)</f>
        <v>0</v>
      </c>
      <c r="BI2632" s="214">
        <f>IF(N2632="nulová",J2632,0)</f>
        <v>0</v>
      </c>
      <c r="BJ2632" s="16" t="s">
        <v>21</v>
      </c>
      <c r="BK2632" s="214">
        <f>ROUND(I2632*H2632,2)</f>
        <v>0</v>
      </c>
      <c r="BL2632" s="16" t="s">
        <v>154</v>
      </c>
      <c r="BM2632" s="213" t="s">
        <v>4470</v>
      </c>
    </row>
    <row r="2633" spans="1:65" s="2" customFormat="1" ht="19.5">
      <c r="A2633" s="33"/>
      <c r="B2633" s="34"/>
      <c r="C2633" s="35"/>
      <c r="D2633" s="215" t="s">
        <v>156</v>
      </c>
      <c r="E2633" s="35"/>
      <c r="F2633" s="216" t="s">
        <v>4471</v>
      </c>
      <c r="G2633" s="35"/>
      <c r="H2633" s="35"/>
      <c r="I2633" s="114"/>
      <c r="J2633" s="35"/>
      <c r="K2633" s="35"/>
      <c r="L2633" s="38"/>
      <c r="M2633" s="217"/>
      <c r="N2633" s="218"/>
      <c r="O2633" s="70"/>
      <c r="P2633" s="70"/>
      <c r="Q2633" s="70"/>
      <c r="R2633" s="70"/>
      <c r="S2633" s="70"/>
      <c r="T2633" s="71"/>
      <c r="U2633" s="33"/>
      <c r="V2633" s="33"/>
      <c r="W2633" s="33"/>
      <c r="X2633" s="33"/>
      <c r="Y2633" s="33"/>
      <c r="Z2633" s="33"/>
      <c r="AA2633" s="33"/>
      <c r="AB2633" s="33"/>
      <c r="AC2633" s="33"/>
      <c r="AD2633" s="33"/>
      <c r="AE2633" s="33"/>
      <c r="AT2633" s="16" t="s">
        <v>156</v>
      </c>
      <c r="AU2633" s="16" t="s">
        <v>86</v>
      </c>
    </row>
    <row r="2634" spans="1:65" s="2" customFormat="1" ht="19.5">
      <c r="A2634" s="33"/>
      <c r="B2634" s="34"/>
      <c r="C2634" s="35"/>
      <c r="D2634" s="215" t="s">
        <v>191</v>
      </c>
      <c r="E2634" s="35"/>
      <c r="F2634" s="219" t="s">
        <v>4472</v>
      </c>
      <c r="G2634" s="35"/>
      <c r="H2634" s="35"/>
      <c r="I2634" s="114"/>
      <c r="J2634" s="35"/>
      <c r="K2634" s="35"/>
      <c r="L2634" s="38"/>
      <c r="M2634" s="217"/>
      <c r="N2634" s="218"/>
      <c r="O2634" s="70"/>
      <c r="P2634" s="70"/>
      <c r="Q2634" s="70"/>
      <c r="R2634" s="70"/>
      <c r="S2634" s="70"/>
      <c r="T2634" s="71"/>
      <c r="U2634" s="33"/>
      <c r="V2634" s="33"/>
      <c r="W2634" s="33"/>
      <c r="X2634" s="33"/>
      <c r="Y2634" s="33"/>
      <c r="Z2634" s="33"/>
      <c r="AA2634" s="33"/>
      <c r="AB2634" s="33"/>
      <c r="AC2634" s="33"/>
      <c r="AD2634" s="33"/>
      <c r="AE2634" s="33"/>
      <c r="AT2634" s="16" t="s">
        <v>191</v>
      </c>
      <c r="AU2634" s="16" t="s">
        <v>86</v>
      </c>
    </row>
    <row r="2635" spans="1:65" s="2" customFormat="1" ht="16.5" customHeight="1">
      <c r="A2635" s="33"/>
      <c r="B2635" s="34"/>
      <c r="C2635" s="202" t="s">
        <v>4473</v>
      </c>
      <c r="D2635" s="202" t="s">
        <v>149</v>
      </c>
      <c r="E2635" s="203" t="s">
        <v>4474</v>
      </c>
      <c r="F2635" s="204" t="s">
        <v>4475</v>
      </c>
      <c r="G2635" s="205" t="s">
        <v>1038</v>
      </c>
      <c r="H2635" s="206">
        <v>1</v>
      </c>
      <c r="I2635" s="207"/>
      <c r="J2635" s="208">
        <f>ROUND(I2635*H2635,2)</f>
        <v>0</v>
      </c>
      <c r="K2635" s="204" t="s">
        <v>153</v>
      </c>
      <c r="L2635" s="38"/>
      <c r="M2635" s="209" t="s">
        <v>1</v>
      </c>
      <c r="N2635" s="210" t="s">
        <v>42</v>
      </c>
      <c r="O2635" s="70"/>
      <c r="P2635" s="211">
        <f>O2635*H2635</f>
        <v>0</v>
      </c>
      <c r="Q2635" s="211">
        <v>0</v>
      </c>
      <c r="R2635" s="211">
        <f>Q2635*H2635</f>
        <v>0</v>
      </c>
      <c r="S2635" s="211">
        <v>1E-3</v>
      </c>
      <c r="T2635" s="212">
        <f>S2635*H2635</f>
        <v>1E-3</v>
      </c>
      <c r="U2635" s="33"/>
      <c r="V2635" s="33"/>
      <c r="W2635" s="33"/>
      <c r="X2635" s="33"/>
      <c r="Y2635" s="33"/>
      <c r="Z2635" s="33"/>
      <c r="AA2635" s="33"/>
      <c r="AB2635" s="33"/>
      <c r="AC2635" s="33"/>
      <c r="AD2635" s="33"/>
      <c r="AE2635" s="33"/>
      <c r="AR2635" s="213" t="s">
        <v>154</v>
      </c>
      <c r="AT2635" s="213" t="s">
        <v>149</v>
      </c>
      <c r="AU2635" s="213" t="s">
        <v>86</v>
      </c>
      <c r="AY2635" s="16" t="s">
        <v>147</v>
      </c>
      <c r="BE2635" s="214">
        <f>IF(N2635="základní",J2635,0)</f>
        <v>0</v>
      </c>
      <c r="BF2635" s="214">
        <f>IF(N2635="snížená",J2635,0)</f>
        <v>0</v>
      </c>
      <c r="BG2635" s="214">
        <f>IF(N2635="zákl. přenesená",J2635,0)</f>
        <v>0</v>
      </c>
      <c r="BH2635" s="214">
        <f>IF(N2635="sníž. přenesená",J2635,0)</f>
        <v>0</v>
      </c>
      <c r="BI2635" s="214">
        <f>IF(N2635="nulová",J2635,0)</f>
        <v>0</v>
      </c>
      <c r="BJ2635" s="16" t="s">
        <v>21</v>
      </c>
      <c r="BK2635" s="214">
        <f>ROUND(I2635*H2635,2)</f>
        <v>0</v>
      </c>
      <c r="BL2635" s="16" t="s">
        <v>154</v>
      </c>
      <c r="BM2635" s="213" t="s">
        <v>4476</v>
      </c>
    </row>
    <row r="2636" spans="1:65" s="2" customFormat="1" ht="19.5">
      <c r="A2636" s="33"/>
      <c r="B2636" s="34"/>
      <c r="C2636" s="35"/>
      <c r="D2636" s="215" t="s">
        <v>156</v>
      </c>
      <c r="E2636" s="35"/>
      <c r="F2636" s="216" t="s">
        <v>4477</v>
      </c>
      <c r="G2636" s="35"/>
      <c r="H2636" s="35"/>
      <c r="I2636" s="114"/>
      <c r="J2636" s="35"/>
      <c r="K2636" s="35"/>
      <c r="L2636" s="38"/>
      <c r="M2636" s="217"/>
      <c r="N2636" s="218"/>
      <c r="O2636" s="70"/>
      <c r="P2636" s="70"/>
      <c r="Q2636" s="70"/>
      <c r="R2636" s="70"/>
      <c r="S2636" s="70"/>
      <c r="T2636" s="71"/>
      <c r="U2636" s="33"/>
      <c r="V2636" s="33"/>
      <c r="W2636" s="33"/>
      <c r="X2636" s="33"/>
      <c r="Y2636" s="33"/>
      <c r="Z2636" s="33"/>
      <c r="AA2636" s="33"/>
      <c r="AB2636" s="33"/>
      <c r="AC2636" s="33"/>
      <c r="AD2636" s="33"/>
      <c r="AE2636" s="33"/>
      <c r="AT2636" s="16" t="s">
        <v>156</v>
      </c>
      <c r="AU2636" s="16" t="s">
        <v>86</v>
      </c>
    </row>
    <row r="2637" spans="1:65" s="2" customFormat="1" ht="21.75" customHeight="1">
      <c r="A2637" s="33"/>
      <c r="B2637" s="34"/>
      <c r="C2637" s="202" t="s">
        <v>4478</v>
      </c>
      <c r="D2637" s="202" t="s">
        <v>149</v>
      </c>
      <c r="E2637" s="203" t="s">
        <v>4479</v>
      </c>
      <c r="F2637" s="204" t="s">
        <v>4480</v>
      </c>
      <c r="G2637" s="205" t="s">
        <v>152</v>
      </c>
      <c r="H2637" s="206">
        <v>1</v>
      </c>
      <c r="I2637" s="207"/>
      <c r="J2637" s="208">
        <f>ROUND(I2637*H2637,2)</f>
        <v>0</v>
      </c>
      <c r="K2637" s="204" t="s">
        <v>153</v>
      </c>
      <c r="L2637" s="38"/>
      <c r="M2637" s="209" t="s">
        <v>1</v>
      </c>
      <c r="N2637" s="210" t="s">
        <v>42</v>
      </c>
      <c r="O2637" s="70"/>
      <c r="P2637" s="211">
        <f>O2637*H2637</f>
        <v>0</v>
      </c>
      <c r="Q2637" s="211">
        <v>0</v>
      </c>
      <c r="R2637" s="211">
        <f>Q2637*H2637</f>
        <v>0</v>
      </c>
      <c r="S2637" s="211">
        <v>0.05</v>
      </c>
      <c r="T2637" s="212">
        <f>S2637*H2637</f>
        <v>0.05</v>
      </c>
      <c r="U2637" s="33"/>
      <c r="V2637" s="33"/>
      <c r="W2637" s="33"/>
      <c r="X2637" s="33"/>
      <c r="Y2637" s="33"/>
      <c r="Z2637" s="33"/>
      <c r="AA2637" s="33"/>
      <c r="AB2637" s="33"/>
      <c r="AC2637" s="33"/>
      <c r="AD2637" s="33"/>
      <c r="AE2637" s="33"/>
      <c r="AR2637" s="213" t="s">
        <v>154</v>
      </c>
      <c r="AT2637" s="213" t="s">
        <v>149</v>
      </c>
      <c r="AU2637" s="213" t="s">
        <v>86</v>
      </c>
      <c r="AY2637" s="16" t="s">
        <v>147</v>
      </c>
      <c r="BE2637" s="214">
        <f>IF(N2637="základní",J2637,0)</f>
        <v>0</v>
      </c>
      <c r="BF2637" s="214">
        <f>IF(N2637="snížená",J2637,0)</f>
        <v>0</v>
      </c>
      <c r="BG2637" s="214">
        <f>IF(N2637="zákl. přenesená",J2637,0)</f>
        <v>0</v>
      </c>
      <c r="BH2637" s="214">
        <f>IF(N2637="sníž. přenesená",J2637,0)</f>
        <v>0</v>
      </c>
      <c r="BI2637" s="214">
        <f>IF(N2637="nulová",J2637,0)</f>
        <v>0</v>
      </c>
      <c r="BJ2637" s="16" t="s">
        <v>21</v>
      </c>
      <c r="BK2637" s="214">
        <f>ROUND(I2637*H2637,2)</f>
        <v>0</v>
      </c>
      <c r="BL2637" s="16" t="s">
        <v>154</v>
      </c>
      <c r="BM2637" s="213" t="s">
        <v>4481</v>
      </c>
    </row>
    <row r="2638" spans="1:65" s="2" customFormat="1" ht="19.5">
      <c r="A2638" s="33"/>
      <c r="B2638" s="34"/>
      <c r="C2638" s="35"/>
      <c r="D2638" s="215" t="s">
        <v>156</v>
      </c>
      <c r="E2638" s="35"/>
      <c r="F2638" s="216" t="s">
        <v>4482</v>
      </c>
      <c r="G2638" s="35"/>
      <c r="H2638" s="35"/>
      <c r="I2638" s="114"/>
      <c r="J2638" s="35"/>
      <c r="K2638" s="35"/>
      <c r="L2638" s="38"/>
      <c r="M2638" s="217"/>
      <c r="N2638" s="218"/>
      <c r="O2638" s="70"/>
      <c r="P2638" s="70"/>
      <c r="Q2638" s="70"/>
      <c r="R2638" s="70"/>
      <c r="S2638" s="70"/>
      <c r="T2638" s="71"/>
      <c r="U2638" s="33"/>
      <c r="V2638" s="33"/>
      <c r="W2638" s="33"/>
      <c r="X2638" s="33"/>
      <c r="Y2638" s="33"/>
      <c r="Z2638" s="33"/>
      <c r="AA2638" s="33"/>
      <c r="AB2638" s="33"/>
      <c r="AC2638" s="33"/>
      <c r="AD2638" s="33"/>
      <c r="AE2638" s="33"/>
      <c r="AT2638" s="16" t="s">
        <v>156</v>
      </c>
      <c r="AU2638" s="16" t="s">
        <v>86</v>
      </c>
    </row>
    <row r="2639" spans="1:65" s="2" customFormat="1" ht="48.75">
      <c r="A2639" s="33"/>
      <c r="B2639" s="34"/>
      <c r="C2639" s="35"/>
      <c r="D2639" s="215" t="s">
        <v>158</v>
      </c>
      <c r="E2639" s="35"/>
      <c r="F2639" s="219" t="s">
        <v>4483</v>
      </c>
      <c r="G2639" s="35"/>
      <c r="H2639" s="35"/>
      <c r="I2639" s="114"/>
      <c r="J2639" s="35"/>
      <c r="K2639" s="35"/>
      <c r="L2639" s="38"/>
      <c r="M2639" s="217"/>
      <c r="N2639" s="218"/>
      <c r="O2639" s="70"/>
      <c r="P2639" s="70"/>
      <c r="Q2639" s="70"/>
      <c r="R2639" s="70"/>
      <c r="S2639" s="70"/>
      <c r="T2639" s="71"/>
      <c r="U2639" s="33"/>
      <c r="V2639" s="33"/>
      <c r="W2639" s="33"/>
      <c r="X2639" s="33"/>
      <c r="Y2639" s="33"/>
      <c r="Z2639" s="33"/>
      <c r="AA2639" s="33"/>
      <c r="AB2639" s="33"/>
      <c r="AC2639" s="33"/>
      <c r="AD2639" s="33"/>
      <c r="AE2639" s="33"/>
      <c r="AT2639" s="16" t="s">
        <v>158</v>
      </c>
      <c r="AU2639" s="16" t="s">
        <v>86</v>
      </c>
    </row>
    <row r="2640" spans="1:65" s="12" customFormat="1" ht="22.9" customHeight="1">
      <c r="B2640" s="186"/>
      <c r="C2640" s="187"/>
      <c r="D2640" s="188" t="s">
        <v>76</v>
      </c>
      <c r="E2640" s="200" t="s">
        <v>4405</v>
      </c>
      <c r="F2640" s="200" t="s">
        <v>4484</v>
      </c>
      <c r="G2640" s="187"/>
      <c r="H2640" s="187"/>
      <c r="I2640" s="190"/>
      <c r="J2640" s="201">
        <f>BK2640</f>
        <v>0</v>
      </c>
      <c r="K2640" s="187"/>
      <c r="L2640" s="192"/>
      <c r="M2640" s="193"/>
      <c r="N2640" s="194"/>
      <c r="O2640" s="194"/>
      <c r="P2640" s="195">
        <f>SUM(P2641:P2661)</f>
        <v>0</v>
      </c>
      <c r="Q2640" s="194"/>
      <c r="R2640" s="195">
        <f>SUM(R2641:R2661)</f>
        <v>0.10064000000000002</v>
      </c>
      <c r="S2640" s="194"/>
      <c r="T2640" s="196">
        <f>SUM(T2641:T2661)</f>
        <v>2.9909999999999999E-2</v>
      </c>
      <c r="AR2640" s="197" t="s">
        <v>21</v>
      </c>
      <c r="AT2640" s="198" t="s">
        <v>76</v>
      </c>
      <c r="AU2640" s="198" t="s">
        <v>21</v>
      </c>
      <c r="AY2640" s="197" t="s">
        <v>147</v>
      </c>
      <c r="BK2640" s="199">
        <f>SUM(BK2641:BK2661)</f>
        <v>0</v>
      </c>
    </row>
    <row r="2641" spans="1:65" s="2" customFormat="1" ht="16.5" customHeight="1">
      <c r="A2641" s="33"/>
      <c r="B2641" s="34"/>
      <c r="C2641" s="202" t="s">
        <v>4485</v>
      </c>
      <c r="D2641" s="202" t="s">
        <v>149</v>
      </c>
      <c r="E2641" s="203" t="s">
        <v>4486</v>
      </c>
      <c r="F2641" s="204" t="s">
        <v>4487</v>
      </c>
      <c r="G2641" s="205" t="s">
        <v>210</v>
      </c>
      <c r="H2641" s="206">
        <v>1</v>
      </c>
      <c r="I2641" s="207"/>
      <c r="J2641" s="208">
        <f>ROUND(I2641*H2641,2)</f>
        <v>0</v>
      </c>
      <c r="K2641" s="204" t="s">
        <v>153</v>
      </c>
      <c r="L2641" s="38"/>
      <c r="M2641" s="209" t="s">
        <v>1</v>
      </c>
      <c r="N2641" s="210" t="s">
        <v>42</v>
      </c>
      <c r="O2641" s="70"/>
      <c r="P2641" s="211">
        <f>O2641*H2641</f>
        <v>0</v>
      </c>
      <c r="Q2641" s="211">
        <v>2.4000000000000001E-4</v>
      </c>
      <c r="R2641" s="211">
        <f>Q2641*H2641</f>
        <v>2.4000000000000001E-4</v>
      </c>
      <c r="S2641" s="211">
        <v>1.7600000000000001E-3</v>
      </c>
      <c r="T2641" s="212">
        <f>S2641*H2641</f>
        <v>1.7600000000000001E-3</v>
      </c>
      <c r="U2641" s="33"/>
      <c r="V2641" s="33"/>
      <c r="W2641" s="33"/>
      <c r="X2641" s="33"/>
      <c r="Y2641" s="33"/>
      <c r="Z2641" s="33"/>
      <c r="AA2641" s="33"/>
      <c r="AB2641" s="33"/>
      <c r="AC2641" s="33"/>
      <c r="AD2641" s="33"/>
      <c r="AE2641" s="33"/>
      <c r="AR2641" s="213" t="s">
        <v>154</v>
      </c>
      <c r="AT2641" s="213" t="s">
        <v>149</v>
      </c>
      <c r="AU2641" s="213" t="s">
        <v>86</v>
      </c>
      <c r="AY2641" s="16" t="s">
        <v>147</v>
      </c>
      <c r="BE2641" s="214">
        <f>IF(N2641="základní",J2641,0)</f>
        <v>0</v>
      </c>
      <c r="BF2641" s="214">
        <f>IF(N2641="snížená",J2641,0)</f>
        <v>0</v>
      </c>
      <c r="BG2641" s="214">
        <f>IF(N2641="zákl. přenesená",J2641,0)</f>
        <v>0</v>
      </c>
      <c r="BH2641" s="214">
        <f>IF(N2641="sníž. přenesená",J2641,0)</f>
        <v>0</v>
      </c>
      <c r="BI2641" s="214">
        <f>IF(N2641="nulová",J2641,0)</f>
        <v>0</v>
      </c>
      <c r="BJ2641" s="16" t="s">
        <v>21</v>
      </c>
      <c r="BK2641" s="214">
        <f>ROUND(I2641*H2641,2)</f>
        <v>0</v>
      </c>
      <c r="BL2641" s="16" t="s">
        <v>154</v>
      </c>
      <c r="BM2641" s="213" t="s">
        <v>4488</v>
      </c>
    </row>
    <row r="2642" spans="1:65" s="2" customFormat="1" ht="19.5">
      <c r="A2642" s="33"/>
      <c r="B2642" s="34"/>
      <c r="C2642" s="35"/>
      <c r="D2642" s="215" t="s">
        <v>156</v>
      </c>
      <c r="E2642" s="35"/>
      <c r="F2642" s="216" t="s">
        <v>4489</v>
      </c>
      <c r="G2642" s="35"/>
      <c r="H2642" s="35"/>
      <c r="I2642" s="114"/>
      <c r="J2642" s="35"/>
      <c r="K2642" s="35"/>
      <c r="L2642" s="38"/>
      <c r="M2642" s="217"/>
      <c r="N2642" s="218"/>
      <c r="O2642" s="70"/>
      <c r="P2642" s="70"/>
      <c r="Q2642" s="70"/>
      <c r="R2642" s="70"/>
      <c r="S2642" s="70"/>
      <c r="T2642" s="71"/>
      <c r="U2642" s="33"/>
      <c r="V2642" s="33"/>
      <c r="W2642" s="33"/>
      <c r="X2642" s="33"/>
      <c r="Y2642" s="33"/>
      <c r="Z2642" s="33"/>
      <c r="AA2642" s="33"/>
      <c r="AB2642" s="33"/>
      <c r="AC2642" s="33"/>
      <c r="AD2642" s="33"/>
      <c r="AE2642" s="33"/>
      <c r="AT2642" s="16" t="s">
        <v>156</v>
      </c>
      <c r="AU2642" s="16" t="s">
        <v>86</v>
      </c>
    </row>
    <row r="2643" spans="1:65" s="2" customFormat="1" ht="39">
      <c r="A2643" s="33"/>
      <c r="B2643" s="34"/>
      <c r="C2643" s="35"/>
      <c r="D2643" s="215" t="s">
        <v>191</v>
      </c>
      <c r="E2643" s="35"/>
      <c r="F2643" s="219" t="s">
        <v>4490</v>
      </c>
      <c r="G2643" s="35"/>
      <c r="H2643" s="35"/>
      <c r="I2643" s="114"/>
      <c r="J2643" s="35"/>
      <c r="K2643" s="35"/>
      <c r="L2643" s="38"/>
      <c r="M2643" s="217"/>
      <c r="N2643" s="218"/>
      <c r="O2643" s="70"/>
      <c r="P2643" s="70"/>
      <c r="Q2643" s="70"/>
      <c r="R2643" s="70"/>
      <c r="S2643" s="70"/>
      <c r="T2643" s="71"/>
      <c r="U2643" s="33"/>
      <c r="V2643" s="33"/>
      <c r="W2643" s="33"/>
      <c r="X2643" s="33"/>
      <c r="Y2643" s="33"/>
      <c r="Z2643" s="33"/>
      <c r="AA2643" s="33"/>
      <c r="AB2643" s="33"/>
      <c r="AC2643" s="33"/>
      <c r="AD2643" s="33"/>
      <c r="AE2643" s="33"/>
      <c r="AT2643" s="16" t="s">
        <v>191</v>
      </c>
      <c r="AU2643" s="16" t="s">
        <v>86</v>
      </c>
    </row>
    <row r="2644" spans="1:65" s="2" customFormat="1" ht="16.5" customHeight="1">
      <c r="A2644" s="33"/>
      <c r="B2644" s="34"/>
      <c r="C2644" s="220" t="s">
        <v>4491</v>
      </c>
      <c r="D2644" s="220" t="s">
        <v>290</v>
      </c>
      <c r="E2644" s="221" t="s">
        <v>4492</v>
      </c>
      <c r="F2644" s="222" t="s">
        <v>4493</v>
      </c>
      <c r="G2644" s="223" t="s">
        <v>152</v>
      </c>
      <c r="H2644" s="224">
        <v>1</v>
      </c>
      <c r="I2644" s="225"/>
      <c r="J2644" s="226">
        <f>ROUND(I2644*H2644,2)</f>
        <v>0</v>
      </c>
      <c r="K2644" s="222" t="s">
        <v>153</v>
      </c>
      <c r="L2644" s="227"/>
      <c r="M2644" s="228" t="s">
        <v>1</v>
      </c>
      <c r="N2644" s="229" t="s">
        <v>42</v>
      </c>
      <c r="O2644" s="70"/>
      <c r="P2644" s="211">
        <f>O2644*H2644</f>
        <v>0</v>
      </c>
      <c r="Q2644" s="211">
        <v>8.1000000000000003E-2</v>
      </c>
      <c r="R2644" s="211">
        <f>Q2644*H2644</f>
        <v>8.1000000000000003E-2</v>
      </c>
      <c r="S2644" s="211">
        <v>0</v>
      </c>
      <c r="T2644" s="212">
        <f>S2644*H2644</f>
        <v>0</v>
      </c>
      <c r="U2644" s="33"/>
      <c r="V2644" s="33"/>
      <c r="W2644" s="33"/>
      <c r="X2644" s="33"/>
      <c r="Y2644" s="33"/>
      <c r="Z2644" s="33"/>
      <c r="AA2644" s="33"/>
      <c r="AB2644" s="33"/>
      <c r="AC2644" s="33"/>
      <c r="AD2644" s="33"/>
      <c r="AE2644" s="33"/>
      <c r="AR2644" s="213" t="s">
        <v>193</v>
      </c>
      <c r="AT2644" s="213" t="s">
        <v>290</v>
      </c>
      <c r="AU2644" s="213" t="s">
        <v>86</v>
      </c>
      <c r="AY2644" s="16" t="s">
        <v>147</v>
      </c>
      <c r="BE2644" s="214">
        <f>IF(N2644="základní",J2644,0)</f>
        <v>0</v>
      </c>
      <c r="BF2644" s="214">
        <f>IF(N2644="snížená",J2644,0)</f>
        <v>0</v>
      </c>
      <c r="BG2644" s="214">
        <f>IF(N2644="zákl. přenesená",J2644,0)</f>
        <v>0</v>
      </c>
      <c r="BH2644" s="214">
        <f>IF(N2644="sníž. přenesená",J2644,0)</f>
        <v>0</v>
      </c>
      <c r="BI2644" s="214">
        <f>IF(N2644="nulová",J2644,0)</f>
        <v>0</v>
      </c>
      <c r="BJ2644" s="16" t="s">
        <v>21</v>
      </c>
      <c r="BK2644" s="214">
        <f>ROUND(I2644*H2644,2)</f>
        <v>0</v>
      </c>
      <c r="BL2644" s="16" t="s">
        <v>154</v>
      </c>
      <c r="BM2644" s="213" t="s">
        <v>4494</v>
      </c>
    </row>
    <row r="2645" spans="1:65" s="2" customFormat="1" ht="11.25">
      <c r="A2645" s="33"/>
      <c r="B2645" s="34"/>
      <c r="C2645" s="35"/>
      <c r="D2645" s="215" t="s">
        <v>156</v>
      </c>
      <c r="E2645" s="35"/>
      <c r="F2645" s="216" t="s">
        <v>4493</v>
      </c>
      <c r="G2645" s="35"/>
      <c r="H2645" s="35"/>
      <c r="I2645" s="114"/>
      <c r="J2645" s="35"/>
      <c r="K2645" s="35"/>
      <c r="L2645" s="38"/>
      <c r="M2645" s="217"/>
      <c r="N2645" s="218"/>
      <c r="O2645" s="70"/>
      <c r="P2645" s="70"/>
      <c r="Q2645" s="70"/>
      <c r="R2645" s="70"/>
      <c r="S2645" s="70"/>
      <c r="T2645" s="71"/>
      <c r="U2645" s="33"/>
      <c r="V2645" s="33"/>
      <c r="W2645" s="33"/>
      <c r="X2645" s="33"/>
      <c r="Y2645" s="33"/>
      <c r="Z2645" s="33"/>
      <c r="AA2645" s="33"/>
      <c r="AB2645" s="33"/>
      <c r="AC2645" s="33"/>
      <c r="AD2645" s="33"/>
      <c r="AE2645" s="33"/>
      <c r="AT2645" s="16" t="s">
        <v>156</v>
      </c>
      <c r="AU2645" s="16" t="s">
        <v>86</v>
      </c>
    </row>
    <row r="2646" spans="1:65" s="2" customFormat="1" ht="21.75" customHeight="1">
      <c r="A2646" s="33"/>
      <c r="B2646" s="34"/>
      <c r="C2646" s="202" t="s">
        <v>4495</v>
      </c>
      <c r="D2646" s="202" t="s">
        <v>149</v>
      </c>
      <c r="E2646" s="203" t="s">
        <v>4496</v>
      </c>
      <c r="F2646" s="204" t="s">
        <v>4497</v>
      </c>
      <c r="G2646" s="205" t="s">
        <v>152</v>
      </c>
      <c r="H2646" s="206">
        <v>1</v>
      </c>
      <c r="I2646" s="207"/>
      <c r="J2646" s="208">
        <f>ROUND(I2646*H2646,2)</f>
        <v>0</v>
      </c>
      <c r="K2646" s="204" t="s">
        <v>153</v>
      </c>
      <c r="L2646" s="38"/>
      <c r="M2646" s="209" t="s">
        <v>1</v>
      </c>
      <c r="N2646" s="210" t="s">
        <v>42</v>
      </c>
      <c r="O2646" s="70"/>
      <c r="P2646" s="211">
        <f>O2646*H2646</f>
        <v>0</v>
      </c>
      <c r="Q2646" s="211">
        <v>0</v>
      </c>
      <c r="R2646" s="211">
        <f>Q2646*H2646</f>
        <v>0</v>
      </c>
      <c r="S2646" s="211">
        <v>2.7199999999999998E-2</v>
      </c>
      <c r="T2646" s="212">
        <f>S2646*H2646</f>
        <v>2.7199999999999998E-2</v>
      </c>
      <c r="U2646" s="33"/>
      <c r="V2646" s="33"/>
      <c r="W2646" s="33"/>
      <c r="X2646" s="33"/>
      <c r="Y2646" s="33"/>
      <c r="Z2646" s="33"/>
      <c r="AA2646" s="33"/>
      <c r="AB2646" s="33"/>
      <c r="AC2646" s="33"/>
      <c r="AD2646" s="33"/>
      <c r="AE2646" s="33"/>
      <c r="AR2646" s="213" t="s">
        <v>154</v>
      </c>
      <c r="AT2646" s="213" t="s">
        <v>149</v>
      </c>
      <c r="AU2646" s="213" t="s">
        <v>86</v>
      </c>
      <c r="AY2646" s="16" t="s">
        <v>147</v>
      </c>
      <c r="BE2646" s="214">
        <f>IF(N2646="základní",J2646,0)</f>
        <v>0</v>
      </c>
      <c r="BF2646" s="214">
        <f>IF(N2646="snížená",J2646,0)</f>
        <v>0</v>
      </c>
      <c r="BG2646" s="214">
        <f>IF(N2646="zákl. přenesená",J2646,0)</f>
        <v>0</v>
      </c>
      <c r="BH2646" s="214">
        <f>IF(N2646="sníž. přenesená",J2646,0)</f>
        <v>0</v>
      </c>
      <c r="BI2646" s="214">
        <f>IF(N2646="nulová",J2646,0)</f>
        <v>0</v>
      </c>
      <c r="BJ2646" s="16" t="s">
        <v>21</v>
      </c>
      <c r="BK2646" s="214">
        <f>ROUND(I2646*H2646,2)</f>
        <v>0</v>
      </c>
      <c r="BL2646" s="16" t="s">
        <v>154</v>
      </c>
      <c r="BM2646" s="213" t="s">
        <v>4498</v>
      </c>
    </row>
    <row r="2647" spans="1:65" s="2" customFormat="1" ht="11.25">
      <c r="A2647" s="33"/>
      <c r="B2647" s="34"/>
      <c r="C2647" s="35"/>
      <c r="D2647" s="215" t="s">
        <v>156</v>
      </c>
      <c r="E2647" s="35"/>
      <c r="F2647" s="216" t="s">
        <v>4499</v>
      </c>
      <c r="G2647" s="35"/>
      <c r="H2647" s="35"/>
      <c r="I2647" s="114"/>
      <c r="J2647" s="35"/>
      <c r="K2647" s="35"/>
      <c r="L2647" s="38"/>
      <c r="M2647" s="217"/>
      <c r="N2647" s="218"/>
      <c r="O2647" s="70"/>
      <c r="P2647" s="70"/>
      <c r="Q2647" s="70"/>
      <c r="R2647" s="70"/>
      <c r="S2647" s="70"/>
      <c r="T2647" s="71"/>
      <c r="U2647" s="33"/>
      <c r="V2647" s="33"/>
      <c r="W2647" s="33"/>
      <c r="X2647" s="33"/>
      <c r="Y2647" s="33"/>
      <c r="Z2647" s="33"/>
      <c r="AA2647" s="33"/>
      <c r="AB2647" s="33"/>
      <c r="AC2647" s="33"/>
      <c r="AD2647" s="33"/>
      <c r="AE2647" s="33"/>
      <c r="AT2647" s="16" t="s">
        <v>156</v>
      </c>
      <c r="AU2647" s="16" t="s">
        <v>86</v>
      </c>
    </row>
    <row r="2648" spans="1:65" s="2" customFormat="1" ht="21.75" customHeight="1">
      <c r="A2648" s="33"/>
      <c r="B2648" s="34"/>
      <c r="C2648" s="202" t="s">
        <v>4500</v>
      </c>
      <c r="D2648" s="202" t="s">
        <v>149</v>
      </c>
      <c r="E2648" s="203" t="s">
        <v>4501</v>
      </c>
      <c r="F2648" s="204" t="s">
        <v>4502</v>
      </c>
      <c r="G2648" s="205" t="s">
        <v>210</v>
      </c>
      <c r="H2648" s="206">
        <v>1</v>
      </c>
      <c r="I2648" s="207"/>
      <c r="J2648" s="208">
        <f>ROUND(I2648*H2648,2)</f>
        <v>0</v>
      </c>
      <c r="K2648" s="204" t="s">
        <v>153</v>
      </c>
      <c r="L2648" s="38"/>
      <c r="M2648" s="209" t="s">
        <v>1</v>
      </c>
      <c r="N2648" s="210" t="s">
        <v>42</v>
      </c>
      <c r="O2648" s="70"/>
      <c r="P2648" s="211">
        <f>O2648*H2648</f>
        <v>0</v>
      </c>
      <c r="Q2648" s="211">
        <v>2.7E-4</v>
      </c>
      <c r="R2648" s="211">
        <f>Q2648*H2648</f>
        <v>2.7E-4</v>
      </c>
      <c r="S2648" s="211">
        <v>9.5E-4</v>
      </c>
      <c r="T2648" s="212">
        <f>S2648*H2648</f>
        <v>9.5E-4</v>
      </c>
      <c r="U2648" s="33"/>
      <c r="V2648" s="33"/>
      <c r="W2648" s="33"/>
      <c r="X2648" s="33"/>
      <c r="Y2648" s="33"/>
      <c r="Z2648" s="33"/>
      <c r="AA2648" s="33"/>
      <c r="AB2648" s="33"/>
      <c r="AC2648" s="33"/>
      <c r="AD2648" s="33"/>
      <c r="AE2648" s="33"/>
      <c r="AR2648" s="213" t="s">
        <v>154</v>
      </c>
      <c r="AT2648" s="213" t="s">
        <v>149</v>
      </c>
      <c r="AU2648" s="213" t="s">
        <v>86</v>
      </c>
      <c r="AY2648" s="16" t="s">
        <v>147</v>
      </c>
      <c r="BE2648" s="214">
        <f>IF(N2648="základní",J2648,0)</f>
        <v>0</v>
      </c>
      <c r="BF2648" s="214">
        <f>IF(N2648="snížená",J2648,0)</f>
        <v>0</v>
      </c>
      <c r="BG2648" s="214">
        <f>IF(N2648="zákl. přenesená",J2648,0)</f>
        <v>0</v>
      </c>
      <c r="BH2648" s="214">
        <f>IF(N2648="sníž. přenesená",J2648,0)</f>
        <v>0</v>
      </c>
      <c r="BI2648" s="214">
        <f>IF(N2648="nulová",J2648,0)</f>
        <v>0</v>
      </c>
      <c r="BJ2648" s="16" t="s">
        <v>21</v>
      </c>
      <c r="BK2648" s="214">
        <f>ROUND(I2648*H2648,2)</f>
        <v>0</v>
      </c>
      <c r="BL2648" s="16" t="s">
        <v>154</v>
      </c>
      <c r="BM2648" s="213" t="s">
        <v>4503</v>
      </c>
    </row>
    <row r="2649" spans="1:65" s="2" customFormat="1" ht="19.5">
      <c r="A2649" s="33"/>
      <c r="B2649" s="34"/>
      <c r="C2649" s="35"/>
      <c r="D2649" s="215" t="s">
        <v>156</v>
      </c>
      <c r="E2649" s="35"/>
      <c r="F2649" s="216" t="s">
        <v>4504</v>
      </c>
      <c r="G2649" s="35"/>
      <c r="H2649" s="35"/>
      <c r="I2649" s="114"/>
      <c r="J2649" s="35"/>
      <c r="K2649" s="35"/>
      <c r="L2649" s="38"/>
      <c r="M2649" s="217"/>
      <c r="N2649" s="218"/>
      <c r="O2649" s="70"/>
      <c r="P2649" s="70"/>
      <c r="Q2649" s="70"/>
      <c r="R2649" s="70"/>
      <c r="S2649" s="70"/>
      <c r="T2649" s="71"/>
      <c r="U2649" s="33"/>
      <c r="V2649" s="33"/>
      <c r="W2649" s="33"/>
      <c r="X2649" s="33"/>
      <c r="Y2649" s="33"/>
      <c r="Z2649" s="33"/>
      <c r="AA2649" s="33"/>
      <c r="AB2649" s="33"/>
      <c r="AC2649" s="33"/>
      <c r="AD2649" s="33"/>
      <c r="AE2649" s="33"/>
      <c r="AT2649" s="16" t="s">
        <v>156</v>
      </c>
      <c r="AU2649" s="16" t="s">
        <v>86</v>
      </c>
    </row>
    <row r="2650" spans="1:65" s="2" customFormat="1" ht="39">
      <c r="A2650" s="33"/>
      <c r="B2650" s="34"/>
      <c r="C2650" s="35"/>
      <c r="D2650" s="215" t="s">
        <v>191</v>
      </c>
      <c r="E2650" s="35"/>
      <c r="F2650" s="219" t="s">
        <v>4505</v>
      </c>
      <c r="G2650" s="35"/>
      <c r="H2650" s="35"/>
      <c r="I2650" s="114"/>
      <c r="J2650" s="35"/>
      <c r="K2650" s="35"/>
      <c r="L2650" s="38"/>
      <c r="M2650" s="217"/>
      <c r="N2650" s="218"/>
      <c r="O2650" s="70"/>
      <c r="P2650" s="70"/>
      <c r="Q2650" s="70"/>
      <c r="R2650" s="70"/>
      <c r="S2650" s="70"/>
      <c r="T2650" s="71"/>
      <c r="U2650" s="33"/>
      <c r="V2650" s="33"/>
      <c r="W2650" s="33"/>
      <c r="X2650" s="33"/>
      <c r="Y2650" s="33"/>
      <c r="Z2650" s="33"/>
      <c r="AA2650" s="33"/>
      <c r="AB2650" s="33"/>
      <c r="AC2650" s="33"/>
      <c r="AD2650" s="33"/>
      <c r="AE2650" s="33"/>
      <c r="AT2650" s="16" t="s">
        <v>191</v>
      </c>
      <c r="AU2650" s="16" t="s">
        <v>86</v>
      </c>
    </row>
    <row r="2651" spans="1:65" s="2" customFormat="1" ht="21.75" customHeight="1">
      <c r="A2651" s="33"/>
      <c r="B2651" s="34"/>
      <c r="C2651" s="220" t="s">
        <v>4506</v>
      </c>
      <c r="D2651" s="220" t="s">
        <v>290</v>
      </c>
      <c r="E2651" s="221" t="s">
        <v>4507</v>
      </c>
      <c r="F2651" s="222" t="s">
        <v>4508</v>
      </c>
      <c r="G2651" s="223" t="s">
        <v>152</v>
      </c>
      <c r="H2651" s="224">
        <v>1</v>
      </c>
      <c r="I2651" s="225"/>
      <c r="J2651" s="226">
        <f>ROUND(I2651*H2651,2)</f>
        <v>0</v>
      </c>
      <c r="K2651" s="222" t="s">
        <v>153</v>
      </c>
      <c r="L2651" s="227"/>
      <c r="M2651" s="228" t="s">
        <v>1</v>
      </c>
      <c r="N2651" s="229" t="s">
        <v>42</v>
      </c>
      <c r="O2651" s="70"/>
      <c r="P2651" s="211">
        <f>O2651*H2651</f>
        <v>0</v>
      </c>
      <c r="Q2651" s="211">
        <v>1.0300000000000001E-3</v>
      </c>
      <c r="R2651" s="211">
        <f>Q2651*H2651</f>
        <v>1.0300000000000001E-3</v>
      </c>
      <c r="S2651" s="211">
        <v>0</v>
      </c>
      <c r="T2651" s="212">
        <f>S2651*H2651</f>
        <v>0</v>
      </c>
      <c r="U2651" s="33"/>
      <c r="V2651" s="33"/>
      <c r="W2651" s="33"/>
      <c r="X2651" s="33"/>
      <c r="Y2651" s="33"/>
      <c r="Z2651" s="33"/>
      <c r="AA2651" s="33"/>
      <c r="AB2651" s="33"/>
      <c r="AC2651" s="33"/>
      <c r="AD2651" s="33"/>
      <c r="AE2651" s="33"/>
      <c r="AR2651" s="213" t="s">
        <v>193</v>
      </c>
      <c r="AT2651" s="213" t="s">
        <v>290</v>
      </c>
      <c r="AU2651" s="213" t="s">
        <v>86</v>
      </c>
      <c r="AY2651" s="16" t="s">
        <v>147</v>
      </c>
      <c r="BE2651" s="214">
        <f>IF(N2651="základní",J2651,0)</f>
        <v>0</v>
      </c>
      <c r="BF2651" s="214">
        <f>IF(N2651="snížená",J2651,0)</f>
        <v>0</v>
      </c>
      <c r="BG2651" s="214">
        <f>IF(N2651="zákl. přenesená",J2651,0)</f>
        <v>0</v>
      </c>
      <c r="BH2651" s="214">
        <f>IF(N2651="sníž. přenesená",J2651,0)</f>
        <v>0</v>
      </c>
      <c r="BI2651" s="214">
        <f>IF(N2651="nulová",J2651,0)</f>
        <v>0</v>
      </c>
      <c r="BJ2651" s="16" t="s">
        <v>21</v>
      </c>
      <c r="BK2651" s="214">
        <f>ROUND(I2651*H2651,2)</f>
        <v>0</v>
      </c>
      <c r="BL2651" s="16" t="s">
        <v>154</v>
      </c>
      <c r="BM2651" s="213" t="s">
        <v>4509</v>
      </c>
    </row>
    <row r="2652" spans="1:65" s="2" customFormat="1" ht="11.25">
      <c r="A2652" s="33"/>
      <c r="B2652" s="34"/>
      <c r="C2652" s="35"/>
      <c r="D2652" s="215" t="s">
        <v>156</v>
      </c>
      <c r="E2652" s="35"/>
      <c r="F2652" s="216" t="s">
        <v>4508</v>
      </c>
      <c r="G2652" s="35"/>
      <c r="H2652" s="35"/>
      <c r="I2652" s="114"/>
      <c r="J2652" s="35"/>
      <c r="K2652" s="35"/>
      <c r="L2652" s="38"/>
      <c r="M2652" s="217"/>
      <c r="N2652" s="218"/>
      <c r="O2652" s="70"/>
      <c r="P2652" s="70"/>
      <c r="Q2652" s="70"/>
      <c r="R2652" s="70"/>
      <c r="S2652" s="70"/>
      <c r="T2652" s="71"/>
      <c r="U2652" s="33"/>
      <c r="V2652" s="33"/>
      <c r="W2652" s="33"/>
      <c r="X2652" s="33"/>
      <c r="Y2652" s="33"/>
      <c r="Z2652" s="33"/>
      <c r="AA2652" s="33"/>
      <c r="AB2652" s="33"/>
      <c r="AC2652" s="33"/>
      <c r="AD2652" s="33"/>
      <c r="AE2652" s="33"/>
      <c r="AT2652" s="16" t="s">
        <v>156</v>
      </c>
      <c r="AU2652" s="16" t="s">
        <v>86</v>
      </c>
    </row>
    <row r="2653" spans="1:65" s="2" customFormat="1" ht="19.5">
      <c r="A2653" s="33"/>
      <c r="B2653" s="34"/>
      <c r="C2653" s="35"/>
      <c r="D2653" s="215" t="s">
        <v>191</v>
      </c>
      <c r="E2653" s="35"/>
      <c r="F2653" s="219" t="s">
        <v>4510</v>
      </c>
      <c r="G2653" s="35"/>
      <c r="H2653" s="35"/>
      <c r="I2653" s="114"/>
      <c r="J2653" s="35"/>
      <c r="K2653" s="35"/>
      <c r="L2653" s="38"/>
      <c r="M2653" s="217"/>
      <c r="N2653" s="218"/>
      <c r="O2653" s="70"/>
      <c r="P2653" s="70"/>
      <c r="Q2653" s="70"/>
      <c r="R2653" s="70"/>
      <c r="S2653" s="70"/>
      <c r="T2653" s="71"/>
      <c r="U2653" s="33"/>
      <c r="V2653" s="33"/>
      <c r="W2653" s="33"/>
      <c r="X2653" s="33"/>
      <c r="Y2653" s="33"/>
      <c r="Z2653" s="33"/>
      <c r="AA2653" s="33"/>
      <c r="AB2653" s="33"/>
      <c r="AC2653" s="33"/>
      <c r="AD2653" s="33"/>
      <c r="AE2653" s="33"/>
      <c r="AT2653" s="16" t="s">
        <v>191</v>
      </c>
      <c r="AU2653" s="16" t="s">
        <v>86</v>
      </c>
    </row>
    <row r="2654" spans="1:65" s="2" customFormat="1" ht="21.75" customHeight="1">
      <c r="A2654" s="33"/>
      <c r="B2654" s="34"/>
      <c r="C2654" s="202" t="s">
        <v>4511</v>
      </c>
      <c r="D2654" s="202" t="s">
        <v>149</v>
      </c>
      <c r="E2654" s="203" t="s">
        <v>4512</v>
      </c>
      <c r="F2654" s="204" t="s">
        <v>4513</v>
      </c>
      <c r="G2654" s="205" t="s">
        <v>152</v>
      </c>
      <c r="H2654" s="206">
        <v>1</v>
      </c>
      <c r="I2654" s="207"/>
      <c r="J2654" s="208">
        <f>ROUND(I2654*H2654,2)</f>
        <v>0</v>
      </c>
      <c r="K2654" s="204" t="s">
        <v>153</v>
      </c>
      <c r="L2654" s="38"/>
      <c r="M2654" s="209" t="s">
        <v>1</v>
      </c>
      <c r="N2654" s="210" t="s">
        <v>42</v>
      </c>
      <c r="O2654" s="70"/>
      <c r="P2654" s="211">
        <f>O2654*H2654</f>
        <v>0</v>
      </c>
      <c r="Q2654" s="211">
        <v>6.0000000000000001E-3</v>
      </c>
      <c r="R2654" s="211">
        <f>Q2654*H2654</f>
        <v>6.0000000000000001E-3</v>
      </c>
      <c r="S2654" s="211">
        <v>0</v>
      </c>
      <c r="T2654" s="212">
        <f>S2654*H2654</f>
        <v>0</v>
      </c>
      <c r="U2654" s="33"/>
      <c r="V2654" s="33"/>
      <c r="W2654" s="33"/>
      <c r="X2654" s="33"/>
      <c r="Y2654" s="33"/>
      <c r="Z2654" s="33"/>
      <c r="AA2654" s="33"/>
      <c r="AB2654" s="33"/>
      <c r="AC2654" s="33"/>
      <c r="AD2654" s="33"/>
      <c r="AE2654" s="33"/>
      <c r="AR2654" s="213" t="s">
        <v>154</v>
      </c>
      <c r="AT2654" s="213" t="s">
        <v>149</v>
      </c>
      <c r="AU2654" s="213" t="s">
        <v>86</v>
      </c>
      <c r="AY2654" s="16" t="s">
        <v>147</v>
      </c>
      <c r="BE2654" s="214">
        <f>IF(N2654="základní",J2654,0)</f>
        <v>0</v>
      </c>
      <c r="BF2654" s="214">
        <f>IF(N2654="snížená",J2654,0)</f>
        <v>0</v>
      </c>
      <c r="BG2654" s="214">
        <f>IF(N2654="zákl. přenesená",J2654,0)</f>
        <v>0</v>
      </c>
      <c r="BH2654" s="214">
        <f>IF(N2654="sníž. přenesená",J2654,0)</f>
        <v>0</v>
      </c>
      <c r="BI2654" s="214">
        <f>IF(N2654="nulová",J2654,0)</f>
        <v>0</v>
      </c>
      <c r="BJ2654" s="16" t="s">
        <v>21</v>
      </c>
      <c r="BK2654" s="214">
        <f>ROUND(I2654*H2654,2)</f>
        <v>0</v>
      </c>
      <c r="BL2654" s="16" t="s">
        <v>154</v>
      </c>
      <c r="BM2654" s="213" t="s">
        <v>4514</v>
      </c>
    </row>
    <row r="2655" spans="1:65" s="2" customFormat="1" ht="19.5">
      <c r="A2655" s="33"/>
      <c r="B2655" s="34"/>
      <c r="C2655" s="35"/>
      <c r="D2655" s="215" t="s">
        <v>156</v>
      </c>
      <c r="E2655" s="35"/>
      <c r="F2655" s="216" t="s">
        <v>4515</v>
      </c>
      <c r="G2655" s="35"/>
      <c r="H2655" s="35"/>
      <c r="I2655" s="114"/>
      <c r="J2655" s="35"/>
      <c r="K2655" s="35"/>
      <c r="L2655" s="38"/>
      <c r="M2655" s="217"/>
      <c r="N2655" s="218"/>
      <c r="O2655" s="70"/>
      <c r="P2655" s="70"/>
      <c r="Q2655" s="70"/>
      <c r="R2655" s="70"/>
      <c r="S2655" s="70"/>
      <c r="T2655" s="71"/>
      <c r="U2655" s="33"/>
      <c r="V2655" s="33"/>
      <c r="W2655" s="33"/>
      <c r="X2655" s="33"/>
      <c r="Y2655" s="33"/>
      <c r="Z2655" s="33"/>
      <c r="AA2655" s="33"/>
      <c r="AB2655" s="33"/>
      <c r="AC2655" s="33"/>
      <c r="AD2655" s="33"/>
      <c r="AE2655" s="33"/>
      <c r="AT2655" s="16" t="s">
        <v>156</v>
      </c>
      <c r="AU2655" s="16" t="s">
        <v>86</v>
      </c>
    </row>
    <row r="2656" spans="1:65" s="2" customFormat="1" ht="19.5">
      <c r="A2656" s="33"/>
      <c r="B2656" s="34"/>
      <c r="C2656" s="35"/>
      <c r="D2656" s="215" t="s">
        <v>158</v>
      </c>
      <c r="E2656" s="35"/>
      <c r="F2656" s="219" t="s">
        <v>4516</v>
      </c>
      <c r="G2656" s="35"/>
      <c r="H2656" s="35"/>
      <c r="I2656" s="114"/>
      <c r="J2656" s="35"/>
      <c r="K2656" s="35"/>
      <c r="L2656" s="38"/>
      <c r="M2656" s="217"/>
      <c r="N2656" s="218"/>
      <c r="O2656" s="70"/>
      <c r="P2656" s="70"/>
      <c r="Q2656" s="70"/>
      <c r="R2656" s="70"/>
      <c r="S2656" s="70"/>
      <c r="T2656" s="71"/>
      <c r="U2656" s="33"/>
      <c r="V2656" s="33"/>
      <c r="W2656" s="33"/>
      <c r="X2656" s="33"/>
      <c r="Y2656" s="33"/>
      <c r="Z2656" s="33"/>
      <c r="AA2656" s="33"/>
      <c r="AB2656" s="33"/>
      <c r="AC2656" s="33"/>
      <c r="AD2656" s="33"/>
      <c r="AE2656" s="33"/>
      <c r="AT2656" s="16" t="s">
        <v>158</v>
      </c>
      <c r="AU2656" s="16" t="s">
        <v>86</v>
      </c>
    </row>
    <row r="2657" spans="1:65" s="2" customFormat="1" ht="16.5" customHeight="1">
      <c r="A2657" s="33"/>
      <c r="B2657" s="34"/>
      <c r="C2657" s="220" t="s">
        <v>4517</v>
      </c>
      <c r="D2657" s="220" t="s">
        <v>290</v>
      </c>
      <c r="E2657" s="221" t="s">
        <v>4518</v>
      </c>
      <c r="F2657" s="222" t="s">
        <v>4519</v>
      </c>
      <c r="G2657" s="223" t="s">
        <v>152</v>
      </c>
      <c r="H2657" s="224">
        <v>1</v>
      </c>
      <c r="I2657" s="225"/>
      <c r="J2657" s="226">
        <f>ROUND(I2657*H2657,2)</f>
        <v>0</v>
      </c>
      <c r="K2657" s="222" t="s">
        <v>153</v>
      </c>
      <c r="L2657" s="227"/>
      <c r="M2657" s="228" t="s">
        <v>1</v>
      </c>
      <c r="N2657" s="229" t="s">
        <v>42</v>
      </c>
      <c r="O2657" s="70"/>
      <c r="P2657" s="211">
        <f>O2657*H2657</f>
        <v>0</v>
      </c>
      <c r="Q2657" s="211">
        <v>1.18E-2</v>
      </c>
      <c r="R2657" s="211">
        <f>Q2657*H2657</f>
        <v>1.18E-2</v>
      </c>
      <c r="S2657" s="211">
        <v>0</v>
      </c>
      <c r="T2657" s="212">
        <f>S2657*H2657</f>
        <v>0</v>
      </c>
      <c r="U2657" s="33"/>
      <c r="V2657" s="33"/>
      <c r="W2657" s="33"/>
      <c r="X2657" s="33"/>
      <c r="Y2657" s="33"/>
      <c r="Z2657" s="33"/>
      <c r="AA2657" s="33"/>
      <c r="AB2657" s="33"/>
      <c r="AC2657" s="33"/>
      <c r="AD2657" s="33"/>
      <c r="AE2657" s="33"/>
      <c r="AR2657" s="213" t="s">
        <v>193</v>
      </c>
      <c r="AT2657" s="213" t="s">
        <v>290</v>
      </c>
      <c r="AU2657" s="213" t="s">
        <v>86</v>
      </c>
      <c r="AY2657" s="16" t="s">
        <v>147</v>
      </c>
      <c r="BE2657" s="214">
        <f>IF(N2657="základní",J2657,0)</f>
        <v>0</v>
      </c>
      <c r="BF2657" s="214">
        <f>IF(N2657="snížená",J2657,0)</f>
        <v>0</v>
      </c>
      <c r="BG2657" s="214">
        <f>IF(N2657="zákl. přenesená",J2657,0)</f>
        <v>0</v>
      </c>
      <c r="BH2657" s="214">
        <f>IF(N2657="sníž. přenesená",J2657,0)</f>
        <v>0</v>
      </c>
      <c r="BI2657" s="214">
        <f>IF(N2657="nulová",J2657,0)</f>
        <v>0</v>
      </c>
      <c r="BJ2657" s="16" t="s">
        <v>21</v>
      </c>
      <c r="BK2657" s="214">
        <f>ROUND(I2657*H2657,2)</f>
        <v>0</v>
      </c>
      <c r="BL2657" s="16" t="s">
        <v>154</v>
      </c>
      <c r="BM2657" s="213" t="s">
        <v>4520</v>
      </c>
    </row>
    <row r="2658" spans="1:65" s="2" customFormat="1" ht="11.25">
      <c r="A2658" s="33"/>
      <c r="B2658" s="34"/>
      <c r="C2658" s="35"/>
      <c r="D2658" s="215" t="s">
        <v>156</v>
      </c>
      <c r="E2658" s="35"/>
      <c r="F2658" s="216" t="s">
        <v>4519</v>
      </c>
      <c r="G2658" s="35"/>
      <c r="H2658" s="35"/>
      <c r="I2658" s="114"/>
      <c r="J2658" s="35"/>
      <c r="K2658" s="35"/>
      <c r="L2658" s="38"/>
      <c r="M2658" s="217"/>
      <c r="N2658" s="218"/>
      <c r="O2658" s="70"/>
      <c r="P2658" s="70"/>
      <c r="Q2658" s="70"/>
      <c r="R2658" s="70"/>
      <c r="S2658" s="70"/>
      <c r="T2658" s="71"/>
      <c r="U2658" s="33"/>
      <c r="V2658" s="33"/>
      <c r="W2658" s="33"/>
      <c r="X2658" s="33"/>
      <c r="Y2658" s="33"/>
      <c r="Z2658" s="33"/>
      <c r="AA2658" s="33"/>
      <c r="AB2658" s="33"/>
      <c r="AC2658" s="33"/>
      <c r="AD2658" s="33"/>
      <c r="AE2658" s="33"/>
      <c r="AT2658" s="16" t="s">
        <v>156</v>
      </c>
      <c r="AU2658" s="16" t="s">
        <v>86</v>
      </c>
    </row>
    <row r="2659" spans="1:65" s="2" customFormat="1" ht="16.5" customHeight="1">
      <c r="A2659" s="33"/>
      <c r="B2659" s="34"/>
      <c r="C2659" s="202" t="s">
        <v>4521</v>
      </c>
      <c r="D2659" s="202" t="s">
        <v>149</v>
      </c>
      <c r="E2659" s="203" t="s">
        <v>4522</v>
      </c>
      <c r="F2659" s="204" t="s">
        <v>4523</v>
      </c>
      <c r="G2659" s="205" t="s">
        <v>152</v>
      </c>
      <c r="H2659" s="206">
        <v>1</v>
      </c>
      <c r="I2659" s="207"/>
      <c r="J2659" s="208">
        <f>ROUND(I2659*H2659,2)</f>
        <v>0</v>
      </c>
      <c r="K2659" s="204" t="s">
        <v>153</v>
      </c>
      <c r="L2659" s="38"/>
      <c r="M2659" s="209" t="s">
        <v>1</v>
      </c>
      <c r="N2659" s="210" t="s">
        <v>42</v>
      </c>
      <c r="O2659" s="70"/>
      <c r="P2659" s="211">
        <f>O2659*H2659</f>
        <v>0</v>
      </c>
      <c r="Q2659" s="211">
        <v>2.9999999999999997E-4</v>
      </c>
      <c r="R2659" s="211">
        <f>Q2659*H2659</f>
        <v>2.9999999999999997E-4</v>
      </c>
      <c r="S2659" s="211">
        <v>0</v>
      </c>
      <c r="T2659" s="212">
        <f>S2659*H2659</f>
        <v>0</v>
      </c>
      <c r="U2659" s="33"/>
      <c r="V2659" s="33"/>
      <c r="W2659" s="33"/>
      <c r="X2659" s="33"/>
      <c r="Y2659" s="33"/>
      <c r="Z2659" s="33"/>
      <c r="AA2659" s="33"/>
      <c r="AB2659" s="33"/>
      <c r="AC2659" s="33"/>
      <c r="AD2659" s="33"/>
      <c r="AE2659" s="33"/>
      <c r="AR2659" s="213" t="s">
        <v>154</v>
      </c>
      <c r="AT2659" s="213" t="s">
        <v>149</v>
      </c>
      <c r="AU2659" s="213" t="s">
        <v>86</v>
      </c>
      <c r="AY2659" s="16" t="s">
        <v>147</v>
      </c>
      <c r="BE2659" s="214">
        <f>IF(N2659="základní",J2659,0)</f>
        <v>0</v>
      </c>
      <c r="BF2659" s="214">
        <f>IF(N2659="snížená",J2659,0)</f>
        <v>0</v>
      </c>
      <c r="BG2659" s="214">
        <f>IF(N2659="zákl. přenesená",J2659,0)</f>
        <v>0</v>
      </c>
      <c r="BH2659" s="214">
        <f>IF(N2659="sníž. přenesená",J2659,0)</f>
        <v>0</v>
      </c>
      <c r="BI2659" s="214">
        <f>IF(N2659="nulová",J2659,0)</f>
        <v>0</v>
      </c>
      <c r="BJ2659" s="16" t="s">
        <v>21</v>
      </c>
      <c r="BK2659" s="214">
        <f>ROUND(I2659*H2659,2)</f>
        <v>0</v>
      </c>
      <c r="BL2659" s="16" t="s">
        <v>154</v>
      </c>
      <c r="BM2659" s="213" t="s">
        <v>4524</v>
      </c>
    </row>
    <row r="2660" spans="1:65" s="2" customFormat="1" ht="19.5">
      <c r="A2660" s="33"/>
      <c r="B2660" s="34"/>
      <c r="C2660" s="35"/>
      <c r="D2660" s="215" t="s">
        <v>156</v>
      </c>
      <c r="E2660" s="35"/>
      <c r="F2660" s="216" t="s">
        <v>4525</v>
      </c>
      <c r="G2660" s="35"/>
      <c r="H2660" s="35"/>
      <c r="I2660" s="114"/>
      <c r="J2660" s="35"/>
      <c r="K2660" s="35"/>
      <c r="L2660" s="38"/>
      <c r="M2660" s="217"/>
      <c r="N2660" s="218"/>
      <c r="O2660" s="70"/>
      <c r="P2660" s="70"/>
      <c r="Q2660" s="70"/>
      <c r="R2660" s="70"/>
      <c r="S2660" s="70"/>
      <c r="T2660" s="71"/>
      <c r="U2660" s="33"/>
      <c r="V2660" s="33"/>
      <c r="W2660" s="33"/>
      <c r="X2660" s="33"/>
      <c r="Y2660" s="33"/>
      <c r="Z2660" s="33"/>
      <c r="AA2660" s="33"/>
      <c r="AB2660" s="33"/>
      <c r="AC2660" s="33"/>
      <c r="AD2660" s="33"/>
      <c r="AE2660" s="33"/>
      <c r="AT2660" s="16" t="s">
        <v>156</v>
      </c>
      <c r="AU2660" s="16" t="s">
        <v>86</v>
      </c>
    </row>
    <row r="2661" spans="1:65" s="2" customFormat="1" ht="78">
      <c r="A2661" s="33"/>
      <c r="B2661" s="34"/>
      <c r="C2661" s="35"/>
      <c r="D2661" s="215" t="s">
        <v>158</v>
      </c>
      <c r="E2661" s="35"/>
      <c r="F2661" s="219" t="s">
        <v>4526</v>
      </c>
      <c r="G2661" s="35"/>
      <c r="H2661" s="35"/>
      <c r="I2661" s="114"/>
      <c r="J2661" s="35"/>
      <c r="K2661" s="35"/>
      <c r="L2661" s="38"/>
      <c r="M2661" s="217"/>
      <c r="N2661" s="218"/>
      <c r="O2661" s="70"/>
      <c r="P2661" s="70"/>
      <c r="Q2661" s="70"/>
      <c r="R2661" s="70"/>
      <c r="S2661" s="70"/>
      <c r="T2661" s="71"/>
      <c r="U2661" s="33"/>
      <c r="V2661" s="33"/>
      <c r="W2661" s="33"/>
      <c r="X2661" s="33"/>
      <c r="Y2661" s="33"/>
      <c r="Z2661" s="33"/>
      <c r="AA2661" s="33"/>
      <c r="AB2661" s="33"/>
      <c r="AC2661" s="33"/>
      <c r="AD2661" s="33"/>
      <c r="AE2661" s="33"/>
      <c r="AT2661" s="16" t="s">
        <v>158</v>
      </c>
      <c r="AU2661" s="16" t="s">
        <v>86</v>
      </c>
    </row>
    <row r="2662" spans="1:65" s="12" customFormat="1" ht="22.9" customHeight="1">
      <c r="B2662" s="186"/>
      <c r="C2662" s="187"/>
      <c r="D2662" s="188" t="s">
        <v>76</v>
      </c>
      <c r="E2662" s="200" t="s">
        <v>4416</v>
      </c>
      <c r="F2662" s="200" t="s">
        <v>4527</v>
      </c>
      <c r="G2662" s="187"/>
      <c r="H2662" s="187"/>
      <c r="I2662" s="190"/>
      <c r="J2662" s="201">
        <f>BK2662</f>
        <v>0</v>
      </c>
      <c r="K2662" s="187"/>
      <c r="L2662" s="192"/>
      <c r="M2662" s="193"/>
      <c r="N2662" s="194"/>
      <c r="O2662" s="194"/>
      <c r="P2662" s="195">
        <f>SUM(P2663:P2737)</f>
        <v>0</v>
      </c>
      <c r="Q2662" s="194"/>
      <c r="R2662" s="195">
        <f>SUM(R2663:R2737)</f>
        <v>0.113268358</v>
      </c>
      <c r="S2662" s="194"/>
      <c r="T2662" s="196">
        <f>SUM(T2663:T2737)</f>
        <v>0</v>
      </c>
      <c r="AR2662" s="197" t="s">
        <v>21</v>
      </c>
      <c r="AT2662" s="198" t="s">
        <v>76</v>
      </c>
      <c r="AU2662" s="198" t="s">
        <v>21</v>
      </c>
      <c r="AY2662" s="197" t="s">
        <v>147</v>
      </c>
      <c r="BK2662" s="199">
        <f>SUM(BK2663:BK2737)</f>
        <v>0</v>
      </c>
    </row>
    <row r="2663" spans="1:65" s="2" customFormat="1" ht="21.75" customHeight="1">
      <c r="A2663" s="33"/>
      <c r="B2663" s="34"/>
      <c r="C2663" s="202" t="s">
        <v>4528</v>
      </c>
      <c r="D2663" s="202" t="s">
        <v>149</v>
      </c>
      <c r="E2663" s="203" t="s">
        <v>4529</v>
      </c>
      <c r="F2663" s="204" t="s">
        <v>4530</v>
      </c>
      <c r="G2663" s="205" t="s">
        <v>152</v>
      </c>
      <c r="H2663" s="206">
        <v>1</v>
      </c>
      <c r="I2663" s="207"/>
      <c r="J2663" s="208">
        <f>ROUND(I2663*H2663,2)</f>
        <v>0</v>
      </c>
      <c r="K2663" s="204" t="s">
        <v>153</v>
      </c>
      <c r="L2663" s="38"/>
      <c r="M2663" s="209" t="s">
        <v>1</v>
      </c>
      <c r="N2663" s="210" t="s">
        <v>42</v>
      </c>
      <c r="O2663" s="70"/>
      <c r="P2663" s="211">
        <f>O2663*H2663</f>
        <v>0</v>
      </c>
      <c r="Q2663" s="211">
        <v>0</v>
      </c>
      <c r="R2663" s="211">
        <f>Q2663*H2663</f>
        <v>0</v>
      </c>
      <c r="S2663" s="211">
        <v>0</v>
      </c>
      <c r="T2663" s="212">
        <f>S2663*H2663</f>
        <v>0</v>
      </c>
      <c r="U2663" s="33"/>
      <c r="V2663" s="33"/>
      <c r="W2663" s="33"/>
      <c r="X2663" s="33"/>
      <c r="Y2663" s="33"/>
      <c r="Z2663" s="33"/>
      <c r="AA2663" s="33"/>
      <c r="AB2663" s="33"/>
      <c r="AC2663" s="33"/>
      <c r="AD2663" s="33"/>
      <c r="AE2663" s="33"/>
      <c r="AR2663" s="213" t="s">
        <v>154</v>
      </c>
      <c r="AT2663" s="213" t="s">
        <v>149</v>
      </c>
      <c r="AU2663" s="213" t="s">
        <v>86</v>
      </c>
      <c r="AY2663" s="16" t="s">
        <v>147</v>
      </c>
      <c r="BE2663" s="214">
        <f>IF(N2663="základní",J2663,0)</f>
        <v>0</v>
      </c>
      <c r="BF2663" s="214">
        <f>IF(N2663="snížená",J2663,0)</f>
        <v>0</v>
      </c>
      <c r="BG2663" s="214">
        <f>IF(N2663="zákl. přenesená",J2663,0)</f>
        <v>0</v>
      </c>
      <c r="BH2663" s="214">
        <f>IF(N2663="sníž. přenesená",J2663,0)</f>
        <v>0</v>
      </c>
      <c r="BI2663" s="214">
        <f>IF(N2663="nulová",J2663,0)</f>
        <v>0</v>
      </c>
      <c r="BJ2663" s="16" t="s">
        <v>21</v>
      </c>
      <c r="BK2663" s="214">
        <f>ROUND(I2663*H2663,2)</f>
        <v>0</v>
      </c>
      <c r="BL2663" s="16" t="s">
        <v>154</v>
      </c>
      <c r="BM2663" s="213" t="s">
        <v>4531</v>
      </c>
    </row>
    <row r="2664" spans="1:65" s="2" customFormat="1" ht="19.5">
      <c r="A2664" s="33"/>
      <c r="B2664" s="34"/>
      <c r="C2664" s="35"/>
      <c r="D2664" s="215" t="s">
        <v>156</v>
      </c>
      <c r="E2664" s="35"/>
      <c r="F2664" s="216" t="s">
        <v>4532</v>
      </c>
      <c r="G2664" s="35"/>
      <c r="H2664" s="35"/>
      <c r="I2664" s="114"/>
      <c r="J2664" s="35"/>
      <c r="K2664" s="35"/>
      <c r="L2664" s="38"/>
      <c r="M2664" s="217"/>
      <c r="N2664" s="218"/>
      <c r="O2664" s="70"/>
      <c r="P2664" s="70"/>
      <c r="Q2664" s="70"/>
      <c r="R2664" s="70"/>
      <c r="S2664" s="70"/>
      <c r="T2664" s="71"/>
      <c r="U2664" s="33"/>
      <c r="V2664" s="33"/>
      <c r="W2664" s="33"/>
      <c r="X2664" s="33"/>
      <c r="Y2664" s="33"/>
      <c r="Z2664" s="33"/>
      <c r="AA2664" s="33"/>
      <c r="AB2664" s="33"/>
      <c r="AC2664" s="33"/>
      <c r="AD2664" s="33"/>
      <c r="AE2664" s="33"/>
      <c r="AT2664" s="16" t="s">
        <v>156</v>
      </c>
      <c r="AU2664" s="16" t="s">
        <v>86</v>
      </c>
    </row>
    <row r="2665" spans="1:65" s="2" customFormat="1" ht="29.25">
      <c r="A2665" s="33"/>
      <c r="B2665" s="34"/>
      <c r="C2665" s="35"/>
      <c r="D2665" s="215" t="s">
        <v>158</v>
      </c>
      <c r="E2665" s="35"/>
      <c r="F2665" s="219" t="s">
        <v>4533</v>
      </c>
      <c r="G2665" s="35"/>
      <c r="H2665" s="35"/>
      <c r="I2665" s="114"/>
      <c r="J2665" s="35"/>
      <c r="K2665" s="35"/>
      <c r="L2665" s="38"/>
      <c r="M2665" s="217"/>
      <c r="N2665" s="218"/>
      <c r="O2665" s="70"/>
      <c r="P2665" s="70"/>
      <c r="Q2665" s="70"/>
      <c r="R2665" s="70"/>
      <c r="S2665" s="70"/>
      <c r="T2665" s="71"/>
      <c r="U2665" s="33"/>
      <c r="V2665" s="33"/>
      <c r="W2665" s="33"/>
      <c r="X2665" s="33"/>
      <c r="Y2665" s="33"/>
      <c r="Z2665" s="33"/>
      <c r="AA2665" s="33"/>
      <c r="AB2665" s="33"/>
      <c r="AC2665" s="33"/>
      <c r="AD2665" s="33"/>
      <c r="AE2665" s="33"/>
      <c r="AT2665" s="16" t="s">
        <v>158</v>
      </c>
      <c r="AU2665" s="16" t="s">
        <v>86</v>
      </c>
    </row>
    <row r="2666" spans="1:65" s="2" customFormat="1" ht="16.5" customHeight="1">
      <c r="A2666" s="33"/>
      <c r="B2666" s="34"/>
      <c r="C2666" s="220" t="s">
        <v>4534</v>
      </c>
      <c r="D2666" s="220" t="s">
        <v>290</v>
      </c>
      <c r="E2666" s="221" t="s">
        <v>4535</v>
      </c>
      <c r="F2666" s="222" t="s">
        <v>4536</v>
      </c>
      <c r="G2666" s="223" t="s">
        <v>152</v>
      </c>
      <c r="H2666" s="224">
        <v>1</v>
      </c>
      <c r="I2666" s="225"/>
      <c r="J2666" s="226">
        <f>ROUND(I2666*H2666,2)</f>
        <v>0</v>
      </c>
      <c r="K2666" s="222" t="s">
        <v>153</v>
      </c>
      <c r="L2666" s="227"/>
      <c r="M2666" s="228" t="s">
        <v>1</v>
      </c>
      <c r="N2666" s="229" t="s">
        <v>42</v>
      </c>
      <c r="O2666" s="70"/>
      <c r="P2666" s="211">
        <f>O2666*H2666</f>
        <v>0</v>
      </c>
      <c r="Q2666" s="211">
        <v>0</v>
      </c>
      <c r="R2666" s="211">
        <f>Q2666*H2666</f>
        <v>0</v>
      </c>
      <c r="S2666" s="211">
        <v>0</v>
      </c>
      <c r="T2666" s="212">
        <f>S2666*H2666</f>
        <v>0</v>
      </c>
      <c r="U2666" s="33"/>
      <c r="V2666" s="33"/>
      <c r="W2666" s="33"/>
      <c r="X2666" s="33"/>
      <c r="Y2666" s="33"/>
      <c r="Z2666" s="33"/>
      <c r="AA2666" s="33"/>
      <c r="AB2666" s="33"/>
      <c r="AC2666" s="33"/>
      <c r="AD2666" s="33"/>
      <c r="AE2666" s="33"/>
      <c r="AR2666" s="213" t="s">
        <v>193</v>
      </c>
      <c r="AT2666" s="213" t="s">
        <v>290</v>
      </c>
      <c r="AU2666" s="213" t="s">
        <v>86</v>
      </c>
      <c r="AY2666" s="16" t="s">
        <v>147</v>
      </c>
      <c r="BE2666" s="214">
        <f>IF(N2666="základní",J2666,0)</f>
        <v>0</v>
      </c>
      <c r="BF2666" s="214">
        <f>IF(N2666="snížená",J2666,0)</f>
        <v>0</v>
      </c>
      <c r="BG2666" s="214">
        <f>IF(N2666="zákl. přenesená",J2666,0)</f>
        <v>0</v>
      </c>
      <c r="BH2666" s="214">
        <f>IF(N2666="sníž. přenesená",J2666,0)</f>
        <v>0</v>
      </c>
      <c r="BI2666" s="214">
        <f>IF(N2666="nulová",J2666,0)</f>
        <v>0</v>
      </c>
      <c r="BJ2666" s="16" t="s">
        <v>21</v>
      </c>
      <c r="BK2666" s="214">
        <f>ROUND(I2666*H2666,2)</f>
        <v>0</v>
      </c>
      <c r="BL2666" s="16" t="s">
        <v>154</v>
      </c>
      <c r="BM2666" s="213" t="s">
        <v>4537</v>
      </c>
    </row>
    <row r="2667" spans="1:65" s="2" customFormat="1" ht="11.25">
      <c r="A2667" s="33"/>
      <c r="B2667" s="34"/>
      <c r="C2667" s="35"/>
      <c r="D2667" s="215" t="s">
        <v>156</v>
      </c>
      <c r="E2667" s="35"/>
      <c r="F2667" s="216" t="s">
        <v>4536</v>
      </c>
      <c r="G2667" s="35"/>
      <c r="H2667" s="35"/>
      <c r="I2667" s="114"/>
      <c r="J2667" s="35"/>
      <c r="K2667" s="35"/>
      <c r="L2667" s="38"/>
      <c r="M2667" s="217"/>
      <c r="N2667" s="218"/>
      <c r="O2667" s="70"/>
      <c r="P2667" s="70"/>
      <c r="Q2667" s="70"/>
      <c r="R2667" s="70"/>
      <c r="S2667" s="70"/>
      <c r="T2667" s="71"/>
      <c r="U2667" s="33"/>
      <c r="V2667" s="33"/>
      <c r="W2667" s="33"/>
      <c r="X2667" s="33"/>
      <c r="Y2667" s="33"/>
      <c r="Z2667" s="33"/>
      <c r="AA2667" s="33"/>
      <c r="AB2667" s="33"/>
      <c r="AC2667" s="33"/>
      <c r="AD2667" s="33"/>
      <c r="AE2667" s="33"/>
      <c r="AT2667" s="16" t="s">
        <v>156</v>
      </c>
      <c r="AU2667" s="16" t="s">
        <v>86</v>
      </c>
    </row>
    <row r="2668" spans="1:65" s="13" customFormat="1" ht="22.5">
      <c r="B2668" s="230"/>
      <c r="C2668" s="231"/>
      <c r="D2668" s="215" t="s">
        <v>656</v>
      </c>
      <c r="E2668" s="231"/>
      <c r="F2668" s="232" t="s">
        <v>4538</v>
      </c>
      <c r="G2668" s="231"/>
      <c r="H2668" s="233">
        <v>1</v>
      </c>
      <c r="I2668" s="234"/>
      <c r="J2668" s="231"/>
      <c r="K2668" s="231"/>
      <c r="L2668" s="235"/>
      <c r="M2668" s="236"/>
      <c r="N2668" s="237"/>
      <c r="O2668" s="237"/>
      <c r="P2668" s="237"/>
      <c r="Q2668" s="237"/>
      <c r="R2668" s="237"/>
      <c r="S2668" s="237"/>
      <c r="T2668" s="238"/>
      <c r="AT2668" s="239" t="s">
        <v>656</v>
      </c>
      <c r="AU2668" s="239" t="s">
        <v>86</v>
      </c>
      <c r="AV2668" s="13" t="s">
        <v>86</v>
      </c>
      <c r="AW2668" s="13" t="s">
        <v>4</v>
      </c>
      <c r="AX2668" s="13" t="s">
        <v>21</v>
      </c>
      <c r="AY2668" s="239" t="s">
        <v>147</v>
      </c>
    </row>
    <row r="2669" spans="1:65" s="2" customFormat="1" ht="21.75" customHeight="1">
      <c r="A2669" s="33"/>
      <c r="B2669" s="34"/>
      <c r="C2669" s="202" t="s">
        <v>4539</v>
      </c>
      <c r="D2669" s="202" t="s">
        <v>149</v>
      </c>
      <c r="E2669" s="203" t="s">
        <v>4540</v>
      </c>
      <c r="F2669" s="204" t="s">
        <v>4541</v>
      </c>
      <c r="G2669" s="205" t="s">
        <v>152</v>
      </c>
      <c r="H2669" s="206">
        <v>1</v>
      </c>
      <c r="I2669" s="207"/>
      <c r="J2669" s="208">
        <f>ROUND(I2669*H2669,2)</f>
        <v>0</v>
      </c>
      <c r="K2669" s="204" t="s">
        <v>153</v>
      </c>
      <c r="L2669" s="38"/>
      <c r="M2669" s="209" t="s">
        <v>1</v>
      </c>
      <c r="N2669" s="210" t="s">
        <v>42</v>
      </c>
      <c r="O2669" s="70"/>
      <c r="P2669" s="211">
        <f>O2669*H2669</f>
        <v>0</v>
      </c>
      <c r="Q2669" s="211">
        <v>0</v>
      </c>
      <c r="R2669" s="211">
        <f>Q2669*H2669</f>
        <v>0</v>
      </c>
      <c r="S2669" s="211">
        <v>0</v>
      </c>
      <c r="T2669" s="212">
        <f>S2669*H2669</f>
        <v>0</v>
      </c>
      <c r="U2669" s="33"/>
      <c r="V2669" s="33"/>
      <c r="W2669" s="33"/>
      <c r="X2669" s="33"/>
      <c r="Y2669" s="33"/>
      <c r="Z2669" s="33"/>
      <c r="AA2669" s="33"/>
      <c r="AB2669" s="33"/>
      <c r="AC2669" s="33"/>
      <c r="AD2669" s="33"/>
      <c r="AE2669" s="33"/>
      <c r="AR2669" s="213" t="s">
        <v>154</v>
      </c>
      <c r="AT2669" s="213" t="s">
        <v>149</v>
      </c>
      <c r="AU2669" s="213" t="s">
        <v>86</v>
      </c>
      <c r="AY2669" s="16" t="s">
        <v>147</v>
      </c>
      <c r="BE2669" s="214">
        <f>IF(N2669="základní",J2669,0)</f>
        <v>0</v>
      </c>
      <c r="BF2669" s="214">
        <f>IF(N2669="snížená",J2669,0)</f>
        <v>0</v>
      </c>
      <c r="BG2669" s="214">
        <f>IF(N2669="zákl. přenesená",J2669,0)</f>
        <v>0</v>
      </c>
      <c r="BH2669" s="214">
        <f>IF(N2669="sníž. přenesená",J2669,0)</f>
        <v>0</v>
      </c>
      <c r="BI2669" s="214">
        <f>IF(N2669="nulová",J2669,0)</f>
        <v>0</v>
      </c>
      <c r="BJ2669" s="16" t="s">
        <v>21</v>
      </c>
      <c r="BK2669" s="214">
        <f>ROUND(I2669*H2669,2)</f>
        <v>0</v>
      </c>
      <c r="BL2669" s="16" t="s">
        <v>154</v>
      </c>
      <c r="BM2669" s="213" t="s">
        <v>4542</v>
      </c>
    </row>
    <row r="2670" spans="1:65" s="2" customFormat="1" ht="19.5">
      <c r="A2670" s="33"/>
      <c r="B2670" s="34"/>
      <c r="C2670" s="35"/>
      <c r="D2670" s="215" t="s">
        <v>156</v>
      </c>
      <c r="E2670" s="35"/>
      <c r="F2670" s="216" t="s">
        <v>4543</v>
      </c>
      <c r="G2670" s="35"/>
      <c r="H2670" s="35"/>
      <c r="I2670" s="114"/>
      <c r="J2670" s="35"/>
      <c r="K2670" s="35"/>
      <c r="L2670" s="38"/>
      <c r="M2670" s="217"/>
      <c r="N2670" s="218"/>
      <c r="O2670" s="70"/>
      <c r="P2670" s="70"/>
      <c r="Q2670" s="70"/>
      <c r="R2670" s="70"/>
      <c r="S2670" s="70"/>
      <c r="T2670" s="71"/>
      <c r="U2670" s="33"/>
      <c r="V2670" s="33"/>
      <c r="W2670" s="33"/>
      <c r="X2670" s="33"/>
      <c r="Y2670" s="33"/>
      <c r="Z2670" s="33"/>
      <c r="AA2670" s="33"/>
      <c r="AB2670" s="33"/>
      <c r="AC2670" s="33"/>
      <c r="AD2670" s="33"/>
      <c r="AE2670" s="33"/>
      <c r="AT2670" s="16" t="s">
        <v>156</v>
      </c>
      <c r="AU2670" s="16" t="s">
        <v>86</v>
      </c>
    </row>
    <row r="2671" spans="1:65" s="2" customFormat="1" ht="29.25">
      <c r="A2671" s="33"/>
      <c r="B2671" s="34"/>
      <c r="C2671" s="35"/>
      <c r="D2671" s="215" t="s">
        <v>158</v>
      </c>
      <c r="E2671" s="35"/>
      <c r="F2671" s="219" t="s">
        <v>4533</v>
      </c>
      <c r="G2671" s="35"/>
      <c r="H2671" s="35"/>
      <c r="I2671" s="114"/>
      <c r="J2671" s="35"/>
      <c r="K2671" s="35"/>
      <c r="L2671" s="38"/>
      <c r="M2671" s="217"/>
      <c r="N2671" s="218"/>
      <c r="O2671" s="70"/>
      <c r="P2671" s="70"/>
      <c r="Q2671" s="70"/>
      <c r="R2671" s="70"/>
      <c r="S2671" s="70"/>
      <c r="T2671" s="71"/>
      <c r="U2671" s="33"/>
      <c r="V2671" s="33"/>
      <c r="W2671" s="33"/>
      <c r="X2671" s="33"/>
      <c r="Y2671" s="33"/>
      <c r="Z2671" s="33"/>
      <c r="AA2671" s="33"/>
      <c r="AB2671" s="33"/>
      <c r="AC2671" s="33"/>
      <c r="AD2671" s="33"/>
      <c r="AE2671" s="33"/>
      <c r="AT2671" s="16" t="s">
        <v>158</v>
      </c>
      <c r="AU2671" s="16" t="s">
        <v>86</v>
      </c>
    </row>
    <row r="2672" spans="1:65" s="2" customFormat="1" ht="21.75" customHeight="1">
      <c r="A2672" s="33"/>
      <c r="B2672" s="34"/>
      <c r="C2672" s="202" t="s">
        <v>4544</v>
      </c>
      <c r="D2672" s="202" t="s">
        <v>149</v>
      </c>
      <c r="E2672" s="203" t="s">
        <v>4545</v>
      </c>
      <c r="F2672" s="204" t="s">
        <v>4546</v>
      </c>
      <c r="G2672" s="205" t="s">
        <v>152</v>
      </c>
      <c r="H2672" s="206">
        <v>1</v>
      </c>
      <c r="I2672" s="207"/>
      <c r="J2672" s="208">
        <f>ROUND(I2672*H2672,2)</f>
        <v>0</v>
      </c>
      <c r="K2672" s="204" t="s">
        <v>153</v>
      </c>
      <c r="L2672" s="38"/>
      <c r="M2672" s="209" t="s">
        <v>1</v>
      </c>
      <c r="N2672" s="210" t="s">
        <v>42</v>
      </c>
      <c r="O2672" s="70"/>
      <c r="P2672" s="211">
        <f>O2672*H2672</f>
        <v>0</v>
      </c>
      <c r="Q2672" s="211">
        <v>2.14E-4</v>
      </c>
      <c r="R2672" s="211">
        <f>Q2672*H2672</f>
        <v>2.14E-4</v>
      </c>
      <c r="S2672" s="211">
        <v>0</v>
      </c>
      <c r="T2672" s="212">
        <f>S2672*H2672</f>
        <v>0</v>
      </c>
      <c r="U2672" s="33"/>
      <c r="V2672" s="33"/>
      <c r="W2672" s="33"/>
      <c r="X2672" s="33"/>
      <c r="Y2672" s="33"/>
      <c r="Z2672" s="33"/>
      <c r="AA2672" s="33"/>
      <c r="AB2672" s="33"/>
      <c r="AC2672" s="33"/>
      <c r="AD2672" s="33"/>
      <c r="AE2672" s="33"/>
      <c r="AR2672" s="213" t="s">
        <v>154</v>
      </c>
      <c r="AT2672" s="213" t="s">
        <v>149</v>
      </c>
      <c r="AU2672" s="213" t="s">
        <v>86</v>
      </c>
      <c r="AY2672" s="16" t="s">
        <v>147</v>
      </c>
      <c r="BE2672" s="214">
        <f>IF(N2672="základní",J2672,0)</f>
        <v>0</v>
      </c>
      <c r="BF2672" s="214">
        <f>IF(N2672="snížená",J2672,0)</f>
        <v>0</v>
      </c>
      <c r="BG2672" s="214">
        <f>IF(N2672="zákl. přenesená",J2672,0)</f>
        <v>0</v>
      </c>
      <c r="BH2672" s="214">
        <f>IF(N2672="sníž. přenesená",J2672,0)</f>
        <v>0</v>
      </c>
      <c r="BI2672" s="214">
        <f>IF(N2672="nulová",J2672,0)</f>
        <v>0</v>
      </c>
      <c r="BJ2672" s="16" t="s">
        <v>21</v>
      </c>
      <c r="BK2672" s="214">
        <f>ROUND(I2672*H2672,2)</f>
        <v>0</v>
      </c>
      <c r="BL2672" s="16" t="s">
        <v>154</v>
      </c>
      <c r="BM2672" s="213" t="s">
        <v>4547</v>
      </c>
    </row>
    <row r="2673" spans="1:65" s="2" customFormat="1" ht="11.25">
      <c r="A2673" s="33"/>
      <c r="B2673" s="34"/>
      <c r="C2673" s="35"/>
      <c r="D2673" s="215" t="s">
        <v>156</v>
      </c>
      <c r="E2673" s="35"/>
      <c r="F2673" s="216" t="s">
        <v>4546</v>
      </c>
      <c r="G2673" s="35"/>
      <c r="H2673" s="35"/>
      <c r="I2673" s="114"/>
      <c r="J2673" s="35"/>
      <c r="K2673" s="35"/>
      <c r="L2673" s="38"/>
      <c r="M2673" s="217"/>
      <c r="N2673" s="218"/>
      <c r="O2673" s="70"/>
      <c r="P2673" s="70"/>
      <c r="Q2673" s="70"/>
      <c r="R2673" s="70"/>
      <c r="S2673" s="70"/>
      <c r="T2673" s="71"/>
      <c r="U2673" s="33"/>
      <c r="V2673" s="33"/>
      <c r="W2673" s="33"/>
      <c r="X2673" s="33"/>
      <c r="Y2673" s="33"/>
      <c r="Z2673" s="33"/>
      <c r="AA2673" s="33"/>
      <c r="AB2673" s="33"/>
      <c r="AC2673" s="33"/>
      <c r="AD2673" s="33"/>
      <c r="AE2673" s="33"/>
      <c r="AT2673" s="16" t="s">
        <v>156</v>
      </c>
      <c r="AU2673" s="16" t="s">
        <v>86</v>
      </c>
    </row>
    <row r="2674" spans="1:65" s="2" customFormat="1" ht="29.25">
      <c r="A2674" s="33"/>
      <c r="B2674" s="34"/>
      <c r="C2674" s="35"/>
      <c r="D2674" s="215" t="s">
        <v>158</v>
      </c>
      <c r="E2674" s="35"/>
      <c r="F2674" s="219" t="s">
        <v>4548</v>
      </c>
      <c r="G2674" s="35"/>
      <c r="H2674" s="35"/>
      <c r="I2674" s="114"/>
      <c r="J2674" s="35"/>
      <c r="K2674" s="35"/>
      <c r="L2674" s="38"/>
      <c r="M2674" s="217"/>
      <c r="N2674" s="218"/>
      <c r="O2674" s="70"/>
      <c r="P2674" s="70"/>
      <c r="Q2674" s="70"/>
      <c r="R2674" s="70"/>
      <c r="S2674" s="70"/>
      <c r="T2674" s="71"/>
      <c r="U2674" s="33"/>
      <c r="V2674" s="33"/>
      <c r="W2674" s="33"/>
      <c r="X2674" s="33"/>
      <c r="Y2674" s="33"/>
      <c r="Z2674" s="33"/>
      <c r="AA2674" s="33"/>
      <c r="AB2674" s="33"/>
      <c r="AC2674" s="33"/>
      <c r="AD2674" s="33"/>
      <c r="AE2674" s="33"/>
      <c r="AT2674" s="16" t="s">
        <v>158</v>
      </c>
      <c r="AU2674" s="16" t="s">
        <v>86</v>
      </c>
    </row>
    <row r="2675" spans="1:65" s="2" customFormat="1" ht="21.75" customHeight="1">
      <c r="A2675" s="33"/>
      <c r="B2675" s="34"/>
      <c r="C2675" s="202" t="s">
        <v>4549</v>
      </c>
      <c r="D2675" s="202" t="s">
        <v>149</v>
      </c>
      <c r="E2675" s="203" t="s">
        <v>4545</v>
      </c>
      <c r="F2675" s="204" t="s">
        <v>4546</v>
      </c>
      <c r="G2675" s="205" t="s">
        <v>152</v>
      </c>
      <c r="H2675" s="206">
        <v>1</v>
      </c>
      <c r="I2675" s="207"/>
      <c r="J2675" s="208">
        <f>ROUND(I2675*H2675,2)</f>
        <v>0</v>
      </c>
      <c r="K2675" s="204" t="s">
        <v>153</v>
      </c>
      <c r="L2675" s="38"/>
      <c r="M2675" s="209" t="s">
        <v>1</v>
      </c>
      <c r="N2675" s="210" t="s">
        <v>42</v>
      </c>
      <c r="O2675" s="70"/>
      <c r="P2675" s="211">
        <f>O2675*H2675</f>
        <v>0</v>
      </c>
      <c r="Q2675" s="211">
        <v>2.1000000000000001E-4</v>
      </c>
      <c r="R2675" s="211">
        <f>Q2675*H2675</f>
        <v>2.1000000000000001E-4</v>
      </c>
      <c r="S2675" s="211">
        <v>0</v>
      </c>
      <c r="T2675" s="212">
        <f>S2675*H2675</f>
        <v>0</v>
      </c>
      <c r="U2675" s="33"/>
      <c r="V2675" s="33"/>
      <c r="W2675" s="33"/>
      <c r="X2675" s="33"/>
      <c r="Y2675" s="33"/>
      <c r="Z2675" s="33"/>
      <c r="AA2675" s="33"/>
      <c r="AB2675" s="33"/>
      <c r="AC2675" s="33"/>
      <c r="AD2675" s="33"/>
      <c r="AE2675" s="33"/>
      <c r="AR2675" s="213" t="s">
        <v>154</v>
      </c>
      <c r="AT2675" s="213" t="s">
        <v>149</v>
      </c>
      <c r="AU2675" s="213" t="s">
        <v>86</v>
      </c>
      <c r="AY2675" s="16" t="s">
        <v>147</v>
      </c>
      <c r="BE2675" s="214">
        <f>IF(N2675="základní",J2675,0)</f>
        <v>0</v>
      </c>
      <c r="BF2675" s="214">
        <f>IF(N2675="snížená",J2675,0)</f>
        <v>0</v>
      </c>
      <c r="BG2675" s="214">
        <f>IF(N2675="zákl. přenesená",J2675,0)</f>
        <v>0</v>
      </c>
      <c r="BH2675" s="214">
        <f>IF(N2675="sníž. přenesená",J2675,0)</f>
        <v>0</v>
      </c>
      <c r="BI2675" s="214">
        <f>IF(N2675="nulová",J2675,0)</f>
        <v>0</v>
      </c>
      <c r="BJ2675" s="16" t="s">
        <v>21</v>
      </c>
      <c r="BK2675" s="214">
        <f>ROUND(I2675*H2675,2)</f>
        <v>0</v>
      </c>
      <c r="BL2675" s="16" t="s">
        <v>154</v>
      </c>
      <c r="BM2675" s="213" t="s">
        <v>4550</v>
      </c>
    </row>
    <row r="2676" spans="1:65" s="2" customFormat="1" ht="11.25">
      <c r="A2676" s="33"/>
      <c r="B2676" s="34"/>
      <c r="C2676" s="35"/>
      <c r="D2676" s="215" t="s">
        <v>156</v>
      </c>
      <c r="E2676" s="35"/>
      <c r="F2676" s="216" t="s">
        <v>4546</v>
      </c>
      <c r="G2676" s="35"/>
      <c r="H2676" s="35"/>
      <c r="I2676" s="114"/>
      <c r="J2676" s="35"/>
      <c r="K2676" s="35"/>
      <c r="L2676" s="38"/>
      <c r="M2676" s="217"/>
      <c r="N2676" s="218"/>
      <c r="O2676" s="70"/>
      <c r="P2676" s="70"/>
      <c r="Q2676" s="70"/>
      <c r="R2676" s="70"/>
      <c r="S2676" s="70"/>
      <c r="T2676" s="71"/>
      <c r="U2676" s="33"/>
      <c r="V2676" s="33"/>
      <c r="W2676" s="33"/>
      <c r="X2676" s="33"/>
      <c r="Y2676" s="33"/>
      <c r="Z2676" s="33"/>
      <c r="AA2676" s="33"/>
      <c r="AB2676" s="33"/>
      <c r="AC2676" s="33"/>
      <c r="AD2676" s="33"/>
      <c r="AE2676" s="33"/>
      <c r="AT2676" s="16" t="s">
        <v>156</v>
      </c>
      <c r="AU2676" s="16" t="s">
        <v>86</v>
      </c>
    </row>
    <row r="2677" spans="1:65" s="2" customFormat="1" ht="29.25">
      <c r="A2677" s="33"/>
      <c r="B2677" s="34"/>
      <c r="C2677" s="35"/>
      <c r="D2677" s="215" t="s">
        <v>158</v>
      </c>
      <c r="E2677" s="35"/>
      <c r="F2677" s="219" t="s">
        <v>4548</v>
      </c>
      <c r="G2677" s="35"/>
      <c r="H2677" s="35"/>
      <c r="I2677" s="114"/>
      <c r="J2677" s="35"/>
      <c r="K2677" s="35"/>
      <c r="L2677" s="38"/>
      <c r="M2677" s="217"/>
      <c r="N2677" s="218"/>
      <c r="O2677" s="70"/>
      <c r="P2677" s="70"/>
      <c r="Q2677" s="70"/>
      <c r="R2677" s="70"/>
      <c r="S2677" s="70"/>
      <c r="T2677" s="71"/>
      <c r="U2677" s="33"/>
      <c r="V2677" s="33"/>
      <c r="W2677" s="33"/>
      <c r="X2677" s="33"/>
      <c r="Y2677" s="33"/>
      <c r="Z2677" s="33"/>
      <c r="AA2677" s="33"/>
      <c r="AB2677" s="33"/>
      <c r="AC2677" s="33"/>
      <c r="AD2677" s="33"/>
      <c r="AE2677" s="33"/>
      <c r="AT2677" s="16" t="s">
        <v>158</v>
      </c>
      <c r="AU2677" s="16" t="s">
        <v>86</v>
      </c>
    </row>
    <row r="2678" spans="1:65" s="2" customFormat="1" ht="21.75" customHeight="1">
      <c r="A2678" s="33"/>
      <c r="B2678" s="34"/>
      <c r="C2678" s="202" t="s">
        <v>4551</v>
      </c>
      <c r="D2678" s="202" t="s">
        <v>149</v>
      </c>
      <c r="E2678" s="203" t="s">
        <v>4552</v>
      </c>
      <c r="F2678" s="204" t="s">
        <v>4553</v>
      </c>
      <c r="G2678" s="205" t="s">
        <v>152</v>
      </c>
      <c r="H2678" s="206">
        <v>1</v>
      </c>
      <c r="I2678" s="207"/>
      <c r="J2678" s="208">
        <f>ROUND(I2678*H2678,2)</f>
        <v>0</v>
      </c>
      <c r="K2678" s="204" t="s">
        <v>153</v>
      </c>
      <c r="L2678" s="38"/>
      <c r="M2678" s="209" t="s">
        <v>1</v>
      </c>
      <c r="N2678" s="210" t="s">
        <v>42</v>
      </c>
      <c r="O2678" s="70"/>
      <c r="P2678" s="211">
        <f>O2678*H2678</f>
        <v>0</v>
      </c>
      <c r="Q2678" s="211">
        <v>2.1000000000000001E-4</v>
      </c>
      <c r="R2678" s="211">
        <f>Q2678*H2678</f>
        <v>2.1000000000000001E-4</v>
      </c>
      <c r="S2678" s="211">
        <v>0</v>
      </c>
      <c r="T2678" s="212">
        <f>S2678*H2678</f>
        <v>0</v>
      </c>
      <c r="U2678" s="33"/>
      <c r="V2678" s="33"/>
      <c r="W2678" s="33"/>
      <c r="X2678" s="33"/>
      <c r="Y2678" s="33"/>
      <c r="Z2678" s="33"/>
      <c r="AA2678" s="33"/>
      <c r="AB2678" s="33"/>
      <c r="AC2678" s="33"/>
      <c r="AD2678" s="33"/>
      <c r="AE2678" s="33"/>
      <c r="AR2678" s="213" t="s">
        <v>154</v>
      </c>
      <c r="AT2678" s="213" t="s">
        <v>149</v>
      </c>
      <c r="AU2678" s="213" t="s">
        <v>86</v>
      </c>
      <c r="AY2678" s="16" t="s">
        <v>147</v>
      </c>
      <c r="BE2678" s="214">
        <f>IF(N2678="základní",J2678,0)</f>
        <v>0</v>
      </c>
      <c r="BF2678" s="214">
        <f>IF(N2678="snížená",J2678,0)</f>
        <v>0</v>
      </c>
      <c r="BG2678" s="214">
        <f>IF(N2678="zákl. přenesená",J2678,0)</f>
        <v>0</v>
      </c>
      <c r="BH2678" s="214">
        <f>IF(N2678="sníž. přenesená",J2678,0)</f>
        <v>0</v>
      </c>
      <c r="BI2678" s="214">
        <f>IF(N2678="nulová",J2678,0)</f>
        <v>0</v>
      </c>
      <c r="BJ2678" s="16" t="s">
        <v>21</v>
      </c>
      <c r="BK2678" s="214">
        <f>ROUND(I2678*H2678,2)</f>
        <v>0</v>
      </c>
      <c r="BL2678" s="16" t="s">
        <v>154</v>
      </c>
      <c r="BM2678" s="213" t="s">
        <v>4554</v>
      </c>
    </row>
    <row r="2679" spans="1:65" s="2" customFormat="1" ht="11.25">
      <c r="A2679" s="33"/>
      <c r="B2679" s="34"/>
      <c r="C2679" s="35"/>
      <c r="D2679" s="215" t="s">
        <v>156</v>
      </c>
      <c r="E2679" s="35"/>
      <c r="F2679" s="216" t="s">
        <v>4553</v>
      </c>
      <c r="G2679" s="35"/>
      <c r="H2679" s="35"/>
      <c r="I2679" s="114"/>
      <c r="J2679" s="35"/>
      <c r="K2679" s="35"/>
      <c r="L2679" s="38"/>
      <c r="M2679" s="217"/>
      <c r="N2679" s="218"/>
      <c r="O2679" s="70"/>
      <c r="P2679" s="70"/>
      <c r="Q2679" s="70"/>
      <c r="R2679" s="70"/>
      <c r="S2679" s="70"/>
      <c r="T2679" s="71"/>
      <c r="U2679" s="33"/>
      <c r="V2679" s="33"/>
      <c r="W2679" s="33"/>
      <c r="X2679" s="33"/>
      <c r="Y2679" s="33"/>
      <c r="Z2679" s="33"/>
      <c r="AA2679" s="33"/>
      <c r="AB2679" s="33"/>
      <c r="AC2679" s="33"/>
      <c r="AD2679" s="33"/>
      <c r="AE2679" s="33"/>
      <c r="AT2679" s="16" t="s">
        <v>156</v>
      </c>
      <c r="AU2679" s="16" t="s">
        <v>86</v>
      </c>
    </row>
    <row r="2680" spans="1:65" s="2" customFormat="1" ht="29.25">
      <c r="A2680" s="33"/>
      <c r="B2680" s="34"/>
      <c r="C2680" s="35"/>
      <c r="D2680" s="215" t="s">
        <v>158</v>
      </c>
      <c r="E2680" s="35"/>
      <c r="F2680" s="219" t="s">
        <v>4548</v>
      </c>
      <c r="G2680" s="35"/>
      <c r="H2680" s="35"/>
      <c r="I2680" s="114"/>
      <c r="J2680" s="35"/>
      <c r="K2680" s="35"/>
      <c r="L2680" s="38"/>
      <c r="M2680" s="217"/>
      <c r="N2680" s="218"/>
      <c r="O2680" s="70"/>
      <c r="P2680" s="70"/>
      <c r="Q2680" s="70"/>
      <c r="R2680" s="70"/>
      <c r="S2680" s="70"/>
      <c r="T2680" s="71"/>
      <c r="U2680" s="33"/>
      <c r="V2680" s="33"/>
      <c r="W2680" s="33"/>
      <c r="X2680" s="33"/>
      <c r="Y2680" s="33"/>
      <c r="Z2680" s="33"/>
      <c r="AA2680" s="33"/>
      <c r="AB2680" s="33"/>
      <c r="AC2680" s="33"/>
      <c r="AD2680" s="33"/>
      <c r="AE2680" s="33"/>
      <c r="AT2680" s="16" t="s">
        <v>158</v>
      </c>
      <c r="AU2680" s="16" t="s">
        <v>86</v>
      </c>
    </row>
    <row r="2681" spans="1:65" s="2" customFormat="1" ht="21.75" customHeight="1">
      <c r="A2681" s="33"/>
      <c r="B2681" s="34"/>
      <c r="C2681" s="202" t="s">
        <v>4555</v>
      </c>
      <c r="D2681" s="202" t="s">
        <v>149</v>
      </c>
      <c r="E2681" s="203" t="s">
        <v>4556</v>
      </c>
      <c r="F2681" s="204" t="s">
        <v>4557</v>
      </c>
      <c r="G2681" s="205" t="s">
        <v>285</v>
      </c>
      <c r="H2681" s="206">
        <v>1</v>
      </c>
      <c r="I2681" s="207"/>
      <c r="J2681" s="208">
        <f>ROUND(I2681*H2681,2)</f>
        <v>0</v>
      </c>
      <c r="K2681" s="204" t="s">
        <v>153</v>
      </c>
      <c r="L2681" s="38"/>
      <c r="M2681" s="209" t="s">
        <v>1</v>
      </c>
      <c r="N2681" s="210" t="s">
        <v>42</v>
      </c>
      <c r="O2681" s="70"/>
      <c r="P2681" s="211">
        <f>O2681*H2681</f>
        <v>0</v>
      </c>
      <c r="Q2681" s="211">
        <v>2.14E-4</v>
      </c>
      <c r="R2681" s="211">
        <f>Q2681*H2681</f>
        <v>2.14E-4</v>
      </c>
      <c r="S2681" s="211">
        <v>0</v>
      </c>
      <c r="T2681" s="212">
        <f>S2681*H2681</f>
        <v>0</v>
      </c>
      <c r="U2681" s="33"/>
      <c r="V2681" s="33"/>
      <c r="W2681" s="33"/>
      <c r="X2681" s="33"/>
      <c r="Y2681" s="33"/>
      <c r="Z2681" s="33"/>
      <c r="AA2681" s="33"/>
      <c r="AB2681" s="33"/>
      <c r="AC2681" s="33"/>
      <c r="AD2681" s="33"/>
      <c r="AE2681" s="33"/>
      <c r="AR2681" s="213" t="s">
        <v>154</v>
      </c>
      <c r="AT2681" s="213" t="s">
        <v>149</v>
      </c>
      <c r="AU2681" s="213" t="s">
        <v>86</v>
      </c>
      <c r="AY2681" s="16" t="s">
        <v>147</v>
      </c>
      <c r="BE2681" s="214">
        <f>IF(N2681="základní",J2681,0)</f>
        <v>0</v>
      </c>
      <c r="BF2681" s="214">
        <f>IF(N2681="snížená",J2681,0)</f>
        <v>0</v>
      </c>
      <c r="BG2681" s="214">
        <f>IF(N2681="zákl. přenesená",J2681,0)</f>
        <v>0</v>
      </c>
      <c r="BH2681" s="214">
        <f>IF(N2681="sníž. přenesená",J2681,0)</f>
        <v>0</v>
      </c>
      <c r="BI2681" s="214">
        <f>IF(N2681="nulová",J2681,0)</f>
        <v>0</v>
      </c>
      <c r="BJ2681" s="16" t="s">
        <v>21</v>
      </c>
      <c r="BK2681" s="214">
        <f>ROUND(I2681*H2681,2)</f>
        <v>0</v>
      </c>
      <c r="BL2681" s="16" t="s">
        <v>154</v>
      </c>
      <c r="BM2681" s="213" t="s">
        <v>4558</v>
      </c>
    </row>
    <row r="2682" spans="1:65" s="2" customFormat="1" ht="19.5">
      <c r="A2682" s="33"/>
      <c r="B2682" s="34"/>
      <c r="C2682" s="35"/>
      <c r="D2682" s="215" t="s">
        <v>156</v>
      </c>
      <c r="E2682" s="35"/>
      <c r="F2682" s="216" t="s">
        <v>4559</v>
      </c>
      <c r="G2682" s="35"/>
      <c r="H2682" s="35"/>
      <c r="I2682" s="114"/>
      <c r="J2682" s="35"/>
      <c r="K2682" s="35"/>
      <c r="L2682" s="38"/>
      <c r="M2682" s="217"/>
      <c r="N2682" s="218"/>
      <c r="O2682" s="70"/>
      <c r="P2682" s="70"/>
      <c r="Q2682" s="70"/>
      <c r="R2682" s="70"/>
      <c r="S2682" s="70"/>
      <c r="T2682" s="71"/>
      <c r="U2682" s="33"/>
      <c r="V2682" s="33"/>
      <c r="W2682" s="33"/>
      <c r="X2682" s="33"/>
      <c r="Y2682" s="33"/>
      <c r="Z2682" s="33"/>
      <c r="AA2682" s="33"/>
      <c r="AB2682" s="33"/>
      <c r="AC2682" s="33"/>
      <c r="AD2682" s="33"/>
      <c r="AE2682" s="33"/>
      <c r="AT2682" s="16" t="s">
        <v>156</v>
      </c>
      <c r="AU2682" s="16" t="s">
        <v>86</v>
      </c>
    </row>
    <row r="2683" spans="1:65" s="2" customFormat="1" ht="29.25">
      <c r="A2683" s="33"/>
      <c r="B2683" s="34"/>
      <c r="C2683" s="35"/>
      <c r="D2683" s="215" t="s">
        <v>158</v>
      </c>
      <c r="E2683" s="35"/>
      <c r="F2683" s="219" t="s">
        <v>4548</v>
      </c>
      <c r="G2683" s="35"/>
      <c r="H2683" s="35"/>
      <c r="I2683" s="114"/>
      <c r="J2683" s="35"/>
      <c r="K2683" s="35"/>
      <c r="L2683" s="38"/>
      <c r="M2683" s="217"/>
      <c r="N2683" s="218"/>
      <c r="O2683" s="70"/>
      <c r="P2683" s="70"/>
      <c r="Q2683" s="70"/>
      <c r="R2683" s="70"/>
      <c r="S2683" s="70"/>
      <c r="T2683" s="71"/>
      <c r="U2683" s="33"/>
      <c r="V2683" s="33"/>
      <c r="W2683" s="33"/>
      <c r="X2683" s="33"/>
      <c r="Y2683" s="33"/>
      <c r="Z2683" s="33"/>
      <c r="AA2683" s="33"/>
      <c r="AB2683" s="33"/>
      <c r="AC2683" s="33"/>
      <c r="AD2683" s="33"/>
      <c r="AE2683" s="33"/>
      <c r="AT2683" s="16" t="s">
        <v>158</v>
      </c>
      <c r="AU2683" s="16" t="s">
        <v>86</v>
      </c>
    </row>
    <row r="2684" spans="1:65" s="2" customFormat="1" ht="29.25">
      <c r="A2684" s="33"/>
      <c r="B2684" s="34"/>
      <c r="C2684" s="35"/>
      <c r="D2684" s="215" t="s">
        <v>191</v>
      </c>
      <c r="E2684" s="35"/>
      <c r="F2684" s="219" t="s">
        <v>4560</v>
      </c>
      <c r="G2684" s="35"/>
      <c r="H2684" s="35"/>
      <c r="I2684" s="114"/>
      <c r="J2684" s="35"/>
      <c r="K2684" s="35"/>
      <c r="L2684" s="38"/>
      <c r="M2684" s="217"/>
      <c r="N2684" s="218"/>
      <c r="O2684" s="70"/>
      <c r="P2684" s="70"/>
      <c r="Q2684" s="70"/>
      <c r="R2684" s="70"/>
      <c r="S2684" s="70"/>
      <c r="T2684" s="71"/>
      <c r="U2684" s="33"/>
      <c r="V2684" s="33"/>
      <c r="W2684" s="33"/>
      <c r="X2684" s="33"/>
      <c r="Y2684" s="33"/>
      <c r="Z2684" s="33"/>
      <c r="AA2684" s="33"/>
      <c r="AB2684" s="33"/>
      <c r="AC2684" s="33"/>
      <c r="AD2684" s="33"/>
      <c r="AE2684" s="33"/>
      <c r="AT2684" s="16" t="s">
        <v>191</v>
      </c>
      <c r="AU2684" s="16" t="s">
        <v>86</v>
      </c>
    </row>
    <row r="2685" spans="1:65" s="2" customFormat="1" ht="21.75" customHeight="1">
      <c r="A2685" s="33"/>
      <c r="B2685" s="34"/>
      <c r="C2685" s="202" t="s">
        <v>4561</v>
      </c>
      <c r="D2685" s="202" t="s">
        <v>149</v>
      </c>
      <c r="E2685" s="203" t="s">
        <v>4562</v>
      </c>
      <c r="F2685" s="204" t="s">
        <v>4563</v>
      </c>
      <c r="G2685" s="205" t="s">
        <v>152</v>
      </c>
      <c r="H2685" s="206">
        <v>1</v>
      </c>
      <c r="I2685" s="207"/>
      <c r="J2685" s="208">
        <f>ROUND(I2685*H2685,2)</f>
        <v>0</v>
      </c>
      <c r="K2685" s="204" t="s">
        <v>153</v>
      </c>
      <c r="L2685" s="38"/>
      <c r="M2685" s="209" t="s">
        <v>1</v>
      </c>
      <c r="N2685" s="210" t="s">
        <v>42</v>
      </c>
      <c r="O2685" s="70"/>
      <c r="P2685" s="211">
        <f>O2685*H2685</f>
        <v>0</v>
      </c>
      <c r="Q2685" s="211">
        <v>2.1599999999999999E-4</v>
      </c>
      <c r="R2685" s="211">
        <f>Q2685*H2685</f>
        <v>2.1599999999999999E-4</v>
      </c>
      <c r="S2685" s="211">
        <v>0</v>
      </c>
      <c r="T2685" s="212">
        <f>S2685*H2685</f>
        <v>0</v>
      </c>
      <c r="U2685" s="33"/>
      <c r="V2685" s="33"/>
      <c r="W2685" s="33"/>
      <c r="X2685" s="33"/>
      <c r="Y2685" s="33"/>
      <c r="Z2685" s="33"/>
      <c r="AA2685" s="33"/>
      <c r="AB2685" s="33"/>
      <c r="AC2685" s="33"/>
      <c r="AD2685" s="33"/>
      <c r="AE2685" s="33"/>
      <c r="AR2685" s="213" t="s">
        <v>154</v>
      </c>
      <c r="AT2685" s="213" t="s">
        <v>149</v>
      </c>
      <c r="AU2685" s="213" t="s">
        <v>86</v>
      </c>
      <c r="AY2685" s="16" t="s">
        <v>147</v>
      </c>
      <c r="BE2685" s="214">
        <f>IF(N2685="základní",J2685,0)</f>
        <v>0</v>
      </c>
      <c r="BF2685" s="214">
        <f>IF(N2685="snížená",J2685,0)</f>
        <v>0</v>
      </c>
      <c r="BG2685" s="214">
        <f>IF(N2685="zákl. přenesená",J2685,0)</f>
        <v>0</v>
      </c>
      <c r="BH2685" s="214">
        <f>IF(N2685="sníž. přenesená",J2685,0)</f>
        <v>0</v>
      </c>
      <c r="BI2685" s="214">
        <f>IF(N2685="nulová",J2685,0)</f>
        <v>0</v>
      </c>
      <c r="BJ2685" s="16" t="s">
        <v>21</v>
      </c>
      <c r="BK2685" s="214">
        <f>ROUND(I2685*H2685,2)</f>
        <v>0</v>
      </c>
      <c r="BL2685" s="16" t="s">
        <v>154</v>
      </c>
      <c r="BM2685" s="213" t="s">
        <v>4564</v>
      </c>
    </row>
    <row r="2686" spans="1:65" s="2" customFormat="1" ht="29.25">
      <c r="A2686" s="33"/>
      <c r="B2686" s="34"/>
      <c r="C2686" s="35"/>
      <c r="D2686" s="215" t="s">
        <v>156</v>
      </c>
      <c r="E2686" s="35"/>
      <c r="F2686" s="216" t="s">
        <v>4565</v>
      </c>
      <c r="G2686" s="35"/>
      <c r="H2686" s="35"/>
      <c r="I2686" s="114"/>
      <c r="J2686" s="35"/>
      <c r="K2686" s="35"/>
      <c r="L2686" s="38"/>
      <c r="M2686" s="217"/>
      <c r="N2686" s="218"/>
      <c r="O2686" s="70"/>
      <c r="P2686" s="70"/>
      <c r="Q2686" s="70"/>
      <c r="R2686" s="70"/>
      <c r="S2686" s="70"/>
      <c r="T2686" s="71"/>
      <c r="U2686" s="33"/>
      <c r="V2686" s="33"/>
      <c r="W2686" s="33"/>
      <c r="X2686" s="33"/>
      <c r="Y2686" s="33"/>
      <c r="Z2686" s="33"/>
      <c r="AA2686" s="33"/>
      <c r="AB2686" s="33"/>
      <c r="AC2686" s="33"/>
      <c r="AD2686" s="33"/>
      <c r="AE2686" s="33"/>
      <c r="AT2686" s="16" t="s">
        <v>156</v>
      </c>
      <c r="AU2686" s="16" t="s">
        <v>86</v>
      </c>
    </row>
    <row r="2687" spans="1:65" s="2" customFormat="1" ht="78">
      <c r="A2687" s="33"/>
      <c r="B2687" s="34"/>
      <c r="C2687" s="35"/>
      <c r="D2687" s="215" t="s">
        <v>158</v>
      </c>
      <c r="E2687" s="35"/>
      <c r="F2687" s="219" t="s">
        <v>4566</v>
      </c>
      <c r="G2687" s="35"/>
      <c r="H2687" s="35"/>
      <c r="I2687" s="114"/>
      <c r="J2687" s="35"/>
      <c r="K2687" s="35"/>
      <c r="L2687" s="38"/>
      <c r="M2687" s="217"/>
      <c r="N2687" s="218"/>
      <c r="O2687" s="70"/>
      <c r="P2687" s="70"/>
      <c r="Q2687" s="70"/>
      <c r="R2687" s="70"/>
      <c r="S2687" s="70"/>
      <c r="T2687" s="71"/>
      <c r="U2687" s="33"/>
      <c r="V2687" s="33"/>
      <c r="W2687" s="33"/>
      <c r="X2687" s="33"/>
      <c r="Y2687" s="33"/>
      <c r="Z2687" s="33"/>
      <c r="AA2687" s="33"/>
      <c r="AB2687" s="33"/>
      <c r="AC2687" s="33"/>
      <c r="AD2687" s="33"/>
      <c r="AE2687" s="33"/>
      <c r="AT2687" s="16" t="s">
        <v>158</v>
      </c>
      <c r="AU2687" s="16" t="s">
        <v>86</v>
      </c>
    </row>
    <row r="2688" spans="1:65" s="2" customFormat="1" ht="19.5">
      <c r="A2688" s="33"/>
      <c r="B2688" s="34"/>
      <c r="C2688" s="35"/>
      <c r="D2688" s="215" t="s">
        <v>191</v>
      </c>
      <c r="E2688" s="35"/>
      <c r="F2688" s="219" t="s">
        <v>4567</v>
      </c>
      <c r="G2688" s="35"/>
      <c r="H2688" s="35"/>
      <c r="I2688" s="114"/>
      <c r="J2688" s="35"/>
      <c r="K2688" s="35"/>
      <c r="L2688" s="38"/>
      <c r="M2688" s="217"/>
      <c r="N2688" s="218"/>
      <c r="O2688" s="70"/>
      <c r="P2688" s="70"/>
      <c r="Q2688" s="70"/>
      <c r="R2688" s="70"/>
      <c r="S2688" s="70"/>
      <c r="T2688" s="71"/>
      <c r="U2688" s="33"/>
      <c r="V2688" s="33"/>
      <c r="W2688" s="33"/>
      <c r="X2688" s="33"/>
      <c r="Y2688" s="33"/>
      <c r="Z2688" s="33"/>
      <c r="AA2688" s="33"/>
      <c r="AB2688" s="33"/>
      <c r="AC2688" s="33"/>
      <c r="AD2688" s="33"/>
      <c r="AE2688" s="33"/>
      <c r="AT2688" s="16" t="s">
        <v>191</v>
      </c>
      <c r="AU2688" s="16" t="s">
        <v>86</v>
      </c>
    </row>
    <row r="2689" spans="1:65" s="2" customFormat="1" ht="21.75" customHeight="1">
      <c r="A2689" s="33"/>
      <c r="B2689" s="34"/>
      <c r="C2689" s="202" t="s">
        <v>4568</v>
      </c>
      <c r="D2689" s="202" t="s">
        <v>149</v>
      </c>
      <c r="E2689" s="203" t="s">
        <v>4569</v>
      </c>
      <c r="F2689" s="204" t="s">
        <v>4570</v>
      </c>
      <c r="G2689" s="205" t="s">
        <v>152</v>
      </c>
      <c r="H2689" s="206">
        <v>1</v>
      </c>
      <c r="I2689" s="207"/>
      <c r="J2689" s="208">
        <f>ROUND(I2689*H2689,2)</f>
        <v>0</v>
      </c>
      <c r="K2689" s="204" t="s">
        <v>153</v>
      </c>
      <c r="L2689" s="38"/>
      <c r="M2689" s="209" t="s">
        <v>1</v>
      </c>
      <c r="N2689" s="210" t="s">
        <v>42</v>
      </c>
      <c r="O2689" s="70"/>
      <c r="P2689" s="211">
        <f>O2689*H2689</f>
        <v>0</v>
      </c>
      <c r="Q2689" s="211">
        <v>1.07E-4</v>
      </c>
      <c r="R2689" s="211">
        <f>Q2689*H2689</f>
        <v>1.07E-4</v>
      </c>
      <c r="S2689" s="211">
        <v>0</v>
      </c>
      <c r="T2689" s="212">
        <f>S2689*H2689</f>
        <v>0</v>
      </c>
      <c r="U2689" s="33"/>
      <c r="V2689" s="33"/>
      <c r="W2689" s="33"/>
      <c r="X2689" s="33"/>
      <c r="Y2689" s="33"/>
      <c r="Z2689" s="33"/>
      <c r="AA2689" s="33"/>
      <c r="AB2689" s="33"/>
      <c r="AC2689" s="33"/>
      <c r="AD2689" s="33"/>
      <c r="AE2689" s="33"/>
      <c r="AR2689" s="213" t="s">
        <v>154</v>
      </c>
      <c r="AT2689" s="213" t="s">
        <v>149</v>
      </c>
      <c r="AU2689" s="213" t="s">
        <v>86</v>
      </c>
      <c r="AY2689" s="16" t="s">
        <v>147</v>
      </c>
      <c r="BE2689" s="214">
        <f>IF(N2689="základní",J2689,0)</f>
        <v>0</v>
      </c>
      <c r="BF2689" s="214">
        <f>IF(N2689="snížená",J2689,0)</f>
        <v>0</v>
      </c>
      <c r="BG2689" s="214">
        <f>IF(N2689="zákl. přenesená",J2689,0)</f>
        <v>0</v>
      </c>
      <c r="BH2689" s="214">
        <f>IF(N2689="sníž. přenesená",J2689,0)</f>
        <v>0</v>
      </c>
      <c r="BI2689" s="214">
        <f>IF(N2689="nulová",J2689,0)</f>
        <v>0</v>
      </c>
      <c r="BJ2689" s="16" t="s">
        <v>21</v>
      </c>
      <c r="BK2689" s="214">
        <f>ROUND(I2689*H2689,2)</f>
        <v>0</v>
      </c>
      <c r="BL2689" s="16" t="s">
        <v>154</v>
      </c>
      <c r="BM2689" s="213" t="s">
        <v>4571</v>
      </c>
    </row>
    <row r="2690" spans="1:65" s="2" customFormat="1" ht="11.25">
      <c r="A2690" s="33"/>
      <c r="B2690" s="34"/>
      <c r="C2690" s="35"/>
      <c r="D2690" s="215" t="s">
        <v>156</v>
      </c>
      <c r="E2690" s="35"/>
      <c r="F2690" s="216" t="s">
        <v>4572</v>
      </c>
      <c r="G2690" s="35"/>
      <c r="H2690" s="35"/>
      <c r="I2690" s="114"/>
      <c r="J2690" s="35"/>
      <c r="K2690" s="35"/>
      <c r="L2690" s="38"/>
      <c r="M2690" s="217"/>
      <c r="N2690" s="218"/>
      <c r="O2690" s="70"/>
      <c r="P2690" s="70"/>
      <c r="Q2690" s="70"/>
      <c r="R2690" s="70"/>
      <c r="S2690" s="70"/>
      <c r="T2690" s="71"/>
      <c r="U2690" s="33"/>
      <c r="V2690" s="33"/>
      <c r="W2690" s="33"/>
      <c r="X2690" s="33"/>
      <c r="Y2690" s="33"/>
      <c r="Z2690" s="33"/>
      <c r="AA2690" s="33"/>
      <c r="AB2690" s="33"/>
      <c r="AC2690" s="33"/>
      <c r="AD2690" s="33"/>
      <c r="AE2690" s="33"/>
      <c r="AT2690" s="16" t="s">
        <v>156</v>
      </c>
      <c r="AU2690" s="16" t="s">
        <v>86</v>
      </c>
    </row>
    <row r="2691" spans="1:65" s="2" customFormat="1" ht="19.5">
      <c r="A2691" s="33"/>
      <c r="B2691" s="34"/>
      <c r="C2691" s="35"/>
      <c r="D2691" s="215" t="s">
        <v>191</v>
      </c>
      <c r="E2691" s="35"/>
      <c r="F2691" s="219" t="s">
        <v>4573</v>
      </c>
      <c r="G2691" s="35"/>
      <c r="H2691" s="35"/>
      <c r="I2691" s="114"/>
      <c r="J2691" s="35"/>
      <c r="K2691" s="35"/>
      <c r="L2691" s="38"/>
      <c r="M2691" s="217"/>
      <c r="N2691" s="218"/>
      <c r="O2691" s="70"/>
      <c r="P2691" s="70"/>
      <c r="Q2691" s="70"/>
      <c r="R2691" s="70"/>
      <c r="S2691" s="70"/>
      <c r="T2691" s="71"/>
      <c r="U2691" s="33"/>
      <c r="V2691" s="33"/>
      <c r="W2691" s="33"/>
      <c r="X2691" s="33"/>
      <c r="Y2691" s="33"/>
      <c r="Z2691" s="33"/>
      <c r="AA2691" s="33"/>
      <c r="AB2691" s="33"/>
      <c r="AC2691" s="33"/>
      <c r="AD2691" s="33"/>
      <c r="AE2691" s="33"/>
      <c r="AT2691" s="16" t="s">
        <v>191</v>
      </c>
      <c r="AU2691" s="16" t="s">
        <v>86</v>
      </c>
    </row>
    <row r="2692" spans="1:65" s="2" customFormat="1" ht="21.75" customHeight="1">
      <c r="A2692" s="33"/>
      <c r="B2692" s="34"/>
      <c r="C2692" s="202" t="s">
        <v>4574</v>
      </c>
      <c r="D2692" s="202" t="s">
        <v>149</v>
      </c>
      <c r="E2692" s="203" t="s">
        <v>4575</v>
      </c>
      <c r="F2692" s="204" t="s">
        <v>4576</v>
      </c>
      <c r="G2692" s="205" t="s">
        <v>152</v>
      </c>
      <c r="H2692" s="206">
        <v>1</v>
      </c>
      <c r="I2692" s="207"/>
      <c r="J2692" s="208">
        <f>ROUND(I2692*H2692,2)</f>
        <v>0</v>
      </c>
      <c r="K2692" s="204" t="s">
        <v>153</v>
      </c>
      <c r="L2692" s="38"/>
      <c r="M2692" s="209" t="s">
        <v>1</v>
      </c>
      <c r="N2692" s="210" t="s">
        <v>42</v>
      </c>
      <c r="O2692" s="70"/>
      <c r="P2692" s="211">
        <f>O2692*H2692</f>
        <v>0</v>
      </c>
      <c r="Q2692" s="211">
        <v>8.0000000000000007E-5</v>
      </c>
      <c r="R2692" s="211">
        <f>Q2692*H2692</f>
        <v>8.0000000000000007E-5</v>
      </c>
      <c r="S2692" s="211">
        <v>0</v>
      </c>
      <c r="T2692" s="212">
        <f>S2692*H2692</f>
        <v>0</v>
      </c>
      <c r="U2692" s="33"/>
      <c r="V2692" s="33"/>
      <c r="W2692" s="33"/>
      <c r="X2692" s="33"/>
      <c r="Y2692" s="33"/>
      <c r="Z2692" s="33"/>
      <c r="AA2692" s="33"/>
      <c r="AB2692" s="33"/>
      <c r="AC2692" s="33"/>
      <c r="AD2692" s="33"/>
      <c r="AE2692" s="33"/>
      <c r="AR2692" s="213" t="s">
        <v>154</v>
      </c>
      <c r="AT2692" s="213" t="s">
        <v>149</v>
      </c>
      <c r="AU2692" s="213" t="s">
        <v>86</v>
      </c>
      <c r="AY2692" s="16" t="s">
        <v>147</v>
      </c>
      <c r="BE2692" s="214">
        <f>IF(N2692="základní",J2692,0)</f>
        <v>0</v>
      </c>
      <c r="BF2692" s="214">
        <f>IF(N2692="snížená",J2692,0)</f>
        <v>0</v>
      </c>
      <c r="BG2692" s="214">
        <f>IF(N2692="zákl. přenesená",J2692,0)</f>
        <v>0</v>
      </c>
      <c r="BH2692" s="214">
        <f>IF(N2692="sníž. přenesená",J2692,0)</f>
        <v>0</v>
      </c>
      <c r="BI2692" s="214">
        <f>IF(N2692="nulová",J2692,0)</f>
        <v>0</v>
      </c>
      <c r="BJ2692" s="16" t="s">
        <v>21</v>
      </c>
      <c r="BK2692" s="214">
        <f>ROUND(I2692*H2692,2)</f>
        <v>0</v>
      </c>
      <c r="BL2692" s="16" t="s">
        <v>154</v>
      </c>
      <c r="BM2692" s="213" t="s">
        <v>4577</v>
      </c>
    </row>
    <row r="2693" spans="1:65" s="2" customFormat="1" ht="19.5">
      <c r="A2693" s="33"/>
      <c r="B2693" s="34"/>
      <c r="C2693" s="35"/>
      <c r="D2693" s="215" t="s">
        <v>156</v>
      </c>
      <c r="E2693" s="35"/>
      <c r="F2693" s="216" t="s">
        <v>4578</v>
      </c>
      <c r="G2693" s="35"/>
      <c r="H2693" s="35"/>
      <c r="I2693" s="114"/>
      <c r="J2693" s="35"/>
      <c r="K2693" s="35"/>
      <c r="L2693" s="38"/>
      <c r="M2693" s="217"/>
      <c r="N2693" s="218"/>
      <c r="O2693" s="70"/>
      <c r="P2693" s="70"/>
      <c r="Q2693" s="70"/>
      <c r="R2693" s="70"/>
      <c r="S2693" s="70"/>
      <c r="T2693" s="71"/>
      <c r="U2693" s="33"/>
      <c r="V2693" s="33"/>
      <c r="W2693" s="33"/>
      <c r="X2693" s="33"/>
      <c r="Y2693" s="33"/>
      <c r="Z2693" s="33"/>
      <c r="AA2693" s="33"/>
      <c r="AB2693" s="33"/>
      <c r="AC2693" s="33"/>
      <c r="AD2693" s="33"/>
      <c r="AE2693" s="33"/>
      <c r="AT2693" s="16" t="s">
        <v>156</v>
      </c>
      <c r="AU2693" s="16" t="s">
        <v>86</v>
      </c>
    </row>
    <row r="2694" spans="1:65" s="2" customFormat="1" ht="16.5" customHeight="1">
      <c r="A2694" s="33"/>
      <c r="B2694" s="34"/>
      <c r="C2694" s="202" t="s">
        <v>4579</v>
      </c>
      <c r="D2694" s="202" t="s">
        <v>149</v>
      </c>
      <c r="E2694" s="203" t="s">
        <v>4580</v>
      </c>
      <c r="F2694" s="204" t="s">
        <v>4581</v>
      </c>
      <c r="G2694" s="205" t="s">
        <v>152</v>
      </c>
      <c r="H2694" s="206">
        <v>1</v>
      </c>
      <c r="I2694" s="207"/>
      <c r="J2694" s="208">
        <f>ROUND(I2694*H2694,2)</f>
        <v>0</v>
      </c>
      <c r="K2694" s="204" t="s">
        <v>153</v>
      </c>
      <c r="L2694" s="38"/>
      <c r="M2694" s="209" t="s">
        <v>1</v>
      </c>
      <c r="N2694" s="210" t="s">
        <v>42</v>
      </c>
      <c r="O2694" s="70"/>
      <c r="P2694" s="211">
        <f>O2694*H2694</f>
        <v>0</v>
      </c>
      <c r="Q2694" s="211">
        <v>0</v>
      </c>
      <c r="R2694" s="211">
        <f>Q2694*H2694</f>
        <v>0</v>
      </c>
      <c r="S2694" s="211">
        <v>0</v>
      </c>
      <c r="T2694" s="212">
        <f>S2694*H2694</f>
        <v>0</v>
      </c>
      <c r="U2694" s="33"/>
      <c r="V2694" s="33"/>
      <c r="W2694" s="33"/>
      <c r="X2694" s="33"/>
      <c r="Y2694" s="33"/>
      <c r="Z2694" s="33"/>
      <c r="AA2694" s="33"/>
      <c r="AB2694" s="33"/>
      <c r="AC2694" s="33"/>
      <c r="AD2694" s="33"/>
      <c r="AE2694" s="33"/>
      <c r="AR2694" s="213" t="s">
        <v>154</v>
      </c>
      <c r="AT2694" s="213" t="s">
        <v>149</v>
      </c>
      <c r="AU2694" s="213" t="s">
        <v>86</v>
      </c>
      <c r="AY2694" s="16" t="s">
        <v>147</v>
      </c>
      <c r="BE2694" s="214">
        <f>IF(N2694="základní",J2694,0)</f>
        <v>0</v>
      </c>
      <c r="BF2694" s="214">
        <f>IF(N2694="snížená",J2694,0)</f>
        <v>0</v>
      </c>
      <c r="BG2694" s="214">
        <f>IF(N2694="zákl. přenesená",J2694,0)</f>
        <v>0</v>
      </c>
      <c r="BH2694" s="214">
        <f>IF(N2694="sníž. přenesená",J2694,0)</f>
        <v>0</v>
      </c>
      <c r="BI2694" s="214">
        <f>IF(N2694="nulová",J2694,0)</f>
        <v>0</v>
      </c>
      <c r="BJ2694" s="16" t="s">
        <v>21</v>
      </c>
      <c r="BK2694" s="214">
        <f>ROUND(I2694*H2694,2)</f>
        <v>0</v>
      </c>
      <c r="BL2694" s="16" t="s">
        <v>154</v>
      </c>
      <c r="BM2694" s="213" t="s">
        <v>4582</v>
      </c>
    </row>
    <row r="2695" spans="1:65" s="2" customFormat="1" ht="19.5">
      <c r="A2695" s="33"/>
      <c r="B2695" s="34"/>
      <c r="C2695" s="35"/>
      <c r="D2695" s="215" t="s">
        <v>156</v>
      </c>
      <c r="E2695" s="35"/>
      <c r="F2695" s="216" t="s">
        <v>4583</v>
      </c>
      <c r="G2695" s="35"/>
      <c r="H2695" s="35"/>
      <c r="I2695" s="114"/>
      <c r="J2695" s="35"/>
      <c r="K2695" s="35"/>
      <c r="L2695" s="38"/>
      <c r="M2695" s="217"/>
      <c r="N2695" s="218"/>
      <c r="O2695" s="70"/>
      <c r="P2695" s="70"/>
      <c r="Q2695" s="70"/>
      <c r="R2695" s="70"/>
      <c r="S2695" s="70"/>
      <c r="T2695" s="71"/>
      <c r="U2695" s="33"/>
      <c r="V2695" s="33"/>
      <c r="W2695" s="33"/>
      <c r="X2695" s="33"/>
      <c r="Y2695" s="33"/>
      <c r="Z2695" s="33"/>
      <c r="AA2695" s="33"/>
      <c r="AB2695" s="33"/>
      <c r="AC2695" s="33"/>
      <c r="AD2695" s="33"/>
      <c r="AE2695" s="33"/>
      <c r="AT2695" s="16" t="s">
        <v>156</v>
      </c>
      <c r="AU2695" s="16" t="s">
        <v>86</v>
      </c>
    </row>
    <row r="2696" spans="1:65" s="2" customFormat="1" ht="21.75" customHeight="1">
      <c r="A2696" s="33"/>
      <c r="B2696" s="34"/>
      <c r="C2696" s="202" t="s">
        <v>4584</v>
      </c>
      <c r="D2696" s="202" t="s">
        <v>149</v>
      </c>
      <c r="E2696" s="203" t="s">
        <v>4585</v>
      </c>
      <c r="F2696" s="204" t="s">
        <v>4586</v>
      </c>
      <c r="G2696" s="205" t="s">
        <v>152</v>
      </c>
      <c r="H2696" s="206">
        <v>1</v>
      </c>
      <c r="I2696" s="207"/>
      <c r="J2696" s="208">
        <f>ROUND(I2696*H2696,2)</f>
        <v>0</v>
      </c>
      <c r="K2696" s="204" t="s">
        <v>153</v>
      </c>
      <c r="L2696" s="38"/>
      <c r="M2696" s="209" t="s">
        <v>1</v>
      </c>
      <c r="N2696" s="210" t="s">
        <v>42</v>
      </c>
      <c r="O2696" s="70"/>
      <c r="P2696" s="211">
        <f>O2696*H2696</f>
        <v>0</v>
      </c>
      <c r="Q2696" s="211">
        <v>6.0528000000000001E-5</v>
      </c>
      <c r="R2696" s="211">
        <f>Q2696*H2696</f>
        <v>6.0528000000000001E-5</v>
      </c>
      <c r="S2696" s="211">
        <v>0</v>
      </c>
      <c r="T2696" s="212">
        <f>S2696*H2696</f>
        <v>0</v>
      </c>
      <c r="U2696" s="33"/>
      <c r="V2696" s="33"/>
      <c r="W2696" s="33"/>
      <c r="X2696" s="33"/>
      <c r="Y2696" s="33"/>
      <c r="Z2696" s="33"/>
      <c r="AA2696" s="33"/>
      <c r="AB2696" s="33"/>
      <c r="AC2696" s="33"/>
      <c r="AD2696" s="33"/>
      <c r="AE2696" s="33"/>
      <c r="AR2696" s="213" t="s">
        <v>154</v>
      </c>
      <c r="AT2696" s="213" t="s">
        <v>149</v>
      </c>
      <c r="AU2696" s="213" t="s">
        <v>86</v>
      </c>
      <c r="AY2696" s="16" t="s">
        <v>147</v>
      </c>
      <c r="BE2696" s="214">
        <f>IF(N2696="základní",J2696,0)</f>
        <v>0</v>
      </c>
      <c r="BF2696" s="214">
        <f>IF(N2696="snížená",J2696,0)</f>
        <v>0</v>
      </c>
      <c r="BG2696" s="214">
        <f>IF(N2696="zákl. přenesená",J2696,0)</f>
        <v>0</v>
      </c>
      <c r="BH2696" s="214">
        <f>IF(N2696="sníž. přenesená",J2696,0)</f>
        <v>0</v>
      </c>
      <c r="BI2696" s="214">
        <f>IF(N2696="nulová",J2696,0)</f>
        <v>0</v>
      </c>
      <c r="BJ2696" s="16" t="s">
        <v>21</v>
      </c>
      <c r="BK2696" s="214">
        <f>ROUND(I2696*H2696,2)</f>
        <v>0</v>
      </c>
      <c r="BL2696" s="16" t="s">
        <v>154</v>
      </c>
      <c r="BM2696" s="213" t="s">
        <v>4587</v>
      </c>
    </row>
    <row r="2697" spans="1:65" s="2" customFormat="1" ht="11.25">
      <c r="A2697" s="33"/>
      <c r="B2697" s="34"/>
      <c r="C2697" s="35"/>
      <c r="D2697" s="215" t="s">
        <v>156</v>
      </c>
      <c r="E2697" s="35"/>
      <c r="F2697" s="216" t="s">
        <v>4588</v>
      </c>
      <c r="G2697" s="35"/>
      <c r="H2697" s="35"/>
      <c r="I2697" s="114"/>
      <c r="J2697" s="35"/>
      <c r="K2697" s="35"/>
      <c r="L2697" s="38"/>
      <c r="M2697" s="217"/>
      <c r="N2697" s="218"/>
      <c r="O2697" s="70"/>
      <c r="P2697" s="70"/>
      <c r="Q2697" s="70"/>
      <c r="R2697" s="70"/>
      <c r="S2697" s="70"/>
      <c r="T2697" s="71"/>
      <c r="U2697" s="33"/>
      <c r="V2697" s="33"/>
      <c r="W2697" s="33"/>
      <c r="X2697" s="33"/>
      <c r="Y2697" s="33"/>
      <c r="Z2697" s="33"/>
      <c r="AA2697" s="33"/>
      <c r="AB2697" s="33"/>
      <c r="AC2697" s="33"/>
      <c r="AD2697" s="33"/>
      <c r="AE2697" s="33"/>
      <c r="AT2697" s="16" t="s">
        <v>156</v>
      </c>
      <c r="AU2697" s="16" t="s">
        <v>86</v>
      </c>
    </row>
    <row r="2698" spans="1:65" s="2" customFormat="1" ht="21.75" customHeight="1">
      <c r="A2698" s="33"/>
      <c r="B2698" s="34"/>
      <c r="C2698" s="202" t="s">
        <v>4589</v>
      </c>
      <c r="D2698" s="202" t="s">
        <v>149</v>
      </c>
      <c r="E2698" s="203" t="s">
        <v>4590</v>
      </c>
      <c r="F2698" s="204" t="s">
        <v>4591</v>
      </c>
      <c r="G2698" s="205" t="s">
        <v>152</v>
      </c>
      <c r="H2698" s="206">
        <v>1</v>
      </c>
      <c r="I2698" s="207"/>
      <c r="J2698" s="208">
        <f>ROUND(I2698*H2698,2)</f>
        <v>0</v>
      </c>
      <c r="K2698" s="204" t="s">
        <v>153</v>
      </c>
      <c r="L2698" s="38"/>
      <c r="M2698" s="209" t="s">
        <v>1</v>
      </c>
      <c r="N2698" s="210" t="s">
        <v>42</v>
      </c>
      <c r="O2698" s="70"/>
      <c r="P2698" s="211">
        <f>O2698*H2698</f>
        <v>0</v>
      </c>
      <c r="Q2698" s="211">
        <v>1.3999999999999999E-4</v>
      </c>
      <c r="R2698" s="211">
        <f>Q2698*H2698</f>
        <v>1.3999999999999999E-4</v>
      </c>
      <c r="S2698" s="211">
        <v>0</v>
      </c>
      <c r="T2698" s="212">
        <f>S2698*H2698</f>
        <v>0</v>
      </c>
      <c r="U2698" s="33"/>
      <c r="V2698" s="33"/>
      <c r="W2698" s="33"/>
      <c r="X2698" s="33"/>
      <c r="Y2698" s="33"/>
      <c r="Z2698" s="33"/>
      <c r="AA2698" s="33"/>
      <c r="AB2698" s="33"/>
      <c r="AC2698" s="33"/>
      <c r="AD2698" s="33"/>
      <c r="AE2698" s="33"/>
      <c r="AR2698" s="213" t="s">
        <v>154</v>
      </c>
      <c r="AT2698" s="213" t="s">
        <v>149</v>
      </c>
      <c r="AU2698" s="213" t="s">
        <v>86</v>
      </c>
      <c r="AY2698" s="16" t="s">
        <v>147</v>
      </c>
      <c r="BE2698" s="214">
        <f>IF(N2698="základní",J2698,0)</f>
        <v>0</v>
      </c>
      <c r="BF2698" s="214">
        <f>IF(N2698="snížená",J2698,0)</f>
        <v>0</v>
      </c>
      <c r="BG2698" s="214">
        <f>IF(N2698="zákl. přenesená",J2698,0)</f>
        <v>0</v>
      </c>
      <c r="BH2698" s="214">
        <f>IF(N2698="sníž. přenesená",J2698,0)</f>
        <v>0</v>
      </c>
      <c r="BI2698" s="214">
        <f>IF(N2698="nulová",J2698,0)</f>
        <v>0</v>
      </c>
      <c r="BJ2698" s="16" t="s">
        <v>21</v>
      </c>
      <c r="BK2698" s="214">
        <f>ROUND(I2698*H2698,2)</f>
        <v>0</v>
      </c>
      <c r="BL2698" s="16" t="s">
        <v>154</v>
      </c>
      <c r="BM2698" s="213" t="s">
        <v>4592</v>
      </c>
    </row>
    <row r="2699" spans="1:65" s="2" customFormat="1" ht="11.25">
      <c r="A2699" s="33"/>
      <c r="B2699" s="34"/>
      <c r="C2699" s="35"/>
      <c r="D2699" s="215" t="s">
        <v>156</v>
      </c>
      <c r="E2699" s="35"/>
      <c r="F2699" s="216" t="s">
        <v>4593</v>
      </c>
      <c r="G2699" s="35"/>
      <c r="H2699" s="35"/>
      <c r="I2699" s="114"/>
      <c r="J2699" s="35"/>
      <c r="K2699" s="35"/>
      <c r="L2699" s="38"/>
      <c r="M2699" s="217"/>
      <c r="N2699" s="218"/>
      <c r="O2699" s="70"/>
      <c r="P2699" s="70"/>
      <c r="Q2699" s="70"/>
      <c r="R2699" s="70"/>
      <c r="S2699" s="70"/>
      <c r="T2699" s="71"/>
      <c r="U2699" s="33"/>
      <c r="V2699" s="33"/>
      <c r="W2699" s="33"/>
      <c r="X2699" s="33"/>
      <c r="Y2699" s="33"/>
      <c r="Z2699" s="33"/>
      <c r="AA2699" s="33"/>
      <c r="AB2699" s="33"/>
      <c r="AC2699" s="33"/>
      <c r="AD2699" s="33"/>
      <c r="AE2699" s="33"/>
      <c r="AT2699" s="16" t="s">
        <v>156</v>
      </c>
      <c r="AU2699" s="16" t="s">
        <v>86</v>
      </c>
    </row>
    <row r="2700" spans="1:65" s="2" customFormat="1" ht="19.5">
      <c r="A2700" s="33"/>
      <c r="B2700" s="34"/>
      <c r="C2700" s="35"/>
      <c r="D2700" s="215" t="s">
        <v>191</v>
      </c>
      <c r="E2700" s="35"/>
      <c r="F2700" s="219" t="s">
        <v>4594</v>
      </c>
      <c r="G2700" s="35"/>
      <c r="H2700" s="35"/>
      <c r="I2700" s="114"/>
      <c r="J2700" s="35"/>
      <c r="K2700" s="35"/>
      <c r="L2700" s="38"/>
      <c r="M2700" s="217"/>
      <c r="N2700" s="218"/>
      <c r="O2700" s="70"/>
      <c r="P2700" s="70"/>
      <c r="Q2700" s="70"/>
      <c r="R2700" s="70"/>
      <c r="S2700" s="70"/>
      <c r="T2700" s="71"/>
      <c r="U2700" s="33"/>
      <c r="V2700" s="33"/>
      <c r="W2700" s="33"/>
      <c r="X2700" s="33"/>
      <c r="Y2700" s="33"/>
      <c r="Z2700" s="33"/>
      <c r="AA2700" s="33"/>
      <c r="AB2700" s="33"/>
      <c r="AC2700" s="33"/>
      <c r="AD2700" s="33"/>
      <c r="AE2700" s="33"/>
      <c r="AT2700" s="16" t="s">
        <v>191</v>
      </c>
      <c r="AU2700" s="16" t="s">
        <v>86</v>
      </c>
    </row>
    <row r="2701" spans="1:65" s="2" customFormat="1" ht="21.75" customHeight="1">
      <c r="A2701" s="33"/>
      <c r="B2701" s="34"/>
      <c r="C2701" s="202" t="s">
        <v>4595</v>
      </c>
      <c r="D2701" s="202" t="s">
        <v>149</v>
      </c>
      <c r="E2701" s="203" t="s">
        <v>4596</v>
      </c>
      <c r="F2701" s="204" t="s">
        <v>4597</v>
      </c>
      <c r="G2701" s="205" t="s">
        <v>152</v>
      </c>
      <c r="H2701" s="206">
        <v>1</v>
      </c>
      <c r="I2701" s="207"/>
      <c r="J2701" s="208">
        <f>ROUND(I2701*H2701,2)</f>
        <v>0</v>
      </c>
      <c r="K2701" s="204" t="s">
        <v>153</v>
      </c>
      <c r="L2701" s="38"/>
      <c r="M2701" s="209" t="s">
        <v>1</v>
      </c>
      <c r="N2701" s="210" t="s">
        <v>42</v>
      </c>
      <c r="O2701" s="70"/>
      <c r="P2701" s="211">
        <f>O2701*H2701</f>
        <v>0</v>
      </c>
      <c r="Q2701" s="211">
        <v>1.4375E-4</v>
      </c>
      <c r="R2701" s="211">
        <f>Q2701*H2701</f>
        <v>1.4375E-4</v>
      </c>
      <c r="S2701" s="211">
        <v>0</v>
      </c>
      <c r="T2701" s="212">
        <f>S2701*H2701</f>
        <v>0</v>
      </c>
      <c r="U2701" s="33"/>
      <c r="V2701" s="33"/>
      <c r="W2701" s="33"/>
      <c r="X2701" s="33"/>
      <c r="Y2701" s="33"/>
      <c r="Z2701" s="33"/>
      <c r="AA2701" s="33"/>
      <c r="AB2701" s="33"/>
      <c r="AC2701" s="33"/>
      <c r="AD2701" s="33"/>
      <c r="AE2701" s="33"/>
      <c r="AR2701" s="213" t="s">
        <v>154</v>
      </c>
      <c r="AT2701" s="213" t="s">
        <v>149</v>
      </c>
      <c r="AU2701" s="213" t="s">
        <v>86</v>
      </c>
      <c r="AY2701" s="16" t="s">
        <v>147</v>
      </c>
      <c r="BE2701" s="214">
        <f>IF(N2701="základní",J2701,0)</f>
        <v>0</v>
      </c>
      <c r="BF2701" s="214">
        <f>IF(N2701="snížená",J2701,0)</f>
        <v>0</v>
      </c>
      <c r="BG2701" s="214">
        <f>IF(N2701="zákl. přenesená",J2701,0)</f>
        <v>0</v>
      </c>
      <c r="BH2701" s="214">
        <f>IF(N2701="sníž. přenesená",J2701,0)</f>
        <v>0</v>
      </c>
      <c r="BI2701" s="214">
        <f>IF(N2701="nulová",J2701,0)</f>
        <v>0</v>
      </c>
      <c r="BJ2701" s="16" t="s">
        <v>21</v>
      </c>
      <c r="BK2701" s="214">
        <f>ROUND(I2701*H2701,2)</f>
        <v>0</v>
      </c>
      <c r="BL2701" s="16" t="s">
        <v>154</v>
      </c>
      <c r="BM2701" s="213" t="s">
        <v>4598</v>
      </c>
    </row>
    <row r="2702" spans="1:65" s="2" customFormat="1" ht="19.5">
      <c r="A2702" s="33"/>
      <c r="B2702" s="34"/>
      <c r="C2702" s="35"/>
      <c r="D2702" s="215" t="s">
        <v>156</v>
      </c>
      <c r="E2702" s="35"/>
      <c r="F2702" s="216" t="s">
        <v>4599</v>
      </c>
      <c r="G2702" s="35"/>
      <c r="H2702" s="35"/>
      <c r="I2702" s="114"/>
      <c r="J2702" s="35"/>
      <c r="K2702" s="35"/>
      <c r="L2702" s="38"/>
      <c r="M2702" s="217"/>
      <c r="N2702" s="218"/>
      <c r="O2702" s="70"/>
      <c r="P2702" s="70"/>
      <c r="Q2702" s="70"/>
      <c r="R2702" s="70"/>
      <c r="S2702" s="70"/>
      <c r="T2702" s="71"/>
      <c r="U2702" s="33"/>
      <c r="V2702" s="33"/>
      <c r="W2702" s="33"/>
      <c r="X2702" s="33"/>
      <c r="Y2702" s="33"/>
      <c r="Z2702" s="33"/>
      <c r="AA2702" s="33"/>
      <c r="AB2702" s="33"/>
      <c r="AC2702" s="33"/>
      <c r="AD2702" s="33"/>
      <c r="AE2702" s="33"/>
      <c r="AT2702" s="16" t="s">
        <v>156</v>
      </c>
      <c r="AU2702" s="16" t="s">
        <v>86</v>
      </c>
    </row>
    <row r="2703" spans="1:65" s="2" customFormat="1" ht="21.75" customHeight="1">
      <c r="A2703" s="33"/>
      <c r="B2703" s="34"/>
      <c r="C2703" s="202" t="s">
        <v>4600</v>
      </c>
      <c r="D2703" s="202" t="s">
        <v>149</v>
      </c>
      <c r="E2703" s="203" t="s">
        <v>4601</v>
      </c>
      <c r="F2703" s="204" t="s">
        <v>4602</v>
      </c>
      <c r="G2703" s="205" t="s">
        <v>152</v>
      </c>
      <c r="H2703" s="206">
        <v>1</v>
      </c>
      <c r="I2703" s="207"/>
      <c r="J2703" s="208">
        <f>ROUND(I2703*H2703,2)</f>
        <v>0</v>
      </c>
      <c r="K2703" s="204" t="s">
        <v>153</v>
      </c>
      <c r="L2703" s="38"/>
      <c r="M2703" s="209" t="s">
        <v>1</v>
      </c>
      <c r="N2703" s="210" t="s">
        <v>42</v>
      </c>
      <c r="O2703" s="70"/>
      <c r="P2703" s="211">
        <f>O2703*H2703</f>
        <v>0</v>
      </c>
      <c r="Q2703" s="211">
        <v>8.5879999999999998E-5</v>
      </c>
      <c r="R2703" s="211">
        <f>Q2703*H2703</f>
        <v>8.5879999999999998E-5</v>
      </c>
      <c r="S2703" s="211">
        <v>0</v>
      </c>
      <c r="T2703" s="212">
        <f>S2703*H2703</f>
        <v>0</v>
      </c>
      <c r="U2703" s="33"/>
      <c r="V2703" s="33"/>
      <c r="W2703" s="33"/>
      <c r="X2703" s="33"/>
      <c r="Y2703" s="33"/>
      <c r="Z2703" s="33"/>
      <c r="AA2703" s="33"/>
      <c r="AB2703" s="33"/>
      <c r="AC2703" s="33"/>
      <c r="AD2703" s="33"/>
      <c r="AE2703" s="33"/>
      <c r="AR2703" s="213" t="s">
        <v>154</v>
      </c>
      <c r="AT2703" s="213" t="s">
        <v>149</v>
      </c>
      <c r="AU2703" s="213" t="s">
        <v>86</v>
      </c>
      <c r="AY2703" s="16" t="s">
        <v>147</v>
      </c>
      <c r="BE2703" s="214">
        <f>IF(N2703="základní",J2703,0)</f>
        <v>0</v>
      </c>
      <c r="BF2703" s="214">
        <f>IF(N2703="snížená",J2703,0)</f>
        <v>0</v>
      </c>
      <c r="BG2703" s="214">
        <f>IF(N2703="zákl. přenesená",J2703,0)</f>
        <v>0</v>
      </c>
      <c r="BH2703" s="214">
        <f>IF(N2703="sníž. přenesená",J2703,0)</f>
        <v>0</v>
      </c>
      <c r="BI2703" s="214">
        <f>IF(N2703="nulová",J2703,0)</f>
        <v>0</v>
      </c>
      <c r="BJ2703" s="16" t="s">
        <v>21</v>
      </c>
      <c r="BK2703" s="214">
        <f>ROUND(I2703*H2703,2)</f>
        <v>0</v>
      </c>
      <c r="BL2703" s="16" t="s">
        <v>154</v>
      </c>
      <c r="BM2703" s="213" t="s">
        <v>4603</v>
      </c>
    </row>
    <row r="2704" spans="1:65" s="2" customFormat="1" ht="19.5">
      <c r="A2704" s="33"/>
      <c r="B2704" s="34"/>
      <c r="C2704" s="35"/>
      <c r="D2704" s="215" t="s">
        <v>156</v>
      </c>
      <c r="E2704" s="35"/>
      <c r="F2704" s="216" t="s">
        <v>4604</v>
      </c>
      <c r="G2704" s="35"/>
      <c r="H2704" s="35"/>
      <c r="I2704" s="114"/>
      <c r="J2704" s="35"/>
      <c r="K2704" s="35"/>
      <c r="L2704" s="38"/>
      <c r="M2704" s="217"/>
      <c r="N2704" s="218"/>
      <c r="O2704" s="70"/>
      <c r="P2704" s="70"/>
      <c r="Q2704" s="70"/>
      <c r="R2704" s="70"/>
      <c r="S2704" s="70"/>
      <c r="T2704" s="71"/>
      <c r="U2704" s="33"/>
      <c r="V2704" s="33"/>
      <c r="W2704" s="33"/>
      <c r="X2704" s="33"/>
      <c r="Y2704" s="33"/>
      <c r="Z2704" s="33"/>
      <c r="AA2704" s="33"/>
      <c r="AB2704" s="33"/>
      <c r="AC2704" s="33"/>
      <c r="AD2704" s="33"/>
      <c r="AE2704" s="33"/>
      <c r="AT2704" s="16" t="s">
        <v>156</v>
      </c>
      <c r="AU2704" s="16" t="s">
        <v>86</v>
      </c>
    </row>
    <row r="2705" spans="1:65" s="2" customFormat="1" ht="21.75" customHeight="1">
      <c r="A2705" s="33"/>
      <c r="B2705" s="34"/>
      <c r="C2705" s="202" t="s">
        <v>4605</v>
      </c>
      <c r="D2705" s="202" t="s">
        <v>149</v>
      </c>
      <c r="E2705" s="203" t="s">
        <v>4606</v>
      </c>
      <c r="F2705" s="204" t="s">
        <v>4607</v>
      </c>
      <c r="G2705" s="205" t="s">
        <v>152</v>
      </c>
      <c r="H2705" s="206">
        <v>1</v>
      </c>
      <c r="I2705" s="207"/>
      <c r="J2705" s="208">
        <f>ROUND(I2705*H2705,2)</f>
        <v>0</v>
      </c>
      <c r="K2705" s="204" t="s">
        <v>153</v>
      </c>
      <c r="L2705" s="38"/>
      <c r="M2705" s="209" t="s">
        <v>1</v>
      </c>
      <c r="N2705" s="210" t="s">
        <v>42</v>
      </c>
      <c r="O2705" s="70"/>
      <c r="P2705" s="211">
        <f>O2705*H2705</f>
        <v>0</v>
      </c>
      <c r="Q2705" s="211">
        <v>2.1160000000000002E-2</v>
      </c>
      <c r="R2705" s="211">
        <f>Q2705*H2705</f>
        <v>2.1160000000000002E-2</v>
      </c>
      <c r="S2705" s="211">
        <v>0</v>
      </c>
      <c r="T2705" s="212">
        <f>S2705*H2705</f>
        <v>0</v>
      </c>
      <c r="U2705" s="33"/>
      <c r="V2705" s="33"/>
      <c r="W2705" s="33"/>
      <c r="X2705" s="33"/>
      <c r="Y2705" s="33"/>
      <c r="Z2705" s="33"/>
      <c r="AA2705" s="33"/>
      <c r="AB2705" s="33"/>
      <c r="AC2705" s="33"/>
      <c r="AD2705" s="33"/>
      <c r="AE2705" s="33"/>
      <c r="AR2705" s="213" t="s">
        <v>154</v>
      </c>
      <c r="AT2705" s="213" t="s">
        <v>149</v>
      </c>
      <c r="AU2705" s="213" t="s">
        <v>86</v>
      </c>
      <c r="AY2705" s="16" t="s">
        <v>147</v>
      </c>
      <c r="BE2705" s="214">
        <f>IF(N2705="základní",J2705,0)</f>
        <v>0</v>
      </c>
      <c r="BF2705" s="214">
        <f>IF(N2705="snížená",J2705,0)</f>
        <v>0</v>
      </c>
      <c r="BG2705" s="214">
        <f>IF(N2705="zákl. přenesená",J2705,0)</f>
        <v>0</v>
      </c>
      <c r="BH2705" s="214">
        <f>IF(N2705="sníž. přenesená",J2705,0)</f>
        <v>0</v>
      </c>
      <c r="BI2705" s="214">
        <f>IF(N2705="nulová",J2705,0)</f>
        <v>0</v>
      </c>
      <c r="BJ2705" s="16" t="s">
        <v>21</v>
      </c>
      <c r="BK2705" s="214">
        <f>ROUND(I2705*H2705,2)</f>
        <v>0</v>
      </c>
      <c r="BL2705" s="16" t="s">
        <v>154</v>
      </c>
      <c r="BM2705" s="213" t="s">
        <v>4608</v>
      </c>
    </row>
    <row r="2706" spans="1:65" s="2" customFormat="1" ht="29.25">
      <c r="A2706" s="33"/>
      <c r="B2706" s="34"/>
      <c r="C2706" s="35"/>
      <c r="D2706" s="215" t="s">
        <v>156</v>
      </c>
      <c r="E2706" s="35"/>
      <c r="F2706" s="216" t="s">
        <v>4609</v>
      </c>
      <c r="G2706" s="35"/>
      <c r="H2706" s="35"/>
      <c r="I2706" s="114"/>
      <c r="J2706" s="35"/>
      <c r="K2706" s="35"/>
      <c r="L2706" s="38"/>
      <c r="M2706" s="217"/>
      <c r="N2706" s="218"/>
      <c r="O2706" s="70"/>
      <c r="P2706" s="70"/>
      <c r="Q2706" s="70"/>
      <c r="R2706" s="70"/>
      <c r="S2706" s="70"/>
      <c r="T2706" s="71"/>
      <c r="U2706" s="33"/>
      <c r="V2706" s="33"/>
      <c r="W2706" s="33"/>
      <c r="X2706" s="33"/>
      <c r="Y2706" s="33"/>
      <c r="Z2706" s="33"/>
      <c r="AA2706" s="33"/>
      <c r="AB2706" s="33"/>
      <c r="AC2706" s="33"/>
      <c r="AD2706" s="33"/>
      <c r="AE2706" s="33"/>
      <c r="AT2706" s="16" t="s">
        <v>156</v>
      </c>
      <c r="AU2706" s="16" t="s">
        <v>86</v>
      </c>
    </row>
    <row r="2707" spans="1:65" s="2" customFormat="1" ht="21.75" customHeight="1">
      <c r="A2707" s="33"/>
      <c r="B2707" s="34"/>
      <c r="C2707" s="202" t="s">
        <v>4610</v>
      </c>
      <c r="D2707" s="202" t="s">
        <v>149</v>
      </c>
      <c r="E2707" s="203" t="s">
        <v>4611</v>
      </c>
      <c r="F2707" s="204" t="s">
        <v>4612</v>
      </c>
      <c r="G2707" s="205" t="s">
        <v>152</v>
      </c>
      <c r="H2707" s="206">
        <v>1</v>
      </c>
      <c r="I2707" s="207"/>
      <c r="J2707" s="208">
        <f>ROUND(I2707*H2707,2)</f>
        <v>0</v>
      </c>
      <c r="K2707" s="204" t="s">
        <v>153</v>
      </c>
      <c r="L2707" s="38"/>
      <c r="M2707" s="209" t="s">
        <v>1</v>
      </c>
      <c r="N2707" s="210" t="s">
        <v>42</v>
      </c>
      <c r="O2707" s="70"/>
      <c r="P2707" s="211">
        <f>O2707*H2707</f>
        <v>0</v>
      </c>
      <c r="Q2707" s="211">
        <v>2.1229999999999999E-2</v>
      </c>
      <c r="R2707" s="211">
        <f>Q2707*H2707</f>
        <v>2.1229999999999999E-2</v>
      </c>
      <c r="S2707" s="211">
        <v>0</v>
      </c>
      <c r="T2707" s="212">
        <f>S2707*H2707</f>
        <v>0</v>
      </c>
      <c r="U2707" s="33"/>
      <c r="V2707" s="33"/>
      <c r="W2707" s="33"/>
      <c r="X2707" s="33"/>
      <c r="Y2707" s="33"/>
      <c r="Z2707" s="33"/>
      <c r="AA2707" s="33"/>
      <c r="AB2707" s="33"/>
      <c r="AC2707" s="33"/>
      <c r="AD2707" s="33"/>
      <c r="AE2707" s="33"/>
      <c r="AR2707" s="213" t="s">
        <v>154</v>
      </c>
      <c r="AT2707" s="213" t="s">
        <v>149</v>
      </c>
      <c r="AU2707" s="213" t="s">
        <v>86</v>
      </c>
      <c r="AY2707" s="16" t="s">
        <v>147</v>
      </c>
      <c r="BE2707" s="214">
        <f>IF(N2707="základní",J2707,0)</f>
        <v>0</v>
      </c>
      <c r="BF2707" s="214">
        <f>IF(N2707="snížená",J2707,0)</f>
        <v>0</v>
      </c>
      <c r="BG2707" s="214">
        <f>IF(N2707="zákl. přenesená",J2707,0)</f>
        <v>0</v>
      </c>
      <c r="BH2707" s="214">
        <f>IF(N2707="sníž. přenesená",J2707,0)</f>
        <v>0</v>
      </c>
      <c r="BI2707" s="214">
        <f>IF(N2707="nulová",J2707,0)</f>
        <v>0</v>
      </c>
      <c r="BJ2707" s="16" t="s">
        <v>21</v>
      </c>
      <c r="BK2707" s="214">
        <f>ROUND(I2707*H2707,2)</f>
        <v>0</v>
      </c>
      <c r="BL2707" s="16" t="s">
        <v>154</v>
      </c>
      <c r="BM2707" s="213" t="s">
        <v>4613</v>
      </c>
    </row>
    <row r="2708" spans="1:65" s="2" customFormat="1" ht="19.5">
      <c r="A2708" s="33"/>
      <c r="B2708" s="34"/>
      <c r="C2708" s="35"/>
      <c r="D2708" s="215" t="s">
        <v>156</v>
      </c>
      <c r="E2708" s="35"/>
      <c r="F2708" s="216" t="s">
        <v>4614</v>
      </c>
      <c r="G2708" s="35"/>
      <c r="H2708" s="35"/>
      <c r="I2708" s="114"/>
      <c r="J2708" s="35"/>
      <c r="K2708" s="35"/>
      <c r="L2708" s="38"/>
      <c r="M2708" s="217"/>
      <c r="N2708" s="218"/>
      <c r="O2708" s="70"/>
      <c r="P2708" s="70"/>
      <c r="Q2708" s="70"/>
      <c r="R2708" s="70"/>
      <c r="S2708" s="70"/>
      <c r="T2708" s="71"/>
      <c r="U2708" s="33"/>
      <c r="V2708" s="33"/>
      <c r="W2708" s="33"/>
      <c r="X2708" s="33"/>
      <c r="Y2708" s="33"/>
      <c r="Z2708" s="33"/>
      <c r="AA2708" s="33"/>
      <c r="AB2708" s="33"/>
      <c r="AC2708" s="33"/>
      <c r="AD2708" s="33"/>
      <c r="AE2708" s="33"/>
      <c r="AT2708" s="16" t="s">
        <v>156</v>
      </c>
      <c r="AU2708" s="16" t="s">
        <v>86</v>
      </c>
    </row>
    <row r="2709" spans="1:65" s="2" customFormat="1" ht="21.75" customHeight="1">
      <c r="A2709" s="33"/>
      <c r="B2709" s="34"/>
      <c r="C2709" s="202" t="s">
        <v>4615</v>
      </c>
      <c r="D2709" s="202" t="s">
        <v>149</v>
      </c>
      <c r="E2709" s="203" t="s">
        <v>4616</v>
      </c>
      <c r="F2709" s="204" t="s">
        <v>4617</v>
      </c>
      <c r="G2709" s="205" t="s">
        <v>152</v>
      </c>
      <c r="H2709" s="206">
        <v>1</v>
      </c>
      <c r="I2709" s="207"/>
      <c r="J2709" s="208">
        <f>ROUND(I2709*H2709,2)</f>
        <v>0</v>
      </c>
      <c r="K2709" s="204" t="s">
        <v>153</v>
      </c>
      <c r="L2709" s="38"/>
      <c r="M2709" s="209" t="s">
        <v>1</v>
      </c>
      <c r="N2709" s="210" t="s">
        <v>42</v>
      </c>
      <c r="O2709" s="70"/>
      <c r="P2709" s="211">
        <f>O2709*H2709</f>
        <v>0</v>
      </c>
      <c r="Q2709" s="211">
        <v>2.1559999999999999E-2</v>
      </c>
      <c r="R2709" s="211">
        <f>Q2709*H2709</f>
        <v>2.1559999999999999E-2</v>
      </c>
      <c r="S2709" s="211">
        <v>0</v>
      </c>
      <c r="T2709" s="212">
        <f>S2709*H2709</f>
        <v>0</v>
      </c>
      <c r="U2709" s="33"/>
      <c r="V2709" s="33"/>
      <c r="W2709" s="33"/>
      <c r="X2709" s="33"/>
      <c r="Y2709" s="33"/>
      <c r="Z2709" s="33"/>
      <c r="AA2709" s="33"/>
      <c r="AB2709" s="33"/>
      <c r="AC2709" s="33"/>
      <c r="AD2709" s="33"/>
      <c r="AE2709" s="33"/>
      <c r="AR2709" s="213" t="s">
        <v>154</v>
      </c>
      <c r="AT2709" s="213" t="s">
        <v>149</v>
      </c>
      <c r="AU2709" s="213" t="s">
        <v>86</v>
      </c>
      <c r="AY2709" s="16" t="s">
        <v>147</v>
      </c>
      <c r="BE2709" s="214">
        <f>IF(N2709="základní",J2709,0)</f>
        <v>0</v>
      </c>
      <c r="BF2709" s="214">
        <f>IF(N2709="snížená",J2709,0)</f>
        <v>0</v>
      </c>
      <c r="BG2709" s="214">
        <f>IF(N2709="zákl. přenesená",J2709,0)</f>
        <v>0</v>
      </c>
      <c r="BH2709" s="214">
        <f>IF(N2709="sníž. přenesená",J2709,0)</f>
        <v>0</v>
      </c>
      <c r="BI2709" s="214">
        <f>IF(N2709="nulová",J2709,0)</f>
        <v>0</v>
      </c>
      <c r="BJ2709" s="16" t="s">
        <v>21</v>
      </c>
      <c r="BK2709" s="214">
        <f>ROUND(I2709*H2709,2)</f>
        <v>0</v>
      </c>
      <c r="BL2709" s="16" t="s">
        <v>154</v>
      </c>
      <c r="BM2709" s="213" t="s">
        <v>4618</v>
      </c>
    </row>
    <row r="2710" spans="1:65" s="2" customFormat="1" ht="29.25">
      <c r="A2710" s="33"/>
      <c r="B2710" s="34"/>
      <c r="C2710" s="35"/>
      <c r="D2710" s="215" t="s">
        <v>156</v>
      </c>
      <c r="E2710" s="35"/>
      <c r="F2710" s="216" t="s">
        <v>4619</v>
      </c>
      <c r="G2710" s="35"/>
      <c r="H2710" s="35"/>
      <c r="I2710" s="114"/>
      <c r="J2710" s="35"/>
      <c r="K2710" s="35"/>
      <c r="L2710" s="38"/>
      <c r="M2710" s="217"/>
      <c r="N2710" s="218"/>
      <c r="O2710" s="70"/>
      <c r="P2710" s="70"/>
      <c r="Q2710" s="70"/>
      <c r="R2710" s="70"/>
      <c r="S2710" s="70"/>
      <c r="T2710" s="71"/>
      <c r="U2710" s="33"/>
      <c r="V2710" s="33"/>
      <c r="W2710" s="33"/>
      <c r="X2710" s="33"/>
      <c r="Y2710" s="33"/>
      <c r="Z2710" s="33"/>
      <c r="AA2710" s="33"/>
      <c r="AB2710" s="33"/>
      <c r="AC2710" s="33"/>
      <c r="AD2710" s="33"/>
      <c r="AE2710" s="33"/>
      <c r="AT2710" s="16" t="s">
        <v>156</v>
      </c>
      <c r="AU2710" s="16" t="s">
        <v>86</v>
      </c>
    </row>
    <row r="2711" spans="1:65" s="2" customFormat="1" ht="21.75" customHeight="1">
      <c r="A2711" s="33"/>
      <c r="B2711" s="34"/>
      <c r="C2711" s="202" t="s">
        <v>4620</v>
      </c>
      <c r="D2711" s="202" t="s">
        <v>149</v>
      </c>
      <c r="E2711" s="203" t="s">
        <v>4621</v>
      </c>
      <c r="F2711" s="204" t="s">
        <v>4622</v>
      </c>
      <c r="G2711" s="205" t="s">
        <v>152</v>
      </c>
      <c r="H2711" s="206">
        <v>1</v>
      </c>
      <c r="I2711" s="207"/>
      <c r="J2711" s="208">
        <f>ROUND(I2711*H2711,2)</f>
        <v>0</v>
      </c>
      <c r="K2711" s="204" t="s">
        <v>153</v>
      </c>
      <c r="L2711" s="38"/>
      <c r="M2711" s="209" t="s">
        <v>1</v>
      </c>
      <c r="N2711" s="210" t="s">
        <v>42</v>
      </c>
      <c r="O2711" s="70"/>
      <c r="P2711" s="211">
        <f>O2711*H2711</f>
        <v>0</v>
      </c>
      <c r="Q2711" s="211">
        <v>2.3435999999999998E-2</v>
      </c>
      <c r="R2711" s="211">
        <f>Q2711*H2711</f>
        <v>2.3435999999999998E-2</v>
      </c>
      <c r="S2711" s="211">
        <v>0</v>
      </c>
      <c r="T2711" s="212">
        <f>S2711*H2711</f>
        <v>0</v>
      </c>
      <c r="U2711" s="33"/>
      <c r="V2711" s="33"/>
      <c r="W2711" s="33"/>
      <c r="X2711" s="33"/>
      <c r="Y2711" s="33"/>
      <c r="Z2711" s="33"/>
      <c r="AA2711" s="33"/>
      <c r="AB2711" s="33"/>
      <c r="AC2711" s="33"/>
      <c r="AD2711" s="33"/>
      <c r="AE2711" s="33"/>
      <c r="AR2711" s="213" t="s">
        <v>154</v>
      </c>
      <c r="AT2711" s="213" t="s">
        <v>149</v>
      </c>
      <c r="AU2711" s="213" t="s">
        <v>86</v>
      </c>
      <c r="AY2711" s="16" t="s">
        <v>147</v>
      </c>
      <c r="BE2711" s="214">
        <f>IF(N2711="základní",J2711,0)</f>
        <v>0</v>
      </c>
      <c r="BF2711" s="214">
        <f>IF(N2711="snížená",J2711,0)</f>
        <v>0</v>
      </c>
      <c r="BG2711" s="214">
        <f>IF(N2711="zákl. přenesená",J2711,0)</f>
        <v>0</v>
      </c>
      <c r="BH2711" s="214">
        <f>IF(N2711="sníž. přenesená",J2711,0)</f>
        <v>0</v>
      </c>
      <c r="BI2711" s="214">
        <f>IF(N2711="nulová",J2711,0)</f>
        <v>0</v>
      </c>
      <c r="BJ2711" s="16" t="s">
        <v>21</v>
      </c>
      <c r="BK2711" s="214">
        <f>ROUND(I2711*H2711,2)</f>
        <v>0</v>
      </c>
      <c r="BL2711" s="16" t="s">
        <v>154</v>
      </c>
      <c r="BM2711" s="213" t="s">
        <v>4623</v>
      </c>
    </row>
    <row r="2712" spans="1:65" s="2" customFormat="1" ht="29.25">
      <c r="A2712" s="33"/>
      <c r="B2712" s="34"/>
      <c r="C2712" s="35"/>
      <c r="D2712" s="215" t="s">
        <v>156</v>
      </c>
      <c r="E2712" s="35"/>
      <c r="F2712" s="216" t="s">
        <v>4624</v>
      </c>
      <c r="G2712" s="35"/>
      <c r="H2712" s="35"/>
      <c r="I2712" s="114"/>
      <c r="J2712" s="35"/>
      <c r="K2712" s="35"/>
      <c r="L2712" s="38"/>
      <c r="M2712" s="217"/>
      <c r="N2712" s="218"/>
      <c r="O2712" s="70"/>
      <c r="P2712" s="70"/>
      <c r="Q2712" s="70"/>
      <c r="R2712" s="70"/>
      <c r="S2712" s="70"/>
      <c r="T2712" s="71"/>
      <c r="U2712" s="33"/>
      <c r="V2712" s="33"/>
      <c r="W2712" s="33"/>
      <c r="X2712" s="33"/>
      <c r="Y2712" s="33"/>
      <c r="Z2712" s="33"/>
      <c r="AA2712" s="33"/>
      <c r="AB2712" s="33"/>
      <c r="AC2712" s="33"/>
      <c r="AD2712" s="33"/>
      <c r="AE2712" s="33"/>
      <c r="AT2712" s="16" t="s">
        <v>156</v>
      </c>
      <c r="AU2712" s="16" t="s">
        <v>86</v>
      </c>
    </row>
    <row r="2713" spans="1:65" s="2" customFormat="1" ht="21.75" customHeight="1">
      <c r="A2713" s="33"/>
      <c r="B2713" s="34"/>
      <c r="C2713" s="202" t="s">
        <v>4625</v>
      </c>
      <c r="D2713" s="202" t="s">
        <v>149</v>
      </c>
      <c r="E2713" s="203" t="s">
        <v>4626</v>
      </c>
      <c r="F2713" s="204" t="s">
        <v>4627</v>
      </c>
      <c r="G2713" s="205" t="s">
        <v>152</v>
      </c>
      <c r="H2713" s="206">
        <v>1</v>
      </c>
      <c r="I2713" s="207"/>
      <c r="J2713" s="208">
        <f>ROUND(I2713*H2713,2)</f>
        <v>0</v>
      </c>
      <c r="K2713" s="204" t="s">
        <v>153</v>
      </c>
      <c r="L2713" s="38"/>
      <c r="M2713" s="209" t="s">
        <v>1</v>
      </c>
      <c r="N2713" s="210" t="s">
        <v>42</v>
      </c>
      <c r="O2713" s="70"/>
      <c r="P2713" s="211">
        <f>O2713*H2713</f>
        <v>0</v>
      </c>
      <c r="Q2713" s="211">
        <v>2.1829999999999999E-2</v>
      </c>
      <c r="R2713" s="211">
        <f>Q2713*H2713</f>
        <v>2.1829999999999999E-2</v>
      </c>
      <c r="S2713" s="211">
        <v>0</v>
      </c>
      <c r="T2713" s="212">
        <f>S2713*H2713</f>
        <v>0</v>
      </c>
      <c r="U2713" s="33"/>
      <c r="V2713" s="33"/>
      <c r="W2713" s="33"/>
      <c r="X2713" s="33"/>
      <c r="Y2713" s="33"/>
      <c r="Z2713" s="33"/>
      <c r="AA2713" s="33"/>
      <c r="AB2713" s="33"/>
      <c r="AC2713" s="33"/>
      <c r="AD2713" s="33"/>
      <c r="AE2713" s="33"/>
      <c r="AR2713" s="213" t="s">
        <v>154</v>
      </c>
      <c r="AT2713" s="213" t="s">
        <v>149</v>
      </c>
      <c r="AU2713" s="213" t="s">
        <v>86</v>
      </c>
      <c r="AY2713" s="16" t="s">
        <v>147</v>
      </c>
      <c r="BE2713" s="214">
        <f>IF(N2713="základní",J2713,0)</f>
        <v>0</v>
      </c>
      <c r="BF2713" s="214">
        <f>IF(N2713="snížená",J2713,0)</f>
        <v>0</v>
      </c>
      <c r="BG2713" s="214">
        <f>IF(N2713="zákl. přenesená",J2713,0)</f>
        <v>0</v>
      </c>
      <c r="BH2713" s="214">
        <f>IF(N2713="sníž. přenesená",J2713,0)</f>
        <v>0</v>
      </c>
      <c r="BI2713" s="214">
        <f>IF(N2713="nulová",J2713,0)</f>
        <v>0</v>
      </c>
      <c r="BJ2713" s="16" t="s">
        <v>21</v>
      </c>
      <c r="BK2713" s="214">
        <f>ROUND(I2713*H2713,2)</f>
        <v>0</v>
      </c>
      <c r="BL2713" s="16" t="s">
        <v>154</v>
      </c>
      <c r="BM2713" s="213" t="s">
        <v>4628</v>
      </c>
    </row>
    <row r="2714" spans="1:65" s="2" customFormat="1" ht="19.5">
      <c r="A2714" s="33"/>
      <c r="B2714" s="34"/>
      <c r="C2714" s="35"/>
      <c r="D2714" s="215" t="s">
        <v>156</v>
      </c>
      <c r="E2714" s="35"/>
      <c r="F2714" s="216" t="s">
        <v>4629</v>
      </c>
      <c r="G2714" s="35"/>
      <c r="H2714" s="35"/>
      <c r="I2714" s="114"/>
      <c r="J2714" s="35"/>
      <c r="K2714" s="35"/>
      <c r="L2714" s="38"/>
      <c r="M2714" s="217"/>
      <c r="N2714" s="218"/>
      <c r="O2714" s="70"/>
      <c r="P2714" s="70"/>
      <c r="Q2714" s="70"/>
      <c r="R2714" s="70"/>
      <c r="S2714" s="70"/>
      <c r="T2714" s="71"/>
      <c r="U2714" s="33"/>
      <c r="V2714" s="33"/>
      <c r="W2714" s="33"/>
      <c r="X2714" s="33"/>
      <c r="Y2714" s="33"/>
      <c r="Z2714" s="33"/>
      <c r="AA2714" s="33"/>
      <c r="AB2714" s="33"/>
      <c r="AC2714" s="33"/>
      <c r="AD2714" s="33"/>
      <c r="AE2714" s="33"/>
      <c r="AT2714" s="16" t="s">
        <v>156</v>
      </c>
      <c r="AU2714" s="16" t="s">
        <v>86</v>
      </c>
    </row>
    <row r="2715" spans="1:65" s="2" customFormat="1" ht="16.5" customHeight="1">
      <c r="A2715" s="33"/>
      <c r="B2715" s="34"/>
      <c r="C2715" s="202" t="s">
        <v>4630</v>
      </c>
      <c r="D2715" s="202" t="s">
        <v>149</v>
      </c>
      <c r="E2715" s="203" t="s">
        <v>4631</v>
      </c>
      <c r="F2715" s="204" t="s">
        <v>4632</v>
      </c>
      <c r="G2715" s="205" t="s">
        <v>152</v>
      </c>
      <c r="H2715" s="206">
        <v>1</v>
      </c>
      <c r="I2715" s="207"/>
      <c r="J2715" s="208">
        <f>ROUND(I2715*H2715,2)</f>
        <v>0</v>
      </c>
      <c r="K2715" s="204" t="s">
        <v>153</v>
      </c>
      <c r="L2715" s="38"/>
      <c r="M2715" s="209" t="s">
        <v>1</v>
      </c>
      <c r="N2715" s="210" t="s">
        <v>42</v>
      </c>
      <c r="O2715" s="70"/>
      <c r="P2715" s="211">
        <f>O2715*H2715</f>
        <v>0</v>
      </c>
      <c r="Q2715" s="211">
        <v>2.7999999999999998E-4</v>
      </c>
      <c r="R2715" s="211">
        <f>Q2715*H2715</f>
        <v>2.7999999999999998E-4</v>
      </c>
      <c r="S2715" s="211">
        <v>0</v>
      </c>
      <c r="T2715" s="212">
        <f>S2715*H2715</f>
        <v>0</v>
      </c>
      <c r="U2715" s="33"/>
      <c r="V2715" s="33"/>
      <c r="W2715" s="33"/>
      <c r="X2715" s="33"/>
      <c r="Y2715" s="33"/>
      <c r="Z2715" s="33"/>
      <c r="AA2715" s="33"/>
      <c r="AB2715" s="33"/>
      <c r="AC2715" s="33"/>
      <c r="AD2715" s="33"/>
      <c r="AE2715" s="33"/>
      <c r="AR2715" s="213" t="s">
        <v>154</v>
      </c>
      <c r="AT2715" s="213" t="s">
        <v>149</v>
      </c>
      <c r="AU2715" s="213" t="s">
        <v>86</v>
      </c>
      <c r="AY2715" s="16" t="s">
        <v>147</v>
      </c>
      <c r="BE2715" s="214">
        <f>IF(N2715="základní",J2715,0)</f>
        <v>0</v>
      </c>
      <c r="BF2715" s="214">
        <f>IF(N2715="snížená",J2715,0)</f>
        <v>0</v>
      </c>
      <c r="BG2715" s="214">
        <f>IF(N2715="zákl. přenesená",J2715,0)</f>
        <v>0</v>
      </c>
      <c r="BH2715" s="214">
        <f>IF(N2715="sníž. přenesená",J2715,0)</f>
        <v>0</v>
      </c>
      <c r="BI2715" s="214">
        <f>IF(N2715="nulová",J2715,0)</f>
        <v>0</v>
      </c>
      <c r="BJ2715" s="16" t="s">
        <v>21</v>
      </c>
      <c r="BK2715" s="214">
        <f>ROUND(I2715*H2715,2)</f>
        <v>0</v>
      </c>
      <c r="BL2715" s="16" t="s">
        <v>154</v>
      </c>
      <c r="BM2715" s="213" t="s">
        <v>4633</v>
      </c>
    </row>
    <row r="2716" spans="1:65" s="2" customFormat="1" ht="11.25">
      <c r="A2716" s="33"/>
      <c r="B2716" s="34"/>
      <c r="C2716" s="35"/>
      <c r="D2716" s="215" t="s">
        <v>156</v>
      </c>
      <c r="E2716" s="35"/>
      <c r="F2716" s="216" t="s">
        <v>4634</v>
      </c>
      <c r="G2716" s="35"/>
      <c r="H2716" s="35"/>
      <c r="I2716" s="114"/>
      <c r="J2716" s="35"/>
      <c r="K2716" s="35"/>
      <c r="L2716" s="38"/>
      <c r="M2716" s="217"/>
      <c r="N2716" s="218"/>
      <c r="O2716" s="70"/>
      <c r="P2716" s="70"/>
      <c r="Q2716" s="70"/>
      <c r="R2716" s="70"/>
      <c r="S2716" s="70"/>
      <c r="T2716" s="71"/>
      <c r="U2716" s="33"/>
      <c r="V2716" s="33"/>
      <c r="W2716" s="33"/>
      <c r="X2716" s="33"/>
      <c r="Y2716" s="33"/>
      <c r="Z2716" s="33"/>
      <c r="AA2716" s="33"/>
      <c r="AB2716" s="33"/>
      <c r="AC2716" s="33"/>
      <c r="AD2716" s="33"/>
      <c r="AE2716" s="33"/>
      <c r="AT2716" s="16" t="s">
        <v>156</v>
      </c>
      <c r="AU2716" s="16" t="s">
        <v>86</v>
      </c>
    </row>
    <row r="2717" spans="1:65" s="2" customFormat="1" ht="21.75" customHeight="1">
      <c r="A2717" s="33"/>
      <c r="B2717" s="34"/>
      <c r="C2717" s="202" t="s">
        <v>4635</v>
      </c>
      <c r="D2717" s="202" t="s">
        <v>149</v>
      </c>
      <c r="E2717" s="203" t="s">
        <v>4636</v>
      </c>
      <c r="F2717" s="204" t="s">
        <v>4637</v>
      </c>
      <c r="G2717" s="205" t="s">
        <v>152</v>
      </c>
      <c r="H2717" s="206">
        <v>1</v>
      </c>
      <c r="I2717" s="207"/>
      <c r="J2717" s="208">
        <f>ROUND(I2717*H2717,2)</f>
        <v>0</v>
      </c>
      <c r="K2717" s="204" t="s">
        <v>153</v>
      </c>
      <c r="L2717" s="38"/>
      <c r="M2717" s="209" t="s">
        <v>1</v>
      </c>
      <c r="N2717" s="210" t="s">
        <v>42</v>
      </c>
      <c r="O2717" s="70"/>
      <c r="P2717" s="211">
        <f>O2717*H2717</f>
        <v>0</v>
      </c>
      <c r="Q2717" s="211">
        <v>2.1000000000000001E-4</v>
      </c>
      <c r="R2717" s="211">
        <f>Q2717*H2717</f>
        <v>2.1000000000000001E-4</v>
      </c>
      <c r="S2717" s="211">
        <v>0</v>
      </c>
      <c r="T2717" s="212">
        <f>S2717*H2717</f>
        <v>0</v>
      </c>
      <c r="U2717" s="33"/>
      <c r="V2717" s="33"/>
      <c r="W2717" s="33"/>
      <c r="X2717" s="33"/>
      <c r="Y2717" s="33"/>
      <c r="Z2717" s="33"/>
      <c r="AA2717" s="33"/>
      <c r="AB2717" s="33"/>
      <c r="AC2717" s="33"/>
      <c r="AD2717" s="33"/>
      <c r="AE2717" s="33"/>
      <c r="AR2717" s="213" t="s">
        <v>154</v>
      </c>
      <c r="AT2717" s="213" t="s">
        <v>149</v>
      </c>
      <c r="AU2717" s="213" t="s">
        <v>86</v>
      </c>
      <c r="AY2717" s="16" t="s">
        <v>147</v>
      </c>
      <c r="BE2717" s="214">
        <f>IF(N2717="základní",J2717,0)</f>
        <v>0</v>
      </c>
      <c r="BF2717" s="214">
        <f>IF(N2717="snížená",J2717,0)</f>
        <v>0</v>
      </c>
      <c r="BG2717" s="214">
        <f>IF(N2717="zákl. přenesená",J2717,0)</f>
        <v>0</v>
      </c>
      <c r="BH2717" s="214">
        <f>IF(N2717="sníž. přenesená",J2717,0)</f>
        <v>0</v>
      </c>
      <c r="BI2717" s="214">
        <f>IF(N2717="nulová",J2717,0)</f>
        <v>0</v>
      </c>
      <c r="BJ2717" s="16" t="s">
        <v>21</v>
      </c>
      <c r="BK2717" s="214">
        <f>ROUND(I2717*H2717,2)</f>
        <v>0</v>
      </c>
      <c r="BL2717" s="16" t="s">
        <v>154</v>
      </c>
      <c r="BM2717" s="213" t="s">
        <v>4638</v>
      </c>
    </row>
    <row r="2718" spans="1:65" s="2" customFormat="1" ht="19.5">
      <c r="A2718" s="33"/>
      <c r="B2718" s="34"/>
      <c r="C2718" s="35"/>
      <c r="D2718" s="215" t="s">
        <v>156</v>
      </c>
      <c r="E2718" s="35"/>
      <c r="F2718" s="216" t="s">
        <v>4639</v>
      </c>
      <c r="G2718" s="35"/>
      <c r="H2718" s="35"/>
      <c r="I2718" s="114"/>
      <c r="J2718" s="35"/>
      <c r="K2718" s="35"/>
      <c r="L2718" s="38"/>
      <c r="M2718" s="217"/>
      <c r="N2718" s="218"/>
      <c r="O2718" s="70"/>
      <c r="P2718" s="70"/>
      <c r="Q2718" s="70"/>
      <c r="R2718" s="70"/>
      <c r="S2718" s="70"/>
      <c r="T2718" s="71"/>
      <c r="U2718" s="33"/>
      <c r="V2718" s="33"/>
      <c r="W2718" s="33"/>
      <c r="X2718" s="33"/>
      <c r="Y2718" s="33"/>
      <c r="Z2718" s="33"/>
      <c r="AA2718" s="33"/>
      <c r="AB2718" s="33"/>
      <c r="AC2718" s="33"/>
      <c r="AD2718" s="33"/>
      <c r="AE2718" s="33"/>
      <c r="AT2718" s="16" t="s">
        <v>156</v>
      </c>
      <c r="AU2718" s="16" t="s">
        <v>86</v>
      </c>
    </row>
    <row r="2719" spans="1:65" s="2" customFormat="1" ht="19.5">
      <c r="A2719" s="33"/>
      <c r="B2719" s="34"/>
      <c r="C2719" s="35"/>
      <c r="D2719" s="215" t="s">
        <v>191</v>
      </c>
      <c r="E2719" s="35"/>
      <c r="F2719" s="219" t="s">
        <v>4640</v>
      </c>
      <c r="G2719" s="35"/>
      <c r="H2719" s="35"/>
      <c r="I2719" s="114"/>
      <c r="J2719" s="35"/>
      <c r="K2719" s="35"/>
      <c r="L2719" s="38"/>
      <c r="M2719" s="217"/>
      <c r="N2719" s="218"/>
      <c r="O2719" s="70"/>
      <c r="P2719" s="70"/>
      <c r="Q2719" s="70"/>
      <c r="R2719" s="70"/>
      <c r="S2719" s="70"/>
      <c r="T2719" s="71"/>
      <c r="U2719" s="33"/>
      <c r="V2719" s="33"/>
      <c r="W2719" s="33"/>
      <c r="X2719" s="33"/>
      <c r="Y2719" s="33"/>
      <c r="Z2719" s="33"/>
      <c r="AA2719" s="33"/>
      <c r="AB2719" s="33"/>
      <c r="AC2719" s="33"/>
      <c r="AD2719" s="33"/>
      <c r="AE2719" s="33"/>
      <c r="AT2719" s="16" t="s">
        <v>191</v>
      </c>
      <c r="AU2719" s="16" t="s">
        <v>86</v>
      </c>
    </row>
    <row r="2720" spans="1:65" s="2" customFormat="1" ht="21.75" customHeight="1">
      <c r="A2720" s="33"/>
      <c r="B2720" s="34"/>
      <c r="C2720" s="202" t="s">
        <v>4641</v>
      </c>
      <c r="D2720" s="202" t="s">
        <v>149</v>
      </c>
      <c r="E2720" s="203" t="s">
        <v>4642</v>
      </c>
      <c r="F2720" s="204" t="s">
        <v>4643</v>
      </c>
      <c r="G2720" s="205" t="s">
        <v>152</v>
      </c>
      <c r="H2720" s="206">
        <v>1</v>
      </c>
      <c r="I2720" s="207"/>
      <c r="J2720" s="208">
        <f>ROUND(I2720*H2720,2)</f>
        <v>0</v>
      </c>
      <c r="K2720" s="204" t="s">
        <v>153</v>
      </c>
      <c r="L2720" s="38"/>
      <c r="M2720" s="209" t="s">
        <v>1</v>
      </c>
      <c r="N2720" s="210" t="s">
        <v>42</v>
      </c>
      <c r="O2720" s="70"/>
      <c r="P2720" s="211">
        <f>O2720*H2720</f>
        <v>0</v>
      </c>
      <c r="Q2720" s="211">
        <v>2.1000000000000001E-4</v>
      </c>
      <c r="R2720" s="211">
        <f>Q2720*H2720</f>
        <v>2.1000000000000001E-4</v>
      </c>
      <c r="S2720" s="211">
        <v>0</v>
      </c>
      <c r="T2720" s="212">
        <f>S2720*H2720</f>
        <v>0</v>
      </c>
      <c r="U2720" s="33"/>
      <c r="V2720" s="33"/>
      <c r="W2720" s="33"/>
      <c r="X2720" s="33"/>
      <c r="Y2720" s="33"/>
      <c r="Z2720" s="33"/>
      <c r="AA2720" s="33"/>
      <c r="AB2720" s="33"/>
      <c r="AC2720" s="33"/>
      <c r="AD2720" s="33"/>
      <c r="AE2720" s="33"/>
      <c r="AR2720" s="213" t="s">
        <v>154</v>
      </c>
      <c r="AT2720" s="213" t="s">
        <v>149</v>
      </c>
      <c r="AU2720" s="213" t="s">
        <v>86</v>
      </c>
      <c r="AY2720" s="16" t="s">
        <v>147</v>
      </c>
      <c r="BE2720" s="214">
        <f>IF(N2720="základní",J2720,0)</f>
        <v>0</v>
      </c>
      <c r="BF2720" s="214">
        <f>IF(N2720="snížená",J2720,0)</f>
        <v>0</v>
      </c>
      <c r="BG2720" s="214">
        <f>IF(N2720="zákl. přenesená",J2720,0)</f>
        <v>0</v>
      </c>
      <c r="BH2720" s="214">
        <f>IF(N2720="sníž. přenesená",J2720,0)</f>
        <v>0</v>
      </c>
      <c r="BI2720" s="214">
        <f>IF(N2720="nulová",J2720,0)</f>
        <v>0</v>
      </c>
      <c r="BJ2720" s="16" t="s">
        <v>21</v>
      </c>
      <c r="BK2720" s="214">
        <f>ROUND(I2720*H2720,2)</f>
        <v>0</v>
      </c>
      <c r="BL2720" s="16" t="s">
        <v>154</v>
      </c>
      <c r="BM2720" s="213" t="s">
        <v>4644</v>
      </c>
    </row>
    <row r="2721" spans="1:65" s="2" customFormat="1" ht="19.5">
      <c r="A2721" s="33"/>
      <c r="B2721" s="34"/>
      <c r="C2721" s="35"/>
      <c r="D2721" s="215" t="s">
        <v>156</v>
      </c>
      <c r="E2721" s="35"/>
      <c r="F2721" s="216" t="s">
        <v>4645</v>
      </c>
      <c r="G2721" s="35"/>
      <c r="H2721" s="35"/>
      <c r="I2721" s="114"/>
      <c r="J2721" s="35"/>
      <c r="K2721" s="35"/>
      <c r="L2721" s="38"/>
      <c r="M2721" s="217"/>
      <c r="N2721" s="218"/>
      <c r="O2721" s="70"/>
      <c r="P2721" s="70"/>
      <c r="Q2721" s="70"/>
      <c r="R2721" s="70"/>
      <c r="S2721" s="70"/>
      <c r="T2721" s="71"/>
      <c r="U2721" s="33"/>
      <c r="V2721" s="33"/>
      <c r="W2721" s="33"/>
      <c r="X2721" s="33"/>
      <c r="Y2721" s="33"/>
      <c r="Z2721" s="33"/>
      <c r="AA2721" s="33"/>
      <c r="AB2721" s="33"/>
      <c r="AC2721" s="33"/>
      <c r="AD2721" s="33"/>
      <c r="AE2721" s="33"/>
      <c r="AT2721" s="16" t="s">
        <v>156</v>
      </c>
      <c r="AU2721" s="16" t="s">
        <v>86</v>
      </c>
    </row>
    <row r="2722" spans="1:65" s="2" customFormat="1" ht="21.75" customHeight="1">
      <c r="A2722" s="33"/>
      <c r="B2722" s="34"/>
      <c r="C2722" s="202" t="s">
        <v>4646</v>
      </c>
      <c r="D2722" s="202" t="s">
        <v>149</v>
      </c>
      <c r="E2722" s="203" t="s">
        <v>4647</v>
      </c>
      <c r="F2722" s="204" t="s">
        <v>4648</v>
      </c>
      <c r="G2722" s="205" t="s">
        <v>152</v>
      </c>
      <c r="H2722" s="206">
        <v>1</v>
      </c>
      <c r="I2722" s="207"/>
      <c r="J2722" s="208">
        <f>ROUND(I2722*H2722,2)</f>
        <v>0</v>
      </c>
      <c r="K2722" s="204" t="s">
        <v>153</v>
      </c>
      <c r="L2722" s="38"/>
      <c r="M2722" s="209" t="s">
        <v>1</v>
      </c>
      <c r="N2722" s="210" t="s">
        <v>42</v>
      </c>
      <c r="O2722" s="70"/>
      <c r="P2722" s="211">
        <f>O2722*H2722</f>
        <v>0</v>
      </c>
      <c r="Q2722" s="211">
        <v>3.3E-4</v>
      </c>
      <c r="R2722" s="211">
        <f>Q2722*H2722</f>
        <v>3.3E-4</v>
      </c>
      <c r="S2722" s="211">
        <v>0</v>
      </c>
      <c r="T2722" s="212">
        <f>S2722*H2722</f>
        <v>0</v>
      </c>
      <c r="U2722" s="33"/>
      <c r="V2722" s="33"/>
      <c r="W2722" s="33"/>
      <c r="X2722" s="33"/>
      <c r="Y2722" s="33"/>
      <c r="Z2722" s="33"/>
      <c r="AA2722" s="33"/>
      <c r="AB2722" s="33"/>
      <c r="AC2722" s="33"/>
      <c r="AD2722" s="33"/>
      <c r="AE2722" s="33"/>
      <c r="AR2722" s="213" t="s">
        <v>154</v>
      </c>
      <c r="AT2722" s="213" t="s">
        <v>149</v>
      </c>
      <c r="AU2722" s="213" t="s">
        <v>86</v>
      </c>
      <c r="AY2722" s="16" t="s">
        <v>147</v>
      </c>
      <c r="BE2722" s="214">
        <f>IF(N2722="základní",J2722,0)</f>
        <v>0</v>
      </c>
      <c r="BF2722" s="214">
        <f>IF(N2722="snížená",J2722,0)</f>
        <v>0</v>
      </c>
      <c r="BG2722" s="214">
        <f>IF(N2722="zákl. přenesená",J2722,0)</f>
        <v>0</v>
      </c>
      <c r="BH2722" s="214">
        <f>IF(N2722="sníž. přenesená",J2722,0)</f>
        <v>0</v>
      </c>
      <c r="BI2722" s="214">
        <f>IF(N2722="nulová",J2722,0)</f>
        <v>0</v>
      </c>
      <c r="BJ2722" s="16" t="s">
        <v>21</v>
      </c>
      <c r="BK2722" s="214">
        <f>ROUND(I2722*H2722,2)</f>
        <v>0</v>
      </c>
      <c r="BL2722" s="16" t="s">
        <v>154</v>
      </c>
      <c r="BM2722" s="213" t="s">
        <v>4649</v>
      </c>
    </row>
    <row r="2723" spans="1:65" s="2" customFormat="1" ht="29.25">
      <c r="A2723" s="33"/>
      <c r="B2723" s="34"/>
      <c r="C2723" s="35"/>
      <c r="D2723" s="215" t="s">
        <v>156</v>
      </c>
      <c r="E2723" s="35"/>
      <c r="F2723" s="216" t="s">
        <v>4650</v>
      </c>
      <c r="G2723" s="35"/>
      <c r="H2723" s="35"/>
      <c r="I2723" s="114"/>
      <c r="J2723" s="35"/>
      <c r="K2723" s="35"/>
      <c r="L2723" s="38"/>
      <c r="M2723" s="217"/>
      <c r="N2723" s="218"/>
      <c r="O2723" s="70"/>
      <c r="P2723" s="70"/>
      <c r="Q2723" s="70"/>
      <c r="R2723" s="70"/>
      <c r="S2723" s="70"/>
      <c r="T2723" s="71"/>
      <c r="U2723" s="33"/>
      <c r="V2723" s="33"/>
      <c r="W2723" s="33"/>
      <c r="X2723" s="33"/>
      <c r="Y2723" s="33"/>
      <c r="Z2723" s="33"/>
      <c r="AA2723" s="33"/>
      <c r="AB2723" s="33"/>
      <c r="AC2723" s="33"/>
      <c r="AD2723" s="33"/>
      <c r="AE2723" s="33"/>
      <c r="AT2723" s="16" t="s">
        <v>156</v>
      </c>
      <c r="AU2723" s="16" t="s">
        <v>86</v>
      </c>
    </row>
    <row r="2724" spans="1:65" s="2" customFormat="1" ht="21.75" customHeight="1">
      <c r="A2724" s="33"/>
      <c r="B2724" s="34"/>
      <c r="C2724" s="202" t="s">
        <v>4651</v>
      </c>
      <c r="D2724" s="202" t="s">
        <v>149</v>
      </c>
      <c r="E2724" s="203" t="s">
        <v>4652</v>
      </c>
      <c r="F2724" s="204" t="s">
        <v>4653</v>
      </c>
      <c r="G2724" s="205" t="s">
        <v>152</v>
      </c>
      <c r="H2724" s="206">
        <v>1</v>
      </c>
      <c r="I2724" s="207"/>
      <c r="J2724" s="208">
        <f>ROUND(I2724*H2724,2)</f>
        <v>0</v>
      </c>
      <c r="K2724" s="204" t="s">
        <v>153</v>
      </c>
      <c r="L2724" s="38"/>
      <c r="M2724" s="209" t="s">
        <v>1</v>
      </c>
      <c r="N2724" s="210" t="s">
        <v>42</v>
      </c>
      <c r="O2724" s="70"/>
      <c r="P2724" s="211">
        <f>O2724*H2724</f>
        <v>0</v>
      </c>
      <c r="Q2724" s="211">
        <v>5.0000000000000001E-4</v>
      </c>
      <c r="R2724" s="211">
        <f>Q2724*H2724</f>
        <v>5.0000000000000001E-4</v>
      </c>
      <c r="S2724" s="211">
        <v>0</v>
      </c>
      <c r="T2724" s="212">
        <f>S2724*H2724</f>
        <v>0</v>
      </c>
      <c r="U2724" s="33"/>
      <c r="V2724" s="33"/>
      <c r="W2724" s="33"/>
      <c r="X2724" s="33"/>
      <c r="Y2724" s="33"/>
      <c r="Z2724" s="33"/>
      <c r="AA2724" s="33"/>
      <c r="AB2724" s="33"/>
      <c r="AC2724" s="33"/>
      <c r="AD2724" s="33"/>
      <c r="AE2724" s="33"/>
      <c r="AR2724" s="213" t="s">
        <v>154</v>
      </c>
      <c r="AT2724" s="213" t="s">
        <v>149</v>
      </c>
      <c r="AU2724" s="213" t="s">
        <v>86</v>
      </c>
      <c r="AY2724" s="16" t="s">
        <v>147</v>
      </c>
      <c r="BE2724" s="214">
        <f>IF(N2724="základní",J2724,0)</f>
        <v>0</v>
      </c>
      <c r="BF2724" s="214">
        <f>IF(N2724="snížená",J2724,0)</f>
        <v>0</v>
      </c>
      <c r="BG2724" s="214">
        <f>IF(N2724="zákl. přenesená",J2724,0)</f>
        <v>0</v>
      </c>
      <c r="BH2724" s="214">
        <f>IF(N2724="sníž. přenesená",J2724,0)</f>
        <v>0</v>
      </c>
      <c r="BI2724" s="214">
        <f>IF(N2724="nulová",J2724,0)</f>
        <v>0</v>
      </c>
      <c r="BJ2724" s="16" t="s">
        <v>21</v>
      </c>
      <c r="BK2724" s="214">
        <f>ROUND(I2724*H2724,2)</f>
        <v>0</v>
      </c>
      <c r="BL2724" s="16" t="s">
        <v>154</v>
      </c>
      <c r="BM2724" s="213" t="s">
        <v>4654</v>
      </c>
    </row>
    <row r="2725" spans="1:65" s="2" customFormat="1" ht="19.5">
      <c r="A2725" s="33"/>
      <c r="B2725" s="34"/>
      <c r="C2725" s="35"/>
      <c r="D2725" s="215" t="s">
        <v>156</v>
      </c>
      <c r="E2725" s="35"/>
      <c r="F2725" s="216" t="s">
        <v>4655</v>
      </c>
      <c r="G2725" s="35"/>
      <c r="H2725" s="35"/>
      <c r="I2725" s="114"/>
      <c r="J2725" s="35"/>
      <c r="K2725" s="35"/>
      <c r="L2725" s="38"/>
      <c r="M2725" s="217"/>
      <c r="N2725" s="218"/>
      <c r="O2725" s="70"/>
      <c r="P2725" s="70"/>
      <c r="Q2725" s="70"/>
      <c r="R2725" s="70"/>
      <c r="S2725" s="70"/>
      <c r="T2725" s="71"/>
      <c r="U2725" s="33"/>
      <c r="V2725" s="33"/>
      <c r="W2725" s="33"/>
      <c r="X2725" s="33"/>
      <c r="Y2725" s="33"/>
      <c r="Z2725" s="33"/>
      <c r="AA2725" s="33"/>
      <c r="AB2725" s="33"/>
      <c r="AC2725" s="33"/>
      <c r="AD2725" s="33"/>
      <c r="AE2725" s="33"/>
      <c r="AT2725" s="16" t="s">
        <v>156</v>
      </c>
      <c r="AU2725" s="16" t="s">
        <v>86</v>
      </c>
    </row>
    <row r="2726" spans="1:65" s="2" customFormat="1" ht="21.75" customHeight="1">
      <c r="A2726" s="33"/>
      <c r="B2726" s="34"/>
      <c r="C2726" s="202" t="s">
        <v>4656</v>
      </c>
      <c r="D2726" s="202" t="s">
        <v>149</v>
      </c>
      <c r="E2726" s="203" t="s">
        <v>4657</v>
      </c>
      <c r="F2726" s="204" t="s">
        <v>4658</v>
      </c>
      <c r="G2726" s="205" t="s">
        <v>152</v>
      </c>
      <c r="H2726" s="206">
        <v>1</v>
      </c>
      <c r="I2726" s="207"/>
      <c r="J2726" s="208">
        <f>ROUND(I2726*H2726,2)</f>
        <v>0</v>
      </c>
      <c r="K2726" s="204" t="s">
        <v>153</v>
      </c>
      <c r="L2726" s="38"/>
      <c r="M2726" s="209" t="s">
        <v>1</v>
      </c>
      <c r="N2726" s="210" t="s">
        <v>42</v>
      </c>
      <c r="O2726" s="70"/>
      <c r="P2726" s="211">
        <f>O2726*H2726</f>
        <v>0</v>
      </c>
      <c r="Q2726" s="211">
        <v>5.3260000000000004E-4</v>
      </c>
      <c r="R2726" s="211">
        <f>Q2726*H2726</f>
        <v>5.3260000000000004E-4</v>
      </c>
      <c r="S2726" s="211">
        <v>0</v>
      </c>
      <c r="T2726" s="212">
        <f>S2726*H2726</f>
        <v>0</v>
      </c>
      <c r="U2726" s="33"/>
      <c r="V2726" s="33"/>
      <c r="W2726" s="33"/>
      <c r="X2726" s="33"/>
      <c r="Y2726" s="33"/>
      <c r="Z2726" s="33"/>
      <c r="AA2726" s="33"/>
      <c r="AB2726" s="33"/>
      <c r="AC2726" s="33"/>
      <c r="AD2726" s="33"/>
      <c r="AE2726" s="33"/>
      <c r="AR2726" s="213" t="s">
        <v>154</v>
      </c>
      <c r="AT2726" s="213" t="s">
        <v>149</v>
      </c>
      <c r="AU2726" s="213" t="s">
        <v>86</v>
      </c>
      <c r="AY2726" s="16" t="s">
        <v>147</v>
      </c>
      <c r="BE2726" s="214">
        <f>IF(N2726="základní",J2726,0)</f>
        <v>0</v>
      </c>
      <c r="BF2726" s="214">
        <f>IF(N2726="snížená",J2726,0)</f>
        <v>0</v>
      </c>
      <c r="BG2726" s="214">
        <f>IF(N2726="zákl. přenesená",J2726,0)</f>
        <v>0</v>
      </c>
      <c r="BH2726" s="214">
        <f>IF(N2726="sníž. přenesená",J2726,0)</f>
        <v>0</v>
      </c>
      <c r="BI2726" s="214">
        <f>IF(N2726="nulová",J2726,0)</f>
        <v>0</v>
      </c>
      <c r="BJ2726" s="16" t="s">
        <v>21</v>
      </c>
      <c r="BK2726" s="214">
        <f>ROUND(I2726*H2726,2)</f>
        <v>0</v>
      </c>
      <c r="BL2726" s="16" t="s">
        <v>154</v>
      </c>
      <c r="BM2726" s="213" t="s">
        <v>4659</v>
      </c>
    </row>
    <row r="2727" spans="1:65" s="2" customFormat="1" ht="39">
      <c r="A2727" s="33"/>
      <c r="B2727" s="34"/>
      <c r="C2727" s="35"/>
      <c r="D2727" s="215" t="s">
        <v>156</v>
      </c>
      <c r="E2727" s="35"/>
      <c r="F2727" s="216" t="s">
        <v>4660</v>
      </c>
      <c r="G2727" s="35"/>
      <c r="H2727" s="35"/>
      <c r="I2727" s="114"/>
      <c r="J2727" s="35"/>
      <c r="K2727" s="35"/>
      <c r="L2727" s="38"/>
      <c r="M2727" s="217"/>
      <c r="N2727" s="218"/>
      <c r="O2727" s="70"/>
      <c r="P2727" s="70"/>
      <c r="Q2727" s="70"/>
      <c r="R2727" s="70"/>
      <c r="S2727" s="70"/>
      <c r="T2727" s="71"/>
      <c r="U2727" s="33"/>
      <c r="V2727" s="33"/>
      <c r="W2727" s="33"/>
      <c r="X2727" s="33"/>
      <c r="Y2727" s="33"/>
      <c r="Z2727" s="33"/>
      <c r="AA2727" s="33"/>
      <c r="AB2727" s="33"/>
      <c r="AC2727" s="33"/>
      <c r="AD2727" s="33"/>
      <c r="AE2727" s="33"/>
      <c r="AT2727" s="16" t="s">
        <v>156</v>
      </c>
      <c r="AU2727" s="16" t="s">
        <v>86</v>
      </c>
    </row>
    <row r="2728" spans="1:65" s="2" customFormat="1" ht="21.75" customHeight="1">
      <c r="A2728" s="33"/>
      <c r="B2728" s="34"/>
      <c r="C2728" s="202" t="s">
        <v>4661</v>
      </c>
      <c r="D2728" s="202" t="s">
        <v>149</v>
      </c>
      <c r="E2728" s="203" t="s">
        <v>4662</v>
      </c>
      <c r="F2728" s="204" t="s">
        <v>4663</v>
      </c>
      <c r="G2728" s="205" t="s">
        <v>152</v>
      </c>
      <c r="H2728" s="206">
        <v>1</v>
      </c>
      <c r="I2728" s="207"/>
      <c r="J2728" s="208">
        <f>ROUND(I2728*H2728,2)</f>
        <v>0</v>
      </c>
      <c r="K2728" s="204" t="s">
        <v>153</v>
      </c>
      <c r="L2728" s="38"/>
      <c r="M2728" s="209" t="s">
        <v>1</v>
      </c>
      <c r="N2728" s="210" t="s">
        <v>42</v>
      </c>
      <c r="O2728" s="70"/>
      <c r="P2728" s="211">
        <f>O2728*H2728</f>
        <v>0</v>
      </c>
      <c r="Q2728" s="211">
        <v>1.6559999999999999E-4</v>
      </c>
      <c r="R2728" s="211">
        <f>Q2728*H2728</f>
        <v>1.6559999999999999E-4</v>
      </c>
      <c r="S2728" s="211">
        <v>0</v>
      </c>
      <c r="T2728" s="212">
        <f>S2728*H2728</f>
        <v>0</v>
      </c>
      <c r="U2728" s="33"/>
      <c r="V2728" s="33"/>
      <c r="W2728" s="33"/>
      <c r="X2728" s="33"/>
      <c r="Y2728" s="33"/>
      <c r="Z2728" s="33"/>
      <c r="AA2728" s="33"/>
      <c r="AB2728" s="33"/>
      <c r="AC2728" s="33"/>
      <c r="AD2728" s="33"/>
      <c r="AE2728" s="33"/>
      <c r="AR2728" s="213" t="s">
        <v>154</v>
      </c>
      <c r="AT2728" s="213" t="s">
        <v>149</v>
      </c>
      <c r="AU2728" s="213" t="s">
        <v>86</v>
      </c>
      <c r="AY2728" s="16" t="s">
        <v>147</v>
      </c>
      <c r="BE2728" s="214">
        <f>IF(N2728="základní",J2728,0)</f>
        <v>0</v>
      </c>
      <c r="BF2728" s="214">
        <f>IF(N2728="snížená",J2728,0)</f>
        <v>0</v>
      </c>
      <c r="BG2728" s="214">
        <f>IF(N2728="zákl. přenesená",J2728,0)</f>
        <v>0</v>
      </c>
      <c r="BH2728" s="214">
        <f>IF(N2728="sníž. přenesená",J2728,0)</f>
        <v>0</v>
      </c>
      <c r="BI2728" s="214">
        <f>IF(N2728="nulová",J2728,0)</f>
        <v>0</v>
      </c>
      <c r="BJ2728" s="16" t="s">
        <v>21</v>
      </c>
      <c r="BK2728" s="214">
        <f>ROUND(I2728*H2728,2)</f>
        <v>0</v>
      </c>
      <c r="BL2728" s="16" t="s">
        <v>154</v>
      </c>
      <c r="BM2728" s="213" t="s">
        <v>4664</v>
      </c>
    </row>
    <row r="2729" spans="1:65" s="2" customFormat="1" ht="19.5">
      <c r="A2729" s="33"/>
      <c r="B2729" s="34"/>
      <c r="C2729" s="35"/>
      <c r="D2729" s="215" t="s">
        <v>156</v>
      </c>
      <c r="E2729" s="35"/>
      <c r="F2729" s="216" t="s">
        <v>4665</v>
      </c>
      <c r="G2729" s="35"/>
      <c r="H2729" s="35"/>
      <c r="I2729" s="114"/>
      <c r="J2729" s="35"/>
      <c r="K2729" s="35"/>
      <c r="L2729" s="38"/>
      <c r="M2729" s="217"/>
      <c r="N2729" s="218"/>
      <c r="O2729" s="70"/>
      <c r="P2729" s="70"/>
      <c r="Q2729" s="70"/>
      <c r="R2729" s="70"/>
      <c r="S2729" s="70"/>
      <c r="T2729" s="71"/>
      <c r="U2729" s="33"/>
      <c r="V2729" s="33"/>
      <c r="W2729" s="33"/>
      <c r="X2729" s="33"/>
      <c r="Y2729" s="33"/>
      <c r="Z2729" s="33"/>
      <c r="AA2729" s="33"/>
      <c r="AB2729" s="33"/>
      <c r="AC2729" s="33"/>
      <c r="AD2729" s="33"/>
      <c r="AE2729" s="33"/>
      <c r="AT2729" s="16" t="s">
        <v>156</v>
      </c>
      <c r="AU2729" s="16" t="s">
        <v>86</v>
      </c>
    </row>
    <row r="2730" spans="1:65" s="2" customFormat="1" ht="19.5">
      <c r="A2730" s="33"/>
      <c r="B2730" s="34"/>
      <c r="C2730" s="35"/>
      <c r="D2730" s="215" t="s">
        <v>191</v>
      </c>
      <c r="E2730" s="35"/>
      <c r="F2730" s="219" t="s">
        <v>4666</v>
      </c>
      <c r="G2730" s="35"/>
      <c r="H2730" s="35"/>
      <c r="I2730" s="114"/>
      <c r="J2730" s="35"/>
      <c r="K2730" s="35"/>
      <c r="L2730" s="38"/>
      <c r="M2730" s="217"/>
      <c r="N2730" s="218"/>
      <c r="O2730" s="70"/>
      <c r="P2730" s="70"/>
      <c r="Q2730" s="70"/>
      <c r="R2730" s="70"/>
      <c r="S2730" s="70"/>
      <c r="T2730" s="71"/>
      <c r="U2730" s="33"/>
      <c r="V2730" s="33"/>
      <c r="W2730" s="33"/>
      <c r="X2730" s="33"/>
      <c r="Y2730" s="33"/>
      <c r="Z2730" s="33"/>
      <c r="AA2730" s="33"/>
      <c r="AB2730" s="33"/>
      <c r="AC2730" s="33"/>
      <c r="AD2730" s="33"/>
      <c r="AE2730" s="33"/>
      <c r="AT2730" s="16" t="s">
        <v>191</v>
      </c>
      <c r="AU2730" s="16" t="s">
        <v>86</v>
      </c>
    </row>
    <row r="2731" spans="1:65" s="2" customFormat="1" ht="21.75" customHeight="1">
      <c r="A2731" s="33"/>
      <c r="B2731" s="34"/>
      <c r="C2731" s="202" t="s">
        <v>4667</v>
      </c>
      <c r="D2731" s="202" t="s">
        <v>149</v>
      </c>
      <c r="E2731" s="203" t="s">
        <v>4668</v>
      </c>
      <c r="F2731" s="204" t="s">
        <v>4669</v>
      </c>
      <c r="G2731" s="205" t="s">
        <v>152</v>
      </c>
      <c r="H2731" s="206">
        <v>1</v>
      </c>
      <c r="I2731" s="207"/>
      <c r="J2731" s="208">
        <f>ROUND(I2731*H2731,2)</f>
        <v>0</v>
      </c>
      <c r="K2731" s="204" t="s">
        <v>153</v>
      </c>
      <c r="L2731" s="38"/>
      <c r="M2731" s="209" t="s">
        <v>1</v>
      </c>
      <c r="N2731" s="210" t="s">
        <v>42</v>
      </c>
      <c r="O2731" s="70"/>
      <c r="P2731" s="211">
        <f>O2731*H2731</f>
        <v>0</v>
      </c>
      <c r="Q2731" s="211">
        <v>1.4300000000000001E-4</v>
      </c>
      <c r="R2731" s="211">
        <f>Q2731*H2731</f>
        <v>1.4300000000000001E-4</v>
      </c>
      <c r="S2731" s="211">
        <v>0</v>
      </c>
      <c r="T2731" s="212">
        <f>S2731*H2731</f>
        <v>0</v>
      </c>
      <c r="U2731" s="33"/>
      <c r="V2731" s="33"/>
      <c r="W2731" s="33"/>
      <c r="X2731" s="33"/>
      <c r="Y2731" s="33"/>
      <c r="Z2731" s="33"/>
      <c r="AA2731" s="33"/>
      <c r="AB2731" s="33"/>
      <c r="AC2731" s="33"/>
      <c r="AD2731" s="33"/>
      <c r="AE2731" s="33"/>
      <c r="AR2731" s="213" t="s">
        <v>154</v>
      </c>
      <c r="AT2731" s="213" t="s">
        <v>149</v>
      </c>
      <c r="AU2731" s="213" t="s">
        <v>86</v>
      </c>
      <c r="AY2731" s="16" t="s">
        <v>147</v>
      </c>
      <c r="BE2731" s="214">
        <f>IF(N2731="základní",J2731,0)</f>
        <v>0</v>
      </c>
      <c r="BF2731" s="214">
        <f>IF(N2731="snížená",J2731,0)</f>
        <v>0</v>
      </c>
      <c r="BG2731" s="214">
        <f>IF(N2731="zákl. přenesená",J2731,0)</f>
        <v>0</v>
      </c>
      <c r="BH2731" s="214">
        <f>IF(N2731="sníž. přenesená",J2731,0)</f>
        <v>0</v>
      </c>
      <c r="BI2731" s="214">
        <f>IF(N2731="nulová",J2731,0)</f>
        <v>0</v>
      </c>
      <c r="BJ2731" s="16" t="s">
        <v>21</v>
      </c>
      <c r="BK2731" s="214">
        <f>ROUND(I2731*H2731,2)</f>
        <v>0</v>
      </c>
      <c r="BL2731" s="16" t="s">
        <v>154</v>
      </c>
      <c r="BM2731" s="213" t="s">
        <v>4670</v>
      </c>
    </row>
    <row r="2732" spans="1:65" s="2" customFormat="1" ht="19.5">
      <c r="A2732" s="33"/>
      <c r="B2732" s="34"/>
      <c r="C2732" s="35"/>
      <c r="D2732" s="215" t="s">
        <v>156</v>
      </c>
      <c r="E2732" s="35"/>
      <c r="F2732" s="216" t="s">
        <v>4671</v>
      </c>
      <c r="G2732" s="35"/>
      <c r="H2732" s="35"/>
      <c r="I2732" s="114"/>
      <c r="J2732" s="35"/>
      <c r="K2732" s="35"/>
      <c r="L2732" s="38"/>
      <c r="M2732" s="217"/>
      <c r="N2732" s="218"/>
      <c r="O2732" s="70"/>
      <c r="P2732" s="70"/>
      <c r="Q2732" s="70"/>
      <c r="R2732" s="70"/>
      <c r="S2732" s="70"/>
      <c r="T2732" s="71"/>
      <c r="U2732" s="33"/>
      <c r="V2732" s="33"/>
      <c r="W2732" s="33"/>
      <c r="X2732" s="33"/>
      <c r="Y2732" s="33"/>
      <c r="Z2732" s="33"/>
      <c r="AA2732" s="33"/>
      <c r="AB2732" s="33"/>
      <c r="AC2732" s="33"/>
      <c r="AD2732" s="33"/>
      <c r="AE2732" s="33"/>
      <c r="AT2732" s="16" t="s">
        <v>156</v>
      </c>
      <c r="AU2732" s="16" t="s">
        <v>86</v>
      </c>
    </row>
    <row r="2733" spans="1:65" s="2" customFormat="1" ht="19.5">
      <c r="A2733" s="33"/>
      <c r="B2733" s="34"/>
      <c r="C2733" s="35"/>
      <c r="D2733" s="215" t="s">
        <v>191</v>
      </c>
      <c r="E2733" s="35"/>
      <c r="F2733" s="219" t="s">
        <v>4666</v>
      </c>
      <c r="G2733" s="35"/>
      <c r="H2733" s="35"/>
      <c r="I2733" s="114"/>
      <c r="J2733" s="35"/>
      <c r="K2733" s="35"/>
      <c r="L2733" s="38"/>
      <c r="M2733" s="217"/>
      <c r="N2733" s="218"/>
      <c r="O2733" s="70"/>
      <c r="P2733" s="70"/>
      <c r="Q2733" s="70"/>
      <c r="R2733" s="70"/>
      <c r="S2733" s="70"/>
      <c r="T2733" s="71"/>
      <c r="U2733" s="33"/>
      <c r="V2733" s="33"/>
      <c r="W2733" s="33"/>
      <c r="X2733" s="33"/>
      <c r="Y2733" s="33"/>
      <c r="Z2733" s="33"/>
      <c r="AA2733" s="33"/>
      <c r="AB2733" s="33"/>
      <c r="AC2733" s="33"/>
      <c r="AD2733" s="33"/>
      <c r="AE2733" s="33"/>
      <c r="AT2733" s="16" t="s">
        <v>191</v>
      </c>
      <c r="AU2733" s="16" t="s">
        <v>86</v>
      </c>
    </row>
    <row r="2734" spans="1:65" s="2" customFormat="1" ht="16.5" customHeight="1">
      <c r="A2734" s="33"/>
      <c r="B2734" s="34"/>
      <c r="C2734" s="202" t="s">
        <v>4672</v>
      </c>
      <c r="D2734" s="202" t="s">
        <v>149</v>
      </c>
      <c r="E2734" s="203" t="s">
        <v>4673</v>
      </c>
      <c r="F2734" s="204" t="s">
        <v>4674</v>
      </c>
      <c r="G2734" s="205" t="s">
        <v>210</v>
      </c>
      <c r="H2734" s="206">
        <v>1</v>
      </c>
      <c r="I2734" s="207"/>
      <c r="J2734" s="208">
        <f>ROUND(I2734*H2734,2)</f>
        <v>0</v>
      </c>
      <c r="K2734" s="204" t="s">
        <v>153</v>
      </c>
      <c r="L2734" s="38"/>
      <c r="M2734" s="209" t="s">
        <v>1</v>
      </c>
      <c r="N2734" s="210" t="s">
        <v>42</v>
      </c>
      <c r="O2734" s="70"/>
      <c r="P2734" s="211">
        <f>O2734*H2734</f>
        <v>0</v>
      </c>
      <c r="Q2734" s="211">
        <v>0</v>
      </c>
      <c r="R2734" s="211">
        <f>Q2734*H2734</f>
        <v>0</v>
      </c>
      <c r="S2734" s="211">
        <v>0</v>
      </c>
      <c r="T2734" s="212">
        <f>S2734*H2734</f>
        <v>0</v>
      </c>
      <c r="U2734" s="33"/>
      <c r="V2734" s="33"/>
      <c r="W2734" s="33"/>
      <c r="X2734" s="33"/>
      <c r="Y2734" s="33"/>
      <c r="Z2734" s="33"/>
      <c r="AA2734" s="33"/>
      <c r="AB2734" s="33"/>
      <c r="AC2734" s="33"/>
      <c r="AD2734" s="33"/>
      <c r="AE2734" s="33"/>
      <c r="AR2734" s="213" t="s">
        <v>154</v>
      </c>
      <c r="AT2734" s="213" t="s">
        <v>149</v>
      </c>
      <c r="AU2734" s="213" t="s">
        <v>86</v>
      </c>
      <c r="AY2734" s="16" t="s">
        <v>147</v>
      </c>
      <c r="BE2734" s="214">
        <f>IF(N2734="základní",J2734,0)</f>
        <v>0</v>
      </c>
      <c r="BF2734" s="214">
        <f>IF(N2734="snížená",J2734,0)</f>
        <v>0</v>
      </c>
      <c r="BG2734" s="214">
        <f>IF(N2734="zákl. přenesená",J2734,0)</f>
        <v>0</v>
      </c>
      <c r="BH2734" s="214">
        <f>IF(N2734="sníž. přenesená",J2734,0)</f>
        <v>0</v>
      </c>
      <c r="BI2734" s="214">
        <f>IF(N2734="nulová",J2734,0)</f>
        <v>0</v>
      </c>
      <c r="BJ2734" s="16" t="s">
        <v>21</v>
      </c>
      <c r="BK2734" s="214">
        <f>ROUND(I2734*H2734,2)</f>
        <v>0</v>
      </c>
      <c r="BL2734" s="16" t="s">
        <v>154</v>
      </c>
      <c r="BM2734" s="213" t="s">
        <v>4675</v>
      </c>
    </row>
    <row r="2735" spans="1:65" s="2" customFormat="1" ht="11.25">
      <c r="A2735" s="33"/>
      <c r="B2735" s="34"/>
      <c r="C2735" s="35"/>
      <c r="D2735" s="215" t="s">
        <v>156</v>
      </c>
      <c r="E2735" s="35"/>
      <c r="F2735" s="216" t="s">
        <v>4676</v>
      </c>
      <c r="G2735" s="35"/>
      <c r="H2735" s="35"/>
      <c r="I2735" s="114"/>
      <c r="J2735" s="35"/>
      <c r="K2735" s="35"/>
      <c r="L2735" s="38"/>
      <c r="M2735" s="217"/>
      <c r="N2735" s="218"/>
      <c r="O2735" s="70"/>
      <c r="P2735" s="70"/>
      <c r="Q2735" s="70"/>
      <c r="R2735" s="70"/>
      <c r="S2735" s="70"/>
      <c r="T2735" s="71"/>
      <c r="U2735" s="33"/>
      <c r="V2735" s="33"/>
      <c r="W2735" s="33"/>
      <c r="X2735" s="33"/>
      <c r="Y2735" s="33"/>
      <c r="Z2735" s="33"/>
      <c r="AA2735" s="33"/>
      <c r="AB2735" s="33"/>
      <c r="AC2735" s="33"/>
      <c r="AD2735" s="33"/>
      <c r="AE2735" s="33"/>
      <c r="AT2735" s="16" t="s">
        <v>156</v>
      </c>
      <c r="AU2735" s="16" t="s">
        <v>86</v>
      </c>
    </row>
    <row r="2736" spans="1:65" s="2" customFormat="1" ht="39">
      <c r="A2736" s="33"/>
      <c r="B2736" s="34"/>
      <c r="C2736" s="35"/>
      <c r="D2736" s="215" t="s">
        <v>158</v>
      </c>
      <c r="E2736" s="35"/>
      <c r="F2736" s="219" t="s">
        <v>4677</v>
      </c>
      <c r="G2736" s="35"/>
      <c r="H2736" s="35"/>
      <c r="I2736" s="114"/>
      <c r="J2736" s="35"/>
      <c r="K2736" s="35"/>
      <c r="L2736" s="38"/>
      <c r="M2736" s="217"/>
      <c r="N2736" s="218"/>
      <c r="O2736" s="70"/>
      <c r="P2736" s="70"/>
      <c r="Q2736" s="70"/>
      <c r="R2736" s="70"/>
      <c r="S2736" s="70"/>
      <c r="T2736" s="71"/>
      <c r="U2736" s="33"/>
      <c r="V2736" s="33"/>
      <c r="W2736" s="33"/>
      <c r="X2736" s="33"/>
      <c r="Y2736" s="33"/>
      <c r="Z2736" s="33"/>
      <c r="AA2736" s="33"/>
      <c r="AB2736" s="33"/>
      <c r="AC2736" s="33"/>
      <c r="AD2736" s="33"/>
      <c r="AE2736" s="33"/>
      <c r="AT2736" s="16" t="s">
        <v>158</v>
      </c>
      <c r="AU2736" s="16" t="s">
        <v>86</v>
      </c>
    </row>
    <row r="2737" spans="1:65" s="2" customFormat="1" ht="29.25">
      <c r="A2737" s="33"/>
      <c r="B2737" s="34"/>
      <c r="C2737" s="35"/>
      <c r="D2737" s="215" t="s">
        <v>191</v>
      </c>
      <c r="E2737" s="35"/>
      <c r="F2737" s="219" t="s">
        <v>4678</v>
      </c>
      <c r="G2737" s="35"/>
      <c r="H2737" s="35"/>
      <c r="I2737" s="114"/>
      <c r="J2737" s="35"/>
      <c r="K2737" s="35"/>
      <c r="L2737" s="38"/>
      <c r="M2737" s="217"/>
      <c r="N2737" s="218"/>
      <c r="O2737" s="70"/>
      <c r="P2737" s="70"/>
      <c r="Q2737" s="70"/>
      <c r="R2737" s="70"/>
      <c r="S2737" s="70"/>
      <c r="T2737" s="71"/>
      <c r="U2737" s="33"/>
      <c r="V2737" s="33"/>
      <c r="W2737" s="33"/>
      <c r="X2737" s="33"/>
      <c r="Y2737" s="33"/>
      <c r="Z2737" s="33"/>
      <c r="AA2737" s="33"/>
      <c r="AB2737" s="33"/>
      <c r="AC2737" s="33"/>
      <c r="AD2737" s="33"/>
      <c r="AE2737" s="33"/>
      <c r="AT2737" s="16" t="s">
        <v>191</v>
      </c>
      <c r="AU2737" s="16" t="s">
        <v>86</v>
      </c>
    </row>
    <row r="2738" spans="1:65" s="12" customFormat="1" ht="22.9" customHeight="1">
      <c r="B2738" s="186"/>
      <c r="C2738" s="187"/>
      <c r="D2738" s="188" t="s">
        <v>76</v>
      </c>
      <c r="E2738" s="200" t="s">
        <v>4421</v>
      </c>
      <c r="F2738" s="200" t="s">
        <v>4679</v>
      </c>
      <c r="G2738" s="187"/>
      <c r="H2738" s="187"/>
      <c r="I2738" s="190"/>
      <c r="J2738" s="201">
        <f>BK2738</f>
        <v>0</v>
      </c>
      <c r="K2738" s="187"/>
      <c r="L2738" s="192"/>
      <c r="M2738" s="193"/>
      <c r="N2738" s="194"/>
      <c r="O2738" s="194"/>
      <c r="P2738" s="195">
        <f>SUM(P2739:P2761)</f>
        <v>0</v>
      </c>
      <c r="Q2738" s="194"/>
      <c r="R2738" s="195">
        <f>SUM(R2739:R2761)</f>
        <v>1.5002750000000001E-3</v>
      </c>
      <c r="S2738" s="194"/>
      <c r="T2738" s="196">
        <f>SUM(T2739:T2761)</f>
        <v>3.1E-4</v>
      </c>
      <c r="AR2738" s="197" t="s">
        <v>21</v>
      </c>
      <c r="AT2738" s="198" t="s">
        <v>76</v>
      </c>
      <c r="AU2738" s="198" t="s">
        <v>21</v>
      </c>
      <c r="AY2738" s="197" t="s">
        <v>147</v>
      </c>
      <c r="BK2738" s="199">
        <f>SUM(BK2739:BK2761)</f>
        <v>0</v>
      </c>
    </row>
    <row r="2739" spans="1:65" s="2" customFormat="1" ht="21.75" customHeight="1">
      <c r="A2739" s="33"/>
      <c r="B2739" s="34"/>
      <c r="C2739" s="202" t="s">
        <v>4680</v>
      </c>
      <c r="D2739" s="202" t="s">
        <v>149</v>
      </c>
      <c r="E2739" s="203" t="s">
        <v>4681</v>
      </c>
      <c r="F2739" s="204" t="s">
        <v>4682</v>
      </c>
      <c r="G2739" s="205" t="s">
        <v>152</v>
      </c>
      <c r="H2739" s="206">
        <v>1</v>
      </c>
      <c r="I2739" s="207"/>
      <c r="J2739" s="208">
        <f>ROUND(I2739*H2739,2)</f>
        <v>0</v>
      </c>
      <c r="K2739" s="204" t="s">
        <v>153</v>
      </c>
      <c r="L2739" s="38"/>
      <c r="M2739" s="209" t="s">
        <v>1</v>
      </c>
      <c r="N2739" s="210" t="s">
        <v>42</v>
      </c>
      <c r="O2739" s="70"/>
      <c r="P2739" s="211">
        <f>O2739*H2739</f>
        <v>0</v>
      </c>
      <c r="Q2739" s="211">
        <v>0</v>
      </c>
      <c r="R2739" s="211">
        <f>Q2739*H2739</f>
        <v>0</v>
      </c>
      <c r="S2739" s="211">
        <v>0</v>
      </c>
      <c r="T2739" s="212">
        <f>S2739*H2739</f>
        <v>0</v>
      </c>
      <c r="U2739" s="33"/>
      <c r="V2739" s="33"/>
      <c r="W2739" s="33"/>
      <c r="X2739" s="33"/>
      <c r="Y2739" s="33"/>
      <c r="Z2739" s="33"/>
      <c r="AA2739" s="33"/>
      <c r="AB2739" s="33"/>
      <c r="AC2739" s="33"/>
      <c r="AD2739" s="33"/>
      <c r="AE2739" s="33"/>
      <c r="AR2739" s="213" t="s">
        <v>154</v>
      </c>
      <c r="AT2739" s="213" t="s">
        <v>149</v>
      </c>
      <c r="AU2739" s="213" t="s">
        <v>86</v>
      </c>
      <c r="AY2739" s="16" t="s">
        <v>147</v>
      </c>
      <c r="BE2739" s="214">
        <f>IF(N2739="základní",J2739,0)</f>
        <v>0</v>
      </c>
      <c r="BF2739" s="214">
        <f>IF(N2739="snížená",J2739,0)</f>
        <v>0</v>
      </c>
      <c r="BG2739" s="214">
        <f>IF(N2739="zákl. přenesená",J2739,0)</f>
        <v>0</v>
      </c>
      <c r="BH2739" s="214">
        <f>IF(N2739="sníž. přenesená",J2739,0)</f>
        <v>0</v>
      </c>
      <c r="BI2739" s="214">
        <f>IF(N2739="nulová",J2739,0)</f>
        <v>0</v>
      </c>
      <c r="BJ2739" s="16" t="s">
        <v>21</v>
      </c>
      <c r="BK2739" s="214">
        <f>ROUND(I2739*H2739,2)</f>
        <v>0</v>
      </c>
      <c r="BL2739" s="16" t="s">
        <v>154</v>
      </c>
      <c r="BM2739" s="213" t="s">
        <v>4683</v>
      </c>
    </row>
    <row r="2740" spans="1:65" s="2" customFormat="1" ht="11.25">
      <c r="A2740" s="33"/>
      <c r="B2740" s="34"/>
      <c r="C2740" s="35"/>
      <c r="D2740" s="215" t="s">
        <v>156</v>
      </c>
      <c r="E2740" s="35"/>
      <c r="F2740" s="216" t="s">
        <v>4684</v>
      </c>
      <c r="G2740" s="35"/>
      <c r="H2740" s="35"/>
      <c r="I2740" s="114"/>
      <c r="J2740" s="35"/>
      <c r="K2740" s="35"/>
      <c r="L2740" s="38"/>
      <c r="M2740" s="217"/>
      <c r="N2740" s="218"/>
      <c r="O2740" s="70"/>
      <c r="P2740" s="70"/>
      <c r="Q2740" s="70"/>
      <c r="R2740" s="70"/>
      <c r="S2740" s="70"/>
      <c r="T2740" s="71"/>
      <c r="U2740" s="33"/>
      <c r="V2740" s="33"/>
      <c r="W2740" s="33"/>
      <c r="X2740" s="33"/>
      <c r="Y2740" s="33"/>
      <c r="Z2740" s="33"/>
      <c r="AA2740" s="33"/>
      <c r="AB2740" s="33"/>
      <c r="AC2740" s="33"/>
      <c r="AD2740" s="33"/>
      <c r="AE2740" s="33"/>
      <c r="AT2740" s="16" t="s">
        <v>156</v>
      </c>
      <c r="AU2740" s="16" t="s">
        <v>86</v>
      </c>
    </row>
    <row r="2741" spans="1:65" s="2" customFormat="1" ht="19.5">
      <c r="A2741" s="33"/>
      <c r="B2741" s="34"/>
      <c r="C2741" s="35"/>
      <c r="D2741" s="215" t="s">
        <v>191</v>
      </c>
      <c r="E2741" s="35"/>
      <c r="F2741" s="219" t="s">
        <v>4685</v>
      </c>
      <c r="G2741" s="35"/>
      <c r="H2741" s="35"/>
      <c r="I2741" s="114"/>
      <c r="J2741" s="35"/>
      <c r="K2741" s="35"/>
      <c r="L2741" s="38"/>
      <c r="M2741" s="217"/>
      <c r="N2741" s="218"/>
      <c r="O2741" s="70"/>
      <c r="P2741" s="70"/>
      <c r="Q2741" s="70"/>
      <c r="R2741" s="70"/>
      <c r="S2741" s="70"/>
      <c r="T2741" s="71"/>
      <c r="U2741" s="33"/>
      <c r="V2741" s="33"/>
      <c r="W2741" s="33"/>
      <c r="X2741" s="33"/>
      <c r="Y2741" s="33"/>
      <c r="Z2741" s="33"/>
      <c r="AA2741" s="33"/>
      <c r="AB2741" s="33"/>
      <c r="AC2741" s="33"/>
      <c r="AD2741" s="33"/>
      <c r="AE2741" s="33"/>
      <c r="AT2741" s="16" t="s">
        <v>191</v>
      </c>
      <c r="AU2741" s="16" t="s">
        <v>86</v>
      </c>
    </row>
    <row r="2742" spans="1:65" s="2" customFormat="1" ht="16.5" customHeight="1">
      <c r="A2742" s="33"/>
      <c r="B2742" s="34"/>
      <c r="C2742" s="202" t="s">
        <v>4686</v>
      </c>
      <c r="D2742" s="202" t="s">
        <v>149</v>
      </c>
      <c r="E2742" s="203" t="s">
        <v>4687</v>
      </c>
      <c r="F2742" s="204" t="s">
        <v>4688</v>
      </c>
      <c r="G2742" s="205" t="s">
        <v>152</v>
      </c>
      <c r="H2742" s="206">
        <v>1</v>
      </c>
      <c r="I2742" s="207"/>
      <c r="J2742" s="208">
        <f>ROUND(I2742*H2742,2)</f>
        <v>0</v>
      </c>
      <c r="K2742" s="204" t="s">
        <v>153</v>
      </c>
      <c r="L2742" s="38"/>
      <c r="M2742" s="209" t="s">
        <v>1</v>
      </c>
      <c r="N2742" s="210" t="s">
        <v>42</v>
      </c>
      <c r="O2742" s="70"/>
      <c r="P2742" s="211">
        <f>O2742*H2742</f>
        <v>0</v>
      </c>
      <c r="Q2742" s="211">
        <v>0</v>
      </c>
      <c r="R2742" s="211">
        <f>Q2742*H2742</f>
        <v>0</v>
      </c>
      <c r="S2742" s="211">
        <v>0</v>
      </c>
      <c r="T2742" s="212">
        <f>S2742*H2742</f>
        <v>0</v>
      </c>
      <c r="U2742" s="33"/>
      <c r="V2742" s="33"/>
      <c r="W2742" s="33"/>
      <c r="X2742" s="33"/>
      <c r="Y2742" s="33"/>
      <c r="Z2742" s="33"/>
      <c r="AA2742" s="33"/>
      <c r="AB2742" s="33"/>
      <c r="AC2742" s="33"/>
      <c r="AD2742" s="33"/>
      <c r="AE2742" s="33"/>
      <c r="AR2742" s="213" t="s">
        <v>154</v>
      </c>
      <c r="AT2742" s="213" t="s">
        <v>149</v>
      </c>
      <c r="AU2742" s="213" t="s">
        <v>86</v>
      </c>
      <c r="AY2742" s="16" t="s">
        <v>147</v>
      </c>
      <c r="BE2742" s="214">
        <f>IF(N2742="základní",J2742,0)</f>
        <v>0</v>
      </c>
      <c r="BF2742" s="214">
        <f>IF(N2742="snížená",J2742,0)</f>
        <v>0</v>
      </c>
      <c r="BG2742" s="214">
        <f>IF(N2742="zákl. přenesená",J2742,0)</f>
        <v>0</v>
      </c>
      <c r="BH2742" s="214">
        <f>IF(N2742="sníž. přenesená",J2742,0)</f>
        <v>0</v>
      </c>
      <c r="BI2742" s="214">
        <f>IF(N2742="nulová",J2742,0)</f>
        <v>0</v>
      </c>
      <c r="BJ2742" s="16" t="s">
        <v>21</v>
      </c>
      <c r="BK2742" s="214">
        <f>ROUND(I2742*H2742,2)</f>
        <v>0</v>
      </c>
      <c r="BL2742" s="16" t="s">
        <v>154</v>
      </c>
      <c r="BM2742" s="213" t="s">
        <v>4689</v>
      </c>
    </row>
    <row r="2743" spans="1:65" s="2" customFormat="1" ht="11.25">
      <c r="A2743" s="33"/>
      <c r="B2743" s="34"/>
      <c r="C2743" s="35"/>
      <c r="D2743" s="215" t="s">
        <v>156</v>
      </c>
      <c r="E2743" s="35"/>
      <c r="F2743" s="216" t="s">
        <v>4690</v>
      </c>
      <c r="G2743" s="35"/>
      <c r="H2743" s="35"/>
      <c r="I2743" s="114"/>
      <c r="J2743" s="35"/>
      <c r="K2743" s="35"/>
      <c r="L2743" s="38"/>
      <c r="M2743" s="217"/>
      <c r="N2743" s="218"/>
      <c r="O2743" s="70"/>
      <c r="P2743" s="70"/>
      <c r="Q2743" s="70"/>
      <c r="R2743" s="70"/>
      <c r="S2743" s="70"/>
      <c r="T2743" s="71"/>
      <c r="U2743" s="33"/>
      <c r="V2743" s="33"/>
      <c r="W2743" s="33"/>
      <c r="X2743" s="33"/>
      <c r="Y2743" s="33"/>
      <c r="Z2743" s="33"/>
      <c r="AA2743" s="33"/>
      <c r="AB2743" s="33"/>
      <c r="AC2743" s="33"/>
      <c r="AD2743" s="33"/>
      <c r="AE2743" s="33"/>
      <c r="AT2743" s="16" t="s">
        <v>156</v>
      </c>
      <c r="AU2743" s="16" t="s">
        <v>86</v>
      </c>
    </row>
    <row r="2744" spans="1:65" s="2" customFormat="1" ht="16.5" customHeight="1">
      <c r="A2744" s="33"/>
      <c r="B2744" s="34"/>
      <c r="C2744" s="202" t="s">
        <v>4691</v>
      </c>
      <c r="D2744" s="202" t="s">
        <v>149</v>
      </c>
      <c r="E2744" s="203" t="s">
        <v>4692</v>
      </c>
      <c r="F2744" s="204" t="s">
        <v>4693</v>
      </c>
      <c r="G2744" s="205" t="s">
        <v>152</v>
      </c>
      <c r="H2744" s="206">
        <v>1</v>
      </c>
      <c r="I2744" s="207"/>
      <c r="J2744" s="208">
        <f>ROUND(I2744*H2744,2)</f>
        <v>0</v>
      </c>
      <c r="K2744" s="204" t="s">
        <v>153</v>
      </c>
      <c r="L2744" s="38"/>
      <c r="M2744" s="209" t="s">
        <v>1</v>
      </c>
      <c r="N2744" s="210" t="s">
        <v>42</v>
      </c>
      <c r="O2744" s="70"/>
      <c r="P2744" s="211">
        <f>O2744*H2744</f>
        <v>0</v>
      </c>
      <c r="Q2744" s="211">
        <v>1E-3</v>
      </c>
      <c r="R2744" s="211">
        <f>Q2744*H2744</f>
        <v>1E-3</v>
      </c>
      <c r="S2744" s="211">
        <v>3.1E-4</v>
      </c>
      <c r="T2744" s="212">
        <f>S2744*H2744</f>
        <v>3.1E-4</v>
      </c>
      <c r="U2744" s="33"/>
      <c r="V2744" s="33"/>
      <c r="W2744" s="33"/>
      <c r="X2744" s="33"/>
      <c r="Y2744" s="33"/>
      <c r="Z2744" s="33"/>
      <c r="AA2744" s="33"/>
      <c r="AB2744" s="33"/>
      <c r="AC2744" s="33"/>
      <c r="AD2744" s="33"/>
      <c r="AE2744" s="33"/>
      <c r="AR2744" s="213" t="s">
        <v>154</v>
      </c>
      <c r="AT2744" s="213" t="s">
        <v>149</v>
      </c>
      <c r="AU2744" s="213" t="s">
        <v>86</v>
      </c>
      <c r="AY2744" s="16" t="s">
        <v>147</v>
      </c>
      <c r="BE2744" s="214">
        <f>IF(N2744="základní",J2744,0)</f>
        <v>0</v>
      </c>
      <c r="BF2744" s="214">
        <f>IF(N2744="snížená",J2744,0)</f>
        <v>0</v>
      </c>
      <c r="BG2744" s="214">
        <f>IF(N2744="zákl. přenesená",J2744,0)</f>
        <v>0</v>
      </c>
      <c r="BH2744" s="214">
        <f>IF(N2744="sníž. přenesená",J2744,0)</f>
        <v>0</v>
      </c>
      <c r="BI2744" s="214">
        <f>IF(N2744="nulová",J2744,0)</f>
        <v>0</v>
      </c>
      <c r="BJ2744" s="16" t="s">
        <v>21</v>
      </c>
      <c r="BK2744" s="214">
        <f>ROUND(I2744*H2744,2)</f>
        <v>0</v>
      </c>
      <c r="BL2744" s="16" t="s">
        <v>154</v>
      </c>
      <c r="BM2744" s="213" t="s">
        <v>4694</v>
      </c>
    </row>
    <row r="2745" spans="1:65" s="2" customFormat="1" ht="11.25">
      <c r="A2745" s="33"/>
      <c r="B2745" s="34"/>
      <c r="C2745" s="35"/>
      <c r="D2745" s="215" t="s">
        <v>156</v>
      </c>
      <c r="E2745" s="35"/>
      <c r="F2745" s="216" t="s">
        <v>4695</v>
      </c>
      <c r="G2745" s="35"/>
      <c r="H2745" s="35"/>
      <c r="I2745" s="114"/>
      <c r="J2745" s="35"/>
      <c r="K2745" s="35"/>
      <c r="L2745" s="38"/>
      <c r="M2745" s="217"/>
      <c r="N2745" s="218"/>
      <c r="O2745" s="70"/>
      <c r="P2745" s="70"/>
      <c r="Q2745" s="70"/>
      <c r="R2745" s="70"/>
      <c r="S2745" s="70"/>
      <c r="T2745" s="71"/>
      <c r="U2745" s="33"/>
      <c r="V2745" s="33"/>
      <c r="W2745" s="33"/>
      <c r="X2745" s="33"/>
      <c r="Y2745" s="33"/>
      <c r="Z2745" s="33"/>
      <c r="AA2745" s="33"/>
      <c r="AB2745" s="33"/>
      <c r="AC2745" s="33"/>
      <c r="AD2745" s="33"/>
      <c r="AE2745" s="33"/>
      <c r="AT2745" s="16" t="s">
        <v>156</v>
      </c>
      <c r="AU2745" s="16" t="s">
        <v>86</v>
      </c>
    </row>
    <row r="2746" spans="1:65" s="2" customFormat="1" ht="29.25">
      <c r="A2746" s="33"/>
      <c r="B2746" s="34"/>
      <c r="C2746" s="35"/>
      <c r="D2746" s="215" t="s">
        <v>158</v>
      </c>
      <c r="E2746" s="35"/>
      <c r="F2746" s="219" t="s">
        <v>4696</v>
      </c>
      <c r="G2746" s="35"/>
      <c r="H2746" s="35"/>
      <c r="I2746" s="114"/>
      <c r="J2746" s="35"/>
      <c r="K2746" s="35"/>
      <c r="L2746" s="38"/>
      <c r="M2746" s="217"/>
      <c r="N2746" s="218"/>
      <c r="O2746" s="70"/>
      <c r="P2746" s="70"/>
      <c r="Q2746" s="70"/>
      <c r="R2746" s="70"/>
      <c r="S2746" s="70"/>
      <c r="T2746" s="71"/>
      <c r="U2746" s="33"/>
      <c r="V2746" s="33"/>
      <c r="W2746" s="33"/>
      <c r="X2746" s="33"/>
      <c r="Y2746" s="33"/>
      <c r="Z2746" s="33"/>
      <c r="AA2746" s="33"/>
      <c r="AB2746" s="33"/>
      <c r="AC2746" s="33"/>
      <c r="AD2746" s="33"/>
      <c r="AE2746" s="33"/>
      <c r="AT2746" s="16" t="s">
        <v>158</v>
      </c>
      <c r="AU2746" s="16" t="s">
        <v>86</v>
      </c>
    </row>
    <row r="2747" spans="1:65" s="2" customFormat="1" ht="19.5">
      <c r="A2747" s="33"/>
      <c r="B2747" s="34"/>
      <c r="C2747" s="35"/>
      <c r="D2747" s="215" t="s">
        <v>191</v>
      </c>
      <c r="E2747" s="35"/>
      <c r="F2747" s="219" t="s">
        <v>4697</v>
      </c>
      <c r="G2747" s="35"/>
      <c r="H2747" s="35"/>
      <c r="I2747" s="114"/>
      <c r="J2747" s="35"/>
      <c r="K2747" s="35"/>
      <c r="L2747" s="38"/>
      <c r="M2747" s="217"/>
      <c r="N2747" s="218"/>
      <c r="O2747" s="70"/>
      <c r="P2747" s="70"/>
      <c r="Q2747" s="70"/>
      <c r="R2747" s="70"/>
      <c r="S2747" s="70"/>
      <c r="T2747" s="71"/>
      <c r="U2747" s="33"/>
      <c r="V2747" s="33"/>
      <c r="W2747" s="33"/>
      <c r="X2747" s="33"/>
      <c r="Y2747" s="33"/>
      <c r="Z2747" s="33"/>
      <c r="AA2747" s="33"/>
      <c r="AB2747" s="33"/>
      <c r="AC2747" s="33"/>
      <c r="AD2747" s="33"/>
      <c r="AE2747" s="33"/>
      <c r="AT2747" s="16" t="s">
        <v>191</v>
      </c>
      <c r="AU2747" s="16" t="s">
        <v>86</v>
      </c>
    </row>
    <row r="2748" spans="1:65" s="2" customFormat="1" ht="21.75" customHeight="1">
      <c r="A2748" s="33"/>
      <c r="B2748" s="34"/>
      <c r="C2748" s="202" t="s">
        <v>4698</v>
      </c>
      <c r="D2748" s="202" t="s">
        <v>149</v>
      </c>
      <c r="E2748" s="203" t="s">
        <v>4699</v>
      </c>
      <c r="F2748" s="204" t="s">
        <v>4700</v>
      </c>
      <c r="G2748" s="205" t="s">
        <v>152</v>
      </c>
      <c r="H2748" s="206">
        <v>1</v>
      </c>
      <c r="I2748" s="207"/>
      <c r="J2748" s="208">
        <f>ROUND(I2748*H2748,2)</f>
        <v>0</v>
      </c>
      <c r="K2748" s="204" t="s">
        <v>153</v>
      </c>
      <c r="L2748" s="38"/>
      <c r="M2748" s="209" t="s">
        <v>1</v>
      </c>
      <c r="N2748" s="210" t="s">
        <v>42</v>
      </c>
      <c r="O2748" s="70"/>
      <c r="P2748" s="211">
        <f>O2748*H2748</f>
        <v>0</v>
      </c>
      <c r="Q2748" s="211">
        <v>0</v>
      </c>
      <c r="R2748" s="211">
        <f>Q2748*H2748</f>
        <v>0</v>
      </c>
      <c r="S2748" s="211">
        <v>0</v>
      </c>
      <c r="T2748" s="212">
        <f>S2748*H2748</f>
        <v>0</v>
      </c>
      <c r="U2748" s="33"/>
      <c r="V2748" s="33"/>
      <c r="W2748" s="33"/>
      <c r="X2748" s="33"/>
      <c r="Y2748" s="33"/>
      <c r="Z2748" s="33"/>
      <c r="AA2748" s="33"/>
      <c r="AB2748" s="33"/>
      <c r="AC2748" s="33"/>
      <c r="AD2748" s="33"/>
      <c r="AE2748" s="33"/>
      <c r="AR2748" s="213" t="s">
        <v>154</v>
      </c>
      <c r="AT2748" s="213" t="s">
        <v>149</v>
      </c>
      <c r="AU2748" s="213" t="s">
        <v>86</v>
      </c>
      <c r="AY2748" s="16" t="s">
        <v>147</v>
      </c>
      <c r="BE2748" s="214">
        <f>IF(N2748="základní",J2748,0)</f>
        <v>0</v>
      </c>
      <c r="BF2748" s="214">
        <f>IF(N2748="snížená",J2748,0)</f>
        <v>0</v>
      </c>
      <c r="BG2748" s="214">
        <f>IF(N2748="zákl. přenesená",J2748,0)</f>
        <v>0</v>
      </c>
      <c r="BH2748" s="214">
        <f>IF(N2748="sníž. přenesená",J2748,0)</f>
        <v>0</v>
      </c>
      <c r="BI2748" s="214">
        <f>IF(N2748="nulová",J2748,0)</f>
        <v>0</v>
      </c>
      <c r="BJ2748" s="16" t="s">
        <v>21</v>
      </c>
      <c r="BK2748" s="214">
        <f>ROUND(I2748*H2748,2)</f>
        <v>0</v>
      </c>
      <c r="BL2748" s="16" t="s">
        <v>154</v>
      </c>
      <c r="BM2748" s="213" t="s">
        <v>4701</v>
      </c>
    </row>
    <row r="2749" spans="1:65" s="2" customFormat="1" ht="19.5">
      <c r="A2749" s="33"/>
      <c r="B2749" s="34"/>
      <c r="C2749" s="35"/>
      <c r="D2749" s="215" t="s">
        <v>156</v>
      </c>
      <c r="E2749" s="35"/>
      <c r="F2749" s="216" t="s">
        <v>4700</v>
      </c>
      <c r="G2749" s="35"/>
      <c r="H2749" s="35"/>
      <c r="I2749" s="114"/>
      <c r="J2749" s="35"/>
      <c r="K2749" s="35"/>
      <c r="L2749" s="38"/>
      <c r="M2749" s="217"/>
      <c r="N2749" s="218"/>
      <c r="O2749" s="70"/>
      <c r="P2749" s="70"/>
      <c r="Q2749" s="70"/>
      <c r="R2749" s="70"/>
      <c r="S2749" s="70"/>
      <c r="T2749" s="71"/>
      <c r="U2749" s="33"/>
      <c r="V2749" s="33"/>
      <c r="W2749" s="33"/>
      <c r="X2749" s="33"/>
      <c r="Y2749" s="33"/>
      <c r="Z2749" s="33"/>
      <c r="AA2749" s="33"/>
      <c r="AB2749" s="33"/>
      <c r="AC2749" s="33"/>
      <c r="AD2749" s="33"/>
      <c r="AE2749" s="33"/>
      <c r="AT2749" s="16" t="s">
        <v>156</v>
      </c>
      <c r="AU2749" s="16" t="s">
        <v>86</v>
      </c>
    </row>
    <row r="2750" spans="1:65" s="2" customFormat="1" ht="19.5">
      <c r="A2750" s="33"/>
      <c r="B2750" s="34"/>
      <c r="C2750" s="35"/>
      <c r="D2750" s="215" t="s">
        <v>191</v>
      </c>
      <c r="E2750" s="35"/>
      <c r="F2750" s="219" t="s">
        <v>4697</v>
      </c>
      <c r="G2750" s="35"/>
      <c r="H2750" s="35"/>
      <c r="I2750" s="114"/>
      <c r="J2750" s="35"/>
      <c r="K2750" s="35"/>
      <c r="L2750" s="38"/>
      <c r="M2750" s="217"/>
      <c r="N2750" s="218"/>
      <c r="O2750" s="70"/>
      <c r="P2750" s="70"/>
      <c r="Q2750" s="70"/>
      <c r="R2750" s="70"/>
      <c r="S2750" s="70"/>
      <c r="T2750" s="71"/>
      <c r="U2750" s="33"/>
      <c r="V2750" s="33"/>
      <c r="W2750" s="33"/>
      <c r="X2750" s="33"/>
      <c r="Y2750" s="33"/>
      <c r="Z2750" s="33"/>
      <c r="AA2750" s="33"/>
      <c r="AB2750" s="33"/>
      <c r="AC2750" s="33"/>
      <c r="AD2750" s="33"/>
      <c r="AE2750" s="33"/>
      <c r="AT2750" s="16" t="s">
        <v>191</v>
      </c>
      <c r="AU2750" s="16" t="s">
        <v>86</v>
      </c>
    </row>
    <row r="2751" spans="1:65" s="2" customFormat="1" ht="21.75" customHeight="1">
      <c r="A2751" s="33"/>
      <c r="B2751" s="34"/>
      <c r="C2751" s="202" t="s">
        <v>4702</v>
      </c>
      <c r="D2751" s="202" t="s">
        <v>149</v>
      </c>
      <c r="E2751" s="203" t="s">
        <v>4703</v>
      </c>
      <c r="F2751" s="204" t="s">
        <v>4704</v>
      </c>
      <c r="G2751" s="205" t="s">
        <v>152</v>
      </c>
      <c r="H2751" s="206">
        <v>1</v>
      </c>
      <c r="I2751" s="207"/>
      <c r="J2751" s="208">
        <f>ROUND(I2751*H2751,2)</f>
        <v>0</v>
      </c>
      <c r="K2751" s="204" t="s">
        <v>153</v>
      </c>
      <c r="L2751" s="38"/>
      <c r="M2751" s="209" t="s">
        <v>1</v>
      </c>
      <c r="N2751" s="210" t="s">
        <v>42</v>
      </c>
      <c r="O2751" s="70"/>
      <c r="P2751" s="211">
        <f>O2751*H2751</f>
        <v>0</v>
      </c>
      <c r="Q2751" s="211">
        <v>2.0000000000000001E-4</v>
      </c>
      <c r="R2751" s="211">
        <f>Q2751*H2751</f>
        <v>2.0000000000000001E-4</v>
      </c>
      <c r="S2751" s="211">
        <v>0</v>
      </c>
      <c r="T2751" s="212">
        <f>S2751*H2751</f>
        <v>0</v>
      </c>
      <c r="U2751" s="33"/>
      <c r="V2751" s="33"/>
      <c r="W2751" s="33"/>
      <c r="X2751" s="33"/>
      <c r="Y2751" s="33"/>
      <c r="Z2751" s="33"/>
      <c r="AA2751" s="33"/>
      <c r="AB2751" s="33"/>
      <c r="AC2751" s="33"/>
      <c r="AD2751" s="33"/>
      <c r="AE2751" s="33"/>
      <c r="AR2751" s="213" t="s">
        <v>154</v>
      </c>
      <c r="AT2751" s="213" t="s">
        <v>149</v>
      </c>
      <c r="AU2751" s="213" t="s">
        <v>86</v>
      </c>
      <c r="AY2751" s="16" t="s">
        <v>147</v>
      </c>
      <c r="BE2751" s="214">
        <f>IF(N2751="základní",J2751,0)</f>
        <v>0</v>
      </c>
      <c r="BF2751" s="214">
        <f>IF(N2751="snížená",J2751,0)</f>
        <v>0</v>
      </c>
      <c r="BG2751" s="214">
        <f>IF(N2751="zákl. přenesená",J2751,0)</f>
        <v>0</v>
      </c>
      <c r="BH2751" s="214">
        <f>IF(N2751="sníž. přenesená",J2751,0)</f>
        <v>0</v>
      </c>
      <c r="BI2751" s="214">
        <f>IF(N2751="nulová",J2751,0)</f>
        <v>0</v>
      </c>
      <c r="BJ2751" s="16" t="s">
        <v>21</v>
      </c>
      <c r="BK2751" s="214">
        <f>ROUND(I2751*H2751,2)</f>
        <v>0</v>
      </c>
      <c r="BL2751" s="16" t="s">
        <v>154</v>
      </c>
      <c r="BM2751" s="213" t="s">
        <v>4705</v>
      </c>
    </row>
    <row r="2752" spans="1:65" s="2" customFormat="1" ht="19.5">
      <c r="A2752" s="33"/>
      <c r="B2752" s="34"/>
      <c r="C2752" s="35"/>
      <c r="D2752" s="215" t="s">
        <v>156</v>
      </c>
      <c r="E2752" s="35"/>
      <c r="F2752" s="216" t="s">
        <v>4706</v>
      </c>
      <c r="G2752" s="35"/>
      <c r="H2752" s="35"/>
      <c r="I2752" s="114"/>
      <c r="J2752" s="35"/>
      <c r="K2752" s="35"/>
      <c r="L2752" s="38"/>
      <c r="M2752" s="217"/>
      <c r="N2752" s="218"/>
      <c r="O2752" s="70"/>
      <c r="P2752" s="70"/>
      <c r="Q2752" s="70"/>
      <c r="R2752" s="70"/>
      <c r="S2752" s="70"/>
      <c r="T2752" s="71"/>
      <c r="U2752" s="33"/>
      <c r="V2752" s="33"/>
      <c r="W2752" s="33"/>
      <c r="X2752" s="33"/>
      <c r="Y2752" s="33"/>
      <c r="Z2752" s="33"/>
      <c r="AA2752" s="33"/>
      <c r="AB2752" s="33"/>
      <c r="AC2752" s="33"/>
      <c r="AD2752" s="33"/>
      <c r="AE2752" s="33"/>
      <c r="AT2752" s="16" t="s">
        <v>156</v>
      </c>
      <c r="AU2752" s="16" t="s">
        <v>86</v>
      </c>
    </row>
    <row r="2753" spans="1:65" s="2" customFormat="1" ht="19.5">
      <c r="A2753" s="33"/>
      <c r="B2753" s="34"/>
      <c r="C2753" s="35"/>
      <c r="D2753" s="215" t="s">
        <v>191</v>
      </c>
      <c r="E2753" s="35"/>
      <c r="F2753" s="219" t="s">
        <v>4697</v>
      </c>
      <c r="G2753" s="35"/>
      <c r="H2753" s="35"/>
      <c r="I2753" s="114"/>
      <c r="J2753" s="35"/>
      <c r="K2753" s="35"/>
      <c r="L2753" s="38"/>
      <c r="M2753" s="217"/>
      <c r="N2753" s="218"/>
      <c r="O2753" s="70"/>
      <c r="P2753" s="70"/>
      <c r="Q2753" s="70"/>
      <c r="R2753" s="70"/>
      <c r="S2753" s="70"/>
      <c r="T2753" s="71"/>
      <c r="U2753" s="33"/>
      <c r="V2753" s="33"/>
      <c r="W2753" s="33"/>
      <c r="X2753" s="33"/>
      <c r="Y2753" s="33"/>
      <c r="Z2753" s="33"/>
      <c r="AA2753" s="33"/>
      <c r="AB2753" s="33"/>
      <c r="AC2753" s="33"/>
      <c r="AD2753" s="33"/>
      <c r="AE2753" s="33"/>
      <c r="AT2753" s="16" t="s">
        <v>191</v>
      </c>
      <c r="AU2753" s="16" t="s">
        <v>86</v>
      </c>
    </row>
    <row r="2754" spans="1:65" s="2" customFormat="1" ht="21.75" customHeight="1">
      <c r="A2754" s="33"/>
      <c r="B2754" s="34"/>
      <c r="C2754" s="202" t="s">
        <v>4707</v>
      </c>
      <c r="D2754" s="202" t="s">
        <v>149</v>
      </c>
      <c r="E2754" s="203" t="s">
        <v>4708</v>
      </c>
      <c r="F2754" s="204" t="s">
        <v>4709</v>
      </c>
      <c r="G2754" s="205" t="s">
        <v>152</v>
      </c>
      <c r="H2754" s="206">
        <v>1</v>
      </c>
      <c r="I2754" s="207"/>
      <c r="J2754" s="208">
        <f>ROUND(I2754*H2754,2)</f>
        <v>0</v>
      </c>
      <c r="K2754" s="204" t="s">
        <v>153</v>
      </c>
      <c r="L2754" s="38"/>
      <c r="M2754" s="209" t="s">
        <v>1</v>
      </c>
      <c r="N2754" s="210" t="s">
        <v>42</v>
      </c>
      <c r="O2754" s="70"/>
      <c r="P2754" s="211">
        <f>O2754*H2754</f>
        <v>0</v>
      </c>
      <c r="Q2754" s="211">
        <v>1.1875000000000001E-5</v>
      </c>
      <c r="R2754" s="211">
        <f>Q2754*H2754</f>
        <v>1.1875000000000001E-5</v>
      </c>
      <c r="S2754" s="211">
        <v>0</v>
      </c>
      <c r="T2754" s="212">
        <f>S2754*H2754</f>
        <v>0</v>
      </c>
      <c r="U2754" s="33"/>
      <c r="V2754" s="33"/>
      <c r="W2754" s="33"/>
      <c r="X2754" s="33"/>
      <c r="Y2754" s="33"/>
      <c r="Z2754" s="33"/>
      <c r="AA2754" s="33"/>
      <c r="AB2754" s="33"/>
      <c r="AC2754" s="33"/>
      <c r="AD2754" s="33"/>
      <c r="AE2754" s="33"/>
      <c r="AR2754" s="213" t="s">
        <v>154</v>
      </c>
      <c r="AT2754" s="213" t="s">
        <v>149</v>
      </c>
      <c r="AU2754" s="213" t="s">
        <v>86</v>
      </c>
      <c r="AY2754" s="16" t="s">
        <v>147</v>
      </c>
      <c r="BE2754" s="214">
        <f>IF(N2754="základní",J2754,0)</f>
        <v>0</v>
      </c>
      <c r="BF2754" s="214">
        <f>IF(N2754="snížená",J2754,0)</f>
        <v>0</v>
      </c>
      <c r="BG2754" s="214">
        <f>IF(N2754="zákl. přenesená",J2754,0)</f>
        <v>0</v>
      </c>
      <c r="BH2754" s="214">
        <f>IF(N2754="sníž. přenesená",J2754,0)</f>
        <v>0</v>
      </c>
      <c r="BI2754" s="214">
        <f>IF(N2754="nulová",J2754,0)</f>
        <v>0</v>
      </c>
      <c r="BJ2754" s="16" t="s">
        <v>21</v>
      </c>
      <c r="BK2754" s="214">
        <f>ROUND(I2754*H2754,2)</f>
        <v>0</v>
      </c>
      <c r="BL2754" s="16" t="s">
        <v>154</v>
      </c>
      <c r="BM2754" s="213" t="s">
        <v>4710</v>
      </c>
    </row>
    <row r="2755" spans="1:65" s="2" customFormat="1" ht="19.5">
      <c r="A2755" s="33"/>
      <c r="B2755" s="34"/>
      <c r="C2755" s="35"/>
      <c r="D2755" s="215" t="s">
        <v>156</v>
      </c>
      <c r="E2755" s="35"/>
      <c r="F2755" s="216" t="s">
        <v>4711</v>
      </c>
      <c r="G2755" s="35"/>
      <c r="H2755" s="35"/>
      <c r="I2755" s="114"/>
      <c r="J2755" s="35"/>
      <c r="K2755" s="35"/>
      <c r="L2755" s="38"/>
      <c r="M2755" s="217"/>
      <c r="N2755" s="218"/>
      <c r="O2755" s="70"/>
      <c r="P2755" s="70"/>
      <c r="Q2755" s="70"/>
      <c r="R2755" s="70"/>
      <c r="S2755" s="70"/>
      <c r="T2755" s="71"/>
      <c r="U2755" s="33"/>
      <c r="V2755" s="33"/>
      <c r="W2755" s="33"/>
      <c r="X2755" s="33"/>
      <c r="Y2755" s="33"/>
      <c r="Z2755" s="33"/>
      <c r="AA2755" s="33"/>
      <c r="AB2755" s="33"/>
      <c r="AC2755" s="33"/>
      <c r="AD2755" s="33"/>
      <c r="AE2755" s="33"/>
      <c r="AT2755" s="16" t="s">
        <v>156</v>
      </c>
      <c r="AU2755" s="16" t="s">
        <v>86</v>
      </c>
    </row>
    <row r="2756" spans="1:65" s="2" customFormat="1" ht="19.5">
      <c r="A2756" s="33"/>
      <c r="B2756" s="34"/>
      <c r="C2756" s="35"/>
      <c r="D2756" s="215" t="s">
        <v>191</v>
      </c>
      <c r="E2756" s="35"/>
      <c r="F2756" s="219" t="s">
        <v>4712</v>
      </c>
      <c r="G2756" s="35"/>
      <c r="H2756" s="35"/>
      <c r="I2756" s="114"/>
      <c r="J2756" s="35"/>
      <c r="K2756" s="35"/>
      <c r="L2756" s="38"/>
      <c r="M2756" s="217"/>
      <c r="N2756" s="218"/>
      <c r="O2756" s="70"/>
      <c r="P2756" s="70"/>
      <c r="Q2756" s="70"/>
      <c r="R2756" s="70"/>
      <c r="S2756" s="70"/>
      <c r="T2756" s="71"/>
      <c r="U2756" s="33"/>
      <c r="V2756" s="33"/>
      <c r="W2756" s="33"/>
      <c r="X2756" s="33"/>
      <c r="Y2756" s="33"/>
      <c r="Z2756" s="33"/>
      <c r="AA2756" s="33"/>
      <c r="AB2756" s="33"/>
      <c r="AC2756" s="33"/>
      <c r="AD2756" s="33"/>
      <c r="AE2756" s="33"/>
      <c r="AT2756" s="16" t="s">
        <v>191</v>
      </c>
      <c r="AU2756" s="16" t="s">
        <v>86</v>
      </c>
    </row>
    <row r="2757" spans="1:65" s="2" customFormat="1" ht="21.75" customHeight="1">
      <c r="A2757" s="33"/>
      <c r="B2757" s="34"/>
      <c r="C2757" s="202" t="s">
        <v>4713</v>
      </c>
      <c r="D2757" s="202" t="s">
        <v>149</v>
      </c>
      <c r="E2757" s="203" t="s">
        <v>4714</v>
      </c>
      <c r="F2757" s="204" t="s">
        <v>4715</v>
      </c>
      <c r="G2757" s="205" t="s">
        <v>152</v>
      </c>
      <c r="H2757" s="206">
        <v>1</v>
      </c>
      <c r="I2757" s="207"/>
      <c r="J2757" s="208">
        <f>ROUND(I2757*H2757,2)</f>
        <v>0</v>
      </c>
      <c r="K2757" s="204" t="s">
        <v>153</v>
      </c>
      <c r="L2757" s="38"/>
      <c r="M2757" s="209" t="s">
        <v>1</v>
      </c>
      <c r="N2757" s="210" t="s">
        <v>42</v>
      </c>
      <c r="O2757" s="70"/>
      <c r="P2757" s="211">
        <f>O2757*H2757</f>
        <v>0</v>
      </c>
      <c r="Q2757" s="211">
        <v>2.5839999999999999E-4</v>
      </c>
      <c r="R2757" s="211">
        <f>Q2757*H2757</f>
        <v>2.5839999999999999E-4</v>
      </c>
      <c r="S2757" s="211">
        <v>0</v>
      </c>
      <c r="T2757" s="212">
        <f>S2757*H2757</f>
        <v>0</v>
      </c>
      <c r="U2757" s="33"/>
      <c r="V2757" s="33"/>
      <c r="W2757" s="33"/>
      <c r="X2757" s="33"/>
      <c r="Y2757" s="33"/>
      <c r="Z2757" s="33"/>
      <c r="AA2757" s="33"/>
      <c r="AB2757" s="33"/>
      <c r="AC2757" s="33"/>
      <c r="AD2757" s="33"/>
      <c r="AE2757" s="33"/>
      <c r="AR2757" s="213" t="s">
        <v>154</v>
      </c>
      <c r="AT2757" s="213" t="s">
        <v>149</v>
      </c>
      <c r="AU2757" s="213" t="s">
        <v>86</v>
      </c>
      <c r="AY2757" s="16" t="s">
        <v>147</v>
      </c>
      <c r="BE2757" s="214">
        <f>IF(N2757="základní",J2757,0)</f>
        <v>0</v>
      </c>
      <c r="BF2757" s="214">
        <f>IF(N2757="snížená",J2757,0)</f>
        <v>0</v>
      </c>
      <c r="BG2757" s="214">
        <f>IF(N2757="zákl. přenesená",J2757,0)</f>
        <v>0</v>
      </c>
      <c r="BH2757" s="214">
        <f>IF(N2757="sníž. přenesená",J2757,0)</f>
        <v>0</v>
      </c>
      <c r="BI2757" s="214">
        <f>IF(N2757="nulová",J2757,0)</f>
        <v>0</v>
      </c>
      <c r="BJ2757" s="16" t="s">
        <v>21</v>
      </c>
      <c r="BK2757" s="214">
        <f>ROUND(I2757*H2757,2)</f>
        <v>0</v>
      </c>
      <c r="BL2757" s="16" t="s">
        <v>154</v>
      </c>
      <c r="BM2757" s="213" t="s">
        <v>4716</v>
      </c>
    </row>
    <row r="2758" spans="1:65" s="2" customFormat="1" ht="29.25">
      <c r="A2758" s="33"/>
      <c r="B2758" s="34"/>
      <c r="C2758" s="35"/>
      <c r="D2758" s="215" t="s">
        <v>156</v>
      </c>
      <c r="E2758" s="35"/>
      <c r="F2758" s="216" t="s">
        <v>4717</v>
      </c>
      <c r="G2758" s="35"/>
      <c r="H2758" s="35"/>
      <c r="I2758" s="114"/>
      <c r="J2758" s="35"/>
      <c r="K2758" s="35"/>
      <c r="L2758" s="38"/>
      <c r="M2758" s="217"/>
      <c r="N2758" s="218"/>
      <c r="O2758" s="70"/>
      <c r="P2758" s="70"/>
      <c r="Q2758" s="70"/>
      <c r="R2758" s="70"/>
      <c r="S2758" s="70"/>
      <c r="T2758" s="71"/>
      <c r="U2758" s="33"/>
      <c r="V2758" s="33"/>
      <c r="W2758" s="33"/>
      <c r="X2758" s="33"/>
      <c r="Y2758" s="33"/>
      <c r="Z2758" s="33"/>
      <c r="AA2758" s="33"/>
      <c r="AB2758" s="33"/>
      <c r="AC2758" s="33"/>
      <c r="AD2758" s="33"/>
      <c r="AE2758" s="33"/>
      <c r="AT2758" s="16" t="s">
        <v>156</v>
      </c>
      <c r="AU2758" s="16" t="s">
        <v>86</v>
      </c>
    </row>
    <row r="2759" spans="1:65" s="2" customFormat="1" ht="21.75" customHeight="1">
      <c r="A2759" s="33"/>
      <c r="B2759" s="34"/>
      <c r="C2759" s="202" t="s">
        <v>4718</v>
      </c>
      <c r="D2759" s="202" t="s">
        <v>149</v>
      </c>
      <c r="E2759" s="203" t="s">
        <v>4719</v>
      </c>
      <c r="F2759" s="204" t="s">
        <v>4720</v>
      </c>
      <c r="G2759" s="205" t="s">
        <v>152</v>
      </c>
      <c r="H2759" s="206">
        <v>1</v>
      </c>
      <c r="I2759" s="207"/>
      <c r="J2759" s="208">
        <f>ROUND(I2759*H2759,2)</f>
        <v>0</v>
      </c>
      <c r="K2759" s="204" t="s">
        <v>153</v>
      </c>
      <c r="L2759" s="38"/>
      <c r="M2759" s="209" t="s">
        <v>1</v>
      </c>
      <c r="N2759" s="210" t="s">
        <v>42</v>
      </c>
      <c r="O2759" s="70"/>
      <c r="P2759" s="211">
        <f>O2759*H2759</f>
        <v>0</v>
      </c>
      <c r="Q2759" s="211">
        <v>3.0000000000000001E-5</v>
      </c>
      <c r="R2759" s="211">
        <f>Q2759*H2759</f>
        <v>3.0000000000000001E-5</v>
      </c>
      <c r="S2759" s="211">
        <v>0</v>
      </c>
      <c r="T2759" s="212">
        <f>S2759*H2759</f>
        <v>0</v>
      </c>
      <c r="U2759" s="33"/>
      <c r="V2759" s="33"/>
      <c r="W2759" s="33"/>
      <c r="X2759" s="33"/>
      <c r="Y2759" s="33"/>
      <c r="Z2759" s="33"/>
      <c r="AA2759" s="33"/>
      <c r="AB2759" s="33"/>
      <c r="AC2759" s="33"/>
      <c r="AD2759" s="33"/>
      <c r="AE2759" s="33"/>
      <c r="AR2759" s="213" t="s">
        <v>154</v>
      </c>
      <c r="AT2759" s="213" t="s">
        <v>149</v>
      </c>
      <c r="AU2759" s="213" t="s">
        <v>86</v>
      </c>
      <c r="AY2759" s="16" t="s">
        <v>147</v>
      </c>
      <c r="BE2759" s="214">
        <f>IF(N2759="základní",J2759,0)</f>
        <v>0</v>
      </c>
      <c r="BF2759" s="214">
        <f>IF(N2759="snížená",J2759,0)</f>
        <v>0</v>
      </c>
      <c r="BG2759" s="214">
        <f>IF(N2759="zákl. přenesená",J2759,0)</f>
        <v>0</v>
      </c>
      <c r="BH2759" s="214">
        <f>IF(N2759="sníž. přenesená",J2759,0)</f>
        <v>0</v>
      </c>
      <c r="BI2759" s="214">
        <f>IF(N2759="nulová",J2759,0)</f>
        <v>0</v>
      </c>
      <c r="BJ2759" s="16" t="s">
        <v>21</v>
      </c>
      <c r="BK2759" s="214">
        <f>ROUND(I2759*H2759,2)</f>
        <v>0</v>
      </c>
      <c r="BL2759" s="16" t="s">
        <v>154</v>
      </c>
      <c r="BM2759" s="213" t="s">
        <v>4721</v>
      </c>
    </row>
    <row r="2760" spans="1:65" s="2" customFormat="1" ht="29.25">
      <c r="A2760" s="33"/>
      <c r="B2760" s="34"/>
      <c r="C2760" s="35"/>
      <c r="D2760" s="215" t="s">
        <v>156</v>
      </c>
      <c r="E2760" s="35"/>
      <c r="F2760" s="216" t="s">
        <v>4722</v>
      </c>
      <c r="G2760" s="35"/>
      <c r="H2760" s="35"/>
      <c r="I2760" s="114"/>
      <c r="J2760" s="35"/>
      <c r="K2760" s="35"/>
      <c r="L2760" s="38"/>
      <c r="M2760" s="217"/>
      <c r="N2760" s="218"/>
      <c r="O2760" s="70"/>
      <c r="P2760" s="70"/>
      <c r="Q2760" s="70"/>
      <c r="R2760" s="70"/>
      <c r="S2760" s="70"/>
      <c r="T2760" s="71"/>
      <c r="U2760" s="33"/>
      <c r="V2760" s="33"/>
      <c r="W2760" s="33"/>
      <c r="X2760" s="33"/>
      <c r="Y2760" s="33"/>
      <c r="Z2760" s="33"/>
      <c r="AA2760" s="33"/>
      <c r="AB2760" s="33"/>
      <c r="AC2760" s="33"/>
      <c r="AD2760" s="33"/>
      <c r="AE2760" s="33"/>
      <c r="AT2760" s="16" t="s">
        <v>156</v>
      </c>
      <c r="AU2760" s="16" t="s">
        <v>86</v>
      </c>
    </row>
    <row r="2761" spans="1:65" s="2" customFormat="1" ht="19.5">
      <c r="A2761" s="33"/>
      <c r="B2761" s="34"/>
      <c r="C2761" s="35"/>
      <c r="D2761" s="215" t="s">
        <v>191</v>
      </c>
      <c r="E2761" s="35"/>
      <c r="F2761" s="219" t="s">
        <v>4697</v>
      </c>
      <c r="G2761" s="35"/>
      <c r="H2761" s="35"/>
      <c r="I2761" s="114"/>
      <c r="J2761" s="35"/>
      <c r="K2761" s="35"/>
      <c r="L2761" s="38"/>
      <c r="M2761" s="217"/>
      <c r="N2761" s="218"/>
      <c r="O2761" s="70"/>
      <c r="P2761" s="70"/>
      <c r="Q2761" s="70"/>
      <c r="R2761" s="70"/>
      <c r="S2761" s="70"/>
      <c r="T2761" s="71"/>
      <c r="U2761" s="33"/>
      <c r="V2761" s="33"/>
      <c r="W2761" s="33"/>
      <c r="X2761" s="33"/>
      <c r="Y2761" s="33"/>
      <c r="Z2761" s="33"/>
      <c r="AA2761" s="33"/>
      <c r="AB2761" s="33"/>
      <c r="AC2761" s="33"/>
      <c r="AD2761" s="33"/>
      <c r="AE2761" s="33"/>
      <c r="AT2761" s="16" t="s">
        <v>191</v>
      </c>
      <c r="AU2761" s="16" t="s">
        <v>86</v>
      </c>
    </row>
    <row r="2762" spans="1:65" s="12" customFormat="1" ht="22.9" customHeight="1">
      <c r="B2762" s="186"/>
      <c r="C2762" s="187"/>
      <c r="D2762" s="188" t="s">
        <v>76</v>
      </c>
      <c r="E2762" s="200" t="s">
        <v>4446</v>
      </c>
      <c r="F2762" s="200" t="s">
        <v>4723</v>
      </c>
      <c r="G2762" s="187"/>
      <c r="H2762" s="187"/>
      <c r="I2762" s="190"/>
      <c r="J2762" s="201">
        <f>BK2762</f>
        <v>0</v>
      </c>
      <c r="K2762" s="187"/>
      <c r="L2762" s="192"/>
      <c r="M2762" s="193"/>
      <c r="N2762" s="194"/>
      <c r="O2762" s="194"/>
      <c r="P2762" s="195">
        <f>SUM(P2763:P2768)</f>
        <v>0</v>
      </c>
      <c r="Q2762" s="194"/>
      <c r="R2762" s="195">
        <f>SUM(R2763:R2768)</f>
        <v>0</v>
      </c>
      <c r="S2762" s="194"/>
      <c r="T2762" s="196">
        <f>SUM(T2763:T2768)</f>
        <v>0</v>
      </c>
      <c r="AR2762" s="197" t="s">
        <v>21</v>
      </c>
      <c r="AT2762" s="198" t="s">
        <v>76</v>
      </c>
      <c r="AU2762" s="198" t="s">
        <v>21</v>
      </c>
      <c r="AY2762" s="197" t="s">
        <v>147</v>
      </c>
      <c r="BK2762" s="199">
        <f>SUM(BK2763:BK2768)</f>
        <v>0</v>
      </c>
    </row>
    <row r="2763" spans="1:65" s="2" customFormat="1" ht="21.75" customHeight="1">
      <c r="A2763" s="33"/>
      <c r="B2763" s="34"/>
      <c r="C2763" s="202" t="s">
        <v>4724</v>
      </c>
      <c r="D2763" s="202" t="s">
        <v>149</v>
      </c>
      <c r="E2763" s="203" t="s">
        <v>4725</v>
      </c>
      <c r="F2763" s="204" t="s">
        <v>4726</v>
      </c>
      <c r="G2763" s="205" t="s">
        <v>152</v>
      </c>
      <c r="H2763" s="206">
        <v>1</v>
      </c>
      <c r="I2763" s="207"/>
      <c r="J2763" s="208">
        <f>ROUND(I2763*H2763,2)</f>
        <v>0</v>
      </c>
      <c r="K2763" s="204" t="s">
        <v>153</v>
      </c>
      <c r="L2763" s="38"/>
      <c r="M2763" s="209" t="s">
        <v>1</v>
      </c>
      <c r="N2763" s="210" t="s">
        <v>42</v>
      </c>
      <c r="O2763" s="70"/>
      <c r="P2763" s="211">
        <f>O2763*H2763</f>
        <v>0</v>
      </c>
      <c r="Q2763" s="211">
        <v>0</v>
      </c>
      <c r="R2763" s="211">
        <f>Q2763*H2763</f>
        <v>0</v>
      </c>
      <c r="S2763" s="211">
        <v>0</v>
      </c>
      <c r="T2763" s="212">
        <f>S2763*H2763</f>
        <v>0</v>
      </c>
      <c r="U2763" s="33"/>
      <c r="V2763" s="33"/>
      <c r="W2763" s="33"/>
      <c r="X2763" s="33"/>
      <c r="Y2763" s="33"/>
      <c r="Z2763" s="33"/>
      <c r="AA2763" s="33"/>
      <c r="AB2763" s="33"/>
      <c r="AC2763" s="33"/>
      <c r="AD2763" s="33"/>
      <c r="AE2763" s="33"/>
      <c r="AR2763" s="213" t="s">
        <v>234</v>
      </c>
      <c r="AT2763" s="213" t="s">
        <v>149</v>
      </c>
      <c r="AU2763" s="213" t="s">
        <v>86</v>
      </c>
      <c r="AY2763" s="16" t="s">
        <v>147</v>
      </c>
      <c r="BE2763" s="214">
        <f>IF(N2763="základní",J2763,0)</f>
        <v>0</v>
      </c>
      <c r="BF2763" s="214">
        <f>IF(N2763="snížená",J2763,0)</f>
        <v>0</v>
      </c>
      <c r="BG2763" s="214">
        <f>IF(N2763="zákl. přenesená",J2763,0)</f>
        <v>0</v>
      </c>
      <c r="BH2763" s="214">
        <f>IF(N2763="sníž. přenesená",J2763,0)</f>
        <v>0</v>
      </c>
      <c r="BI2763" s="214">
        <f>IF(N2763="nulová",J2763,0)</f>
        <v>0</v>
      </c>
      <c r="BJ2763" s="16" t="s">
        <v>21</v>
      </c>
      <c r="BK2763" s="214">
        <f>ROUND(I2763*H2763,2)</f>
        <v>0</v>
      </c>
      <c r="BL2763" s="16" t="s">
        <v>234</v>
      </c>
      <c r="BM2763" s="213" t="s">
        <v>4727</v>
      </c>
    </row>
    <row r="2764" spans="1:65" s="2" customFormat="1" ht="29.25">
      <c r="A2764" s="33"/>
      <c r="B2764" s="34"/>
      <c r="C2764" s="35"/>
      <c r="D2764" s="215" t="s">
        <v>156</v>
      </c>
      <c r="E2764" s="35"/>
      <c r="F2764" s="216" t="s">
        <v>4728</v>
      </c>
      <c r="G2764" s="35"/>
      <c r="H2764" s="35"/>
      <c r="I2764" s="114"/>
      <c r="J2764" s="35"/>
      <c r="K2764" s="35"/>
      <c r="L2764" s="38"/>
      <c r="M2764" s="217"/>
      <c r="N2764" s="218"/>
      <c r="O2764" s="70"/>
      <c r="P2764" s="70"/>
      <c r="Q2764" s="70"/>
      <c r="R2764" s="70"/>
      <c r="S2764" s="70"/>
      <c r="T2764" s="71"/>
      <c r="U2764" s="33"/>
      <c r="V2764" s="33"/>
      <c r="W2764" s="33"/>
      <c r="X2764" s="33"/>
      <c r="Y2764" s="33"/>
      <c r="Z2764" s="33"/>
      <c r="AA2764" s="33"/>
      <c r="AB2764" s="33"/>
      <c r="AC2764" s="33"/>
      <c r="AD2764" s="33"/>
      <c r="AE2764" s="33"/>
      <c r="AT2764" s="16" t="s">
        <v>156</v>
      </c>
      <c r="AU2764" s="16" t="s">
        <v>86</v>
      </c>
    </row>
    <row r="2765" spans="1:65" s="2" customFormat="1" ht="19.5">
      <c r="A2765" s="33"/>
      <c r="B2765" s="34"/>
      <c r="C2765" s="35"/>
      <c r="D2765" s="215" t="s">
        <v>191</v>
      </c>
      <c r="E2765" s="35"/>
      <c r="F2765" s="219" t="s">
        <v>4594</v>
      </c>
      <c r="G2765" s="35"/>
      <c r="H2765" s="35"/>
      <c r="I2765" s="114"/>
      <c r="J2765" s="35"/>
      <c r="K2765" s="35"/>
      <c r="L2765" s="38"/>
      <c r="M2765" s="217"/>
      <c r="N2765" s="218"/>
      <c r="O2765" s="70"/>
      <c r="P2765" s="70"/>
      <c r="Q2765" s="70"/>
      <c r="R2765" s="70"/>
      <c r="S2765" s="70"/>
      <c r="T2765" s="71"/>
      <c r="U2765" s="33"/>
      <c r="V2765" s="33"/>
      <c r="W2765" s="33"/>
      <c r="X2765" s="33"/>
      <c r="Y2765" s="33"/>
      <c r="Z2765" s="33"/>
      <c r="AA2765" s="33"/>
      <c r="AB2765" s="33"/>
      <c r="AC2765" s="33"/>
      <c r="AD2765" s="33"/>
      <c r="AE2765" s="33"/>
      <c r="AT2765" s="16" t="s">
        <v>191</v>
      </c>
      <c r="AU2765" s="16" t="s">
        <v>86</v>
      </c>
    </row>
    <row r="2766" spans="1:65" s="2" customFormat="1" ht="16.5" customHeight="1">
      <c r="A2766" s="33"/>
      <c r="B2766" s="34"/>
      <c r="C2766" s="202" t="s">
        <v>4729</v>
      </c>
      <c r="D2766" s="202" t="s">
        <v>149</v>
      </c>
      <c r="E2766" s="203" t="s">
        <v>4730</v>
      </c>
      <c r="F2766" s="204" t="s">
        <v>4731</v>
      </c>
      <c r="G2766" s="205" t="s">
        <v>152</v>
      </c>
      <c r="H2766" s="206">
        <v>1</v>
      </c>
      <c r="I2766" s="207"/>
      <c r="J2766" s="208">
        <f>ROUND(I2766*H2766,2)</f>
        <v>0</v>
      </c>
      <c r="K2766" s="204" t="s">
        <v>153</v>
      </c>
      <c r="L2766" s="38"/>
      <c r="M2766" s="209" t="s">
        <v>1</v>
      </c>
      <c r="N2766" s="210" t="s">
        <v>42</v>
      </c>
      <c r="O2766" s="70"/>
      <c r="P2766" s="211">
        <f>O2766*H2766</f>
        <v>0</v>
      </c>
      <c r="Q2766" s="211">
        <v>0</v>
      </c>
      <c r="R2766" s="211">
        <f>Q2766*H2766</f>
        <v>0</v>
      </c>
      <c r="S2766" s="211">
        <v>0</v>
      </c>
      <c r="T2766" s="212">
        <f>S2766*H2766</f>
        <v>0</v>
      </c>
      <c r="U2766" s="33"/>
      <c r="V2766" s="33"/>
      <c r="W2766" s="33"/>
      <c r="X2766" s="33"/>
      <c r="Y2766" s="33"/>
      <c r="Z2766" s="33"/>
      <c r="AA2766" s="33"/>
      <c r="AB2766" s="33"/>
      <c r="AC2766" s="33"/>
      <c r="AD2766" s="33"/>
      <c r="AE2766" s="33"/>
      <c r="AR2766" s="213" t="s">
        <v>154</v>
      </c>
      <c r="AT2766" s="213" t="s">
        <v>149</v>
      </c>
      <c r="AU2766" s="213" t="s">
        <v>86</v>
      </c>
      <c r="AY2766" s="16" t="s">
        <v>147</v>
      </c>
      <c r="BE2766" s="214">
        <f>IF(N2766="základní",J2766,0)</f>
        <v>0</v>
      </c>
      <c r="BF2766" s="214">
        <f>IF(N2766="snížená",J2766,0)</f>
        <v>0</v>
      </c>
      <c r="BG2766" s="214">
        <f>IF(N2766="zákl. přenesená",J2766,0)</f>
        <v>0</v>
      </c>
      <c r="BH2766" s="214">
        <f>IF(N2766="sníž. přenesená",J2766,0)</f>
        <v>0</v>
      </c>
      <c r="BI2766" s="214">
        <f>IF(N2766="nulová",J2766,0)</f>
        <v>0</v>
      </c>
      <c r="BJ2766" s="16" t="s">
        <v>21</v>
      </c>
      <c r="BK2766" s="214">
        <f>ROUND(I2766*H2766,2)</f>
        <v>0</v>
      </c>
      <c r="BL2766" s="16" t="s">
        <v>154</v>
      </c>
      <c r="BM2766" s="213" t="s">
        <v>4732</v>
      </c>
    </row>
    <row r="2767" spans="1:65" s="2" customFormat="1" ht="19.5">
      <c r="A2767" s="33"/>
      <c r="B2767" s="34"/>
      <c r="C2767" s="35"/>
      <c r="D2767" s="215" t="s">
        <v>156</v>
      </c>
      <c r="E2767" s="35"/>
      <c r="F2767" s="216" t="s">
        <v>4733</v>
      </c>
      <c r="G2767" s="35"/>
      <c r="H2767" s="35"/>
      <c r="I2767" s="114"/>
      <c r="J2767" s="35"/>
      <c r="K2767" s="35"/>
      <c r="L2767" s="38"/>
      <c r="M2767" s="217"/>
      <c r="N2767" s="218"/>
      <c r="O2767" s="70"/>
      <c r="P2767" s="70"/>
      <c r="Q2767" s="70"/>
      <c r="R2767" s="70"/>
      <c r="S2767" s="70"/>
      <c r="T2767" s="71"/>
      <c r="U2767" s="33"/>
      <c r="V2767" s="33"/>
      <c r="W2767" s="33"/>
      <c r="X2767" s="33"/>
      <c r="Y2767" s="33"/>
      <c r="Z2767" s="33"/>
      <c r="AA2767" s="33"/>
      <c r="AB2767" s="33"/>
      <c r="AC2767" s="33"/>
      <c r="AD2767" s="33"/>
      <c r="AE2767" s="33"/>
      <c r="AT2767" s="16" t="s">
        <v>156</v>
      </c>
      <c r="AU2767" s="16" t="s">
        <v>86</v>
      </c>
    </row>
    <row r="2768" spans="1:65" s="2" customFormat="1" ht="29.25">
      <c r="A2768" s="33"/>
      <c r="B2768" s="34"/>
      <c r="C2768" s="35"/>
      <c r="D2768" s="215" t="s">
        <v>191</v>
      </c>
      <c r="E2768" s="35"/>
      <c r="F2768" s="219" t="s">
        <v>4734</v>
      </c>
      <c r="G2768" s="35"/>
      <c r="H2768" s="35"/>
      <c r="I2768" s="114"/>
      <c r="J2768" s="35"/>
      <c r="K2768" s="35"/>
      <c r="L2768" s="38"/>
      <c r="M2768" s="217"/>
      <c r="N2768" s="218"/>
      <c r="O2768" s="70"/>
      <c r="P2768" s="70"/>
      <c r="Q2768" s="70"/>
      <c r="R2768" s="70"/>
      <c r="S2768" s="70"/>
      <c r="T2768" s="71"/>
      <c r="U2768" s="33"/>
      <c r="V2768" s="33"/>
      <c r="W2768" s="33"/>
      <c r="X2768" s="33"/>
      <c r="Y2768" s="33"/>
      <c r="Z2768" s="33"/>
      <c r="AA2768" s="33"/>
      <c r="AB2768" s="33"/>
      <c r="AC2768" s="33"/>
      <c r="AD2768" s="33"/>
      <c r="AE2768" s="33"/>
      <c r="AT2768" s="16" t="s">
        <v>191</v>
      </c>
      <c r="AU2768" s="16" t="s">
        <v>86</v>
      </c>
    </row>
    <row r="2769" spans="1:65" s="12" customFormat="1" ht="22.9" customHeight="1">
      <c r="B2769" s="186"/>
      <c r="C2769" s="187"/>
      <c r="D2769" s="188" t="s">
        <v>76</v>
      </c>
      <c r="E2769" s="200" t="s">
        <v>4083</v>
      </c>
      <c r="F2769" s="200" t="s">
        <v>4735</v>
      </c>
      <c r="G2769" s="187"/>
      <c r="H2769" s="187"/>
      <c r="I2769" s="190"/>
      <c r="J2769" s="201">
        <f>BK2769</f>
        <v>0</v>
      </c>
      <c r="K2769" s="187"/>
      <c r="L2769" s="192"/>
      <c r="M2769" s="193"/>
      <c r="N2769" s="194"/>
      <c r="O2769" s="194"/>
      <c r="P2769" s="195">
        <f>SUM(P2770:P2775)</f>
        <v>0</v>
      </c>
      <c r="Q2769" s="194"/>
      <c r="R2769" s="195">
        <f>SUM(R2770:R2775)</f>
        <v>1.399823E-2</v>
      </c>
      <c r="S2769" s="194"/>
      <c r="T2769" s="196">
        <f>SUM(T2770:T2775)</f>
        <v>0</v>
      </c>
      <c r="AR2769" s="197" t="s">
        <v>86</v>
      </c>
      <c r="AT2769" s="198" t="s">
        <v>76</v>
      </c>
      <c r="AU2769" s="198" t="s">
        <v>21</v>
      </c>
      <c r="AY2769" s="197" t="s">
        <v>147</v>
      </c>
      <c r="BK2769" s="199">
        <f>SUM(BK2770:BK2775)</f>
        <v>0</v>
      </c>
    </row>
    <row r="2770" spans="1:65" s="2" customFormat="1" ht="16.5" customHeight="1">
      <c r="A2770" s="33"/>
      <c r="B2770" s="34"/>
      <c r="C2770" s="202" t="s">
        <v>4736</v>
      </c>
      <c r="D2770" s="202" t="s">
        <v>149</v>
      </c>
      <c r="E2770" s="203" t="s">
        <v>4737</v>
      </c>
      <c r="F2770" s="204" t="s">
        <v>4738</v>
      </c>
      <c r="G2770" s="205" t="s">
        <v>285</v>
      </c>
      <c r="H2770" s="206">
        <v>1</v>
      </c>
      <c r="I2770" s="207"/>
      <c r="J2770" s="208">
        <f>ROUND(I2770*H2770,2)</f>
        <v>0</v>
      </c>
      <c r="K2770" s="204" t="s">
        <v>153</v>
      </c>
      <c r="L2770" s="38"/>
      <c r="M2770" s="209" t="s">
        <v>1</v>
      </c>
      <c r="N2770" s="210" t="s">
        <v>42</v>
      </c>
      <c r="O2770" s="70"/>
      <c r="P2770" s="211">
        <f>O2770*H2770</f>
        <v>0</v>
      </c>
      <c r="Q2770" s="211">
        <v>1.6759800000000001E-3</v>
      </c>
      <c r="R2770" s="211">
        <f>Q2770*H2770</f>
        <v>1.6759800000000001E-3</v>
      </c>
      <c r="S2770" s="211">
        <v>0</v>
      </c>
      <c r="T2770" s="212">
        <f>S2770*H2770</f>
        <v>0</v>
      </c>
      <c r="U2770" s="33"/>
      <c r="V2770" s="33"/>
      <c r="W2770" s="33"/>
      <c r="X2770" s="33"/>
      <c r="Y2770" s="33"/>
      <c r="Z2770" s="33"/>
      <c r="AA2770" s="33"/>
      <c r="AB2770" s="33"/>
      <c r="AC2770" s="33"/>
      <c r="AD2770" s="33"/>
      <c r="AE2770" s="33"/>
      <c r="AR2770" s="213" t="s">
        <v>234</v>
      </c>
      <c r="AT2770" s="213" t="s">
        <v>149</v>
      </c>
      <c r="AU2770" s="213" t="s">
        <v>86</v>
      </c>
      <c r="AY2770" s="16" t="s">
        <v>147</v>
      </c>
      <c r="BE2770" s="214">
        <f>IF(N2770="základní",J2770,0)</f>
        <v>0</v>
      </c>
      <c r="BF2770" s="214">
        <f>IF(N2770="snížená",J2770,0)</f>
        <v>0</v>
      </c>
      <c r="BG2770" s="214">
        <f>IF(N2770="zákl. přenesená",J2770,0)</f>
        <v>0</v>
      </c>
      <c r="BH2770" s="214">
        <f>IF(N2770="sníž. přenesená",J2770,0)</f>
        <v>0</v>
      </c>
      <c r="BI2770" s="214">
        <f>IF(N2770="nulová",J2770,0)</f>
        <v>0</v>
      </c>
      <c r="BJ2770" s="16" t="s">
        <v>21</v>
      </c>
      <c r="BK2770" s="214">
        <f>ROUND(I2770*H2770,2)</f>
        <v>0</v>
      </c>
      <c r="BL2770" s="16" t="s">
        <v>234</v>
      </c>
      <c r="BM2770" s="213" t="s">
        <v>4739</v>
      </c>
    </row>
    <row r="2771" spans="1:65" s="2" customFormat="1" ht="11.25">
      <c r="A2771" s="33"/>
      <c r="B2771" s="34"/>
      <c r="C2771" s="35"/>
      <c r="D2771" s="215" t="s">
        <v>156</v>
      </c>
      <c r="E2771" s="35"/>
      <c r="F2771" s="216" t="s">
        <v>4740</v>
      </c>
      <c r="G2771" s="35"/>
      <c r="H2771" s="35"/>
      <c r="I2771" s="114"/>
      <c r="J2771" s="35"/>
      <c r="K2771" s="35"/>
      <c r="L2771" s="38"/>
      <c r="M2771" s="217"/>
      <c r="N2771" s="218"/>
      <c r="O2771" s="70"/>
      <c r="P2771" s="70"/>
      <c r="Q2771" s="70"/>
      <c r="R2771" s="70"/>
      <c r="S2771" s="70"/>
      <c r="T2771" s="71"/>
      <c r="U2771" s="33"/>
      <c r="V2771" s="33"/>
      <c r="W2771" s="33"/>
      <c r="X2771" s="33"/>
      <c r="Y2771" s="33"/>
      <c r="Z2771" s="33"/>
      <c r="AA2771" s="33"/>
      <c r="AB2771" s="33"/>
      <c r="AC2771" s="33"/>
      <c r="AD2771" s="33"/>
      <c r="AE2771" s="33"/>
      <c r="AT2771" s="16" t="s">
        <v>156</v>
      </c>
      <c r="AU2771" s="16" t="s">
        <v>86</v>
      </c>
    </row>
    <row r="2772" spans="1:65" s="2" customFormat="1" ht="29.25">
      <c r="A2772" s="33"/>
      <c r="B2772" s="34"/>
      <c r="C2772" s="35"/>
      <c r="D2772" s="215" t="s">
        <v>158</v>
      </c>
      <c r="E2772" s="35"/>
      <c r="F2772" s="219" t="s">
        <v>4741</v>
      </c>
      <c r="G2772" s="35"/>
      <c r="H2772" s="35"/>
      <c r="I2772" s="114"/>
      <c r="J2772" s="35"/>
      <c r="K2772" s="35"/>
      <c r="L2772" s="38"/>
      <c r="M2772" s="217"/>
      <c r="N2772" s="218"/>
      <c r="O2772" s="70"/>
      <c r="P2772" s="70"/>
      <c r="Q2772" s="70"/>
      <c r="R2772" s="70"/>
      <c r="S2772" s="70"/>
      <c r="T2772" s="71"/>
      <c r="U2772" s="33"/>
      <c r="V2772" s="33"/>
      <c r="W2772" s="33"/>
      <c r="X2772" s="33"/>
      <c r="Y2772" s="33"/>
      <c r="Z2772" s="33"/>
      <c r="AA2772" s="33"/>
      <c r="AB2772" s="33"/>
      <c r="AC2772" s="33"/>
      <c r="AD2772" s="33"/>
      <c r="AE2772" s="33"/>
      <c r="AT2772" s="16" t="s">
        <v>158</v>
      </c>
      <c r="AU2772" s="16" t="s">
        <v>86</v>
      </c>
    </row>
    <row r="2773" spans="1:65" s="2" customFormat="1" ht="16.5" customHeight="1">
      <c r="A2773" s="33"/>
      <c r="B2773" s="34"/>
      <c r="C2773" s="202" t="s">
        <v>4742</v>
      </c>
      <c r="D2773" s="202" t="s">
        <v>149</v>
      </c>
      <c r="E2773" s="203" t="s">
        <v>4743</v>
      </c>
      <c r="F2773" s="204" t="s">
        <v>4744</v>
      </c>
      <c r="G2773" s="205" t="s">
        <v>285</v>
      </c>
      <c r="H2773" s="206">
        <v>1</v>
      </c>
      <c r="I2773" s="207"/>
      <c r="J2773" s="208">
        <f>ROUND(I2773*H2773,2)</f>
        <v>0</v>
      </c>
      <c r="K2773" s="204" t="s">
        <v>153</v>
      </c>
      <c r="L2773" s="38"/>
      <c r="M2773" s="209" t="s">
        <v>1</v>
      </c>
      <c r="N2773" s="210" t="s">
        <v>42</v>
      </c>
      <c r="O2773" s="70"/>
      <c r="P2773" s="211">
        <f>O2773*H2773</f>
        <v>0</v>
      </c>
      <c r="Q2773" s="211">
        <v>1.232225E-2</v>
      </c>
      <c r="R2773" s="211">
        <f>Q2773*H2773</f>
        <v>1.232225E-2</v>
      </c>
      <c r="S2773" s="211">
        <v>0</v>
      </c>
      <c r="T2773" s="212">
        <f>S2773*H2773</f>
        <v>0</v>
      </c>
      <c r="U2773" s="33"/>
      <c r="V2773" s="33"/>
      <c r="W2773" s="33"/>
      <c r="X2773" s="33"/>
      <c r="Y2773" s="33"/>
      <c r="Z2773" s="33"/>
      <c r="AA2773" s="33"/>
      <c r="AB2773" s="33"/>
      <c r="AC2773" s="33"/>
      <c r="AD2773" s="33"/>
      <c r="AE2773" s="33"/>
      <c r="AR2773" s="213" t="s">
        <v>234</v>
      </c>
      <c r="AT2773" s="213" t="s">
        <v>149</v>
      </c>
      <c r="AU2773" s="213" t="s">
        <v>86</v>
      </c>
      <c r="AY2773" s="16" t="s">
        <v>147</v>
      </c>
      <c r="BE2773" s="214">
        <f>IF(N2773="základní",J2773,0)</f>
        <v>0</v>
      </c>
      <c r="BF2773" s="214">
        <f>IF(N2773="snížená",J2773,0)</f>
        <v>0</v>
      </c>
      <c r="BG2773" s="214">
        <f>IF(N2773="zákl. přenesená",J2773,0)</f>
        <v>0</v>
      </c>
      <c r="BH2773" s="214">
        <f>IF(N2773="sníž. přenesená",J2773,0)</f>
        <v>0</v>
      </c>
      <c r="BI2773" s="214">
        <f>IF(N2773="nulová",J2773,0)</f>
        <v>0</v>
      </c>
      <c r="BJ2773" s="16" t="s">
        <v>21</v>
      </c>
      <c r="BK2773" s="214">
        <f>ROUND(I2773*H2773,2)</f>
        <v>0</v>
      </c>
      <c r="BL2773" s="16" t="s">
        <v>234</v>
      </c>
      <c r="BM2773" s="213" t="s">
        <v>4745</v>
      </c>
    </row>
    <row r="2774" spans="1:65" s="2" customFormat="1" ht="11.25">
      <c r="A2774" s="33"/>
      <c r="B2774" s="34"/>
      <c r="C2774" s="35"/>
      <c r="D2774" s="215" t="s">
        <v>156</v>
      </c>
      <c r="E2774" s="35"/>
      <c r="F2774" s="216" t="s">
        <v>4746</v>
      </c>
      <c r="G2774" s="35"/>
      <c r="H2774" s="35"/>
      <c r="I2774" s="114"/>
      <c r="J2774" s="35"/>
      <c r="K2774" s="35"/>
      <c r="L2774" s="38"/>
      <c r="M2774" s="217"/>
      <c r="N2774" s="218"/>
      <c r="O2774" s="70"/>
      <c r="P2774" s="70"/>
      <c r="Q2774" s="70"/>
      <c r="R2774" s="70"/>
      <c r="S2774" s="70"/>
      <c r="T2774" s="71"/>
      <c r="U2774" s="33"/>
      <c r="V2774" s="33"/>
      <c r="W2774" s="33"/>
      <c r="X2774" s="33"/>
      <c r="Y2774" s="33"/>
      <c r="Z2774" s="33"/>
      <c r="AA2774" s="33"/>
      <c r="AB2774" s="33"/>
      <c r="AC2774" s="33"/>
      <c r="AD2774" s="33"/>
      <c r="AE2774" s="33"/>
      <c r="AT2774" s="16" t="s">
        <v>156</v>
      </c>
      <c r="AU2774" s="16" t="s">
        <v>86</v>
      </c>
    </row>
    <row r="2775" spans="1:65" s="2" customFormat="1" ht="29.25">
      <c r="A2775" s="33"/>
      <c r="B2775" s="34"/>
      <c r="C2775" s="35"/>
      <c r="D2775" s="215" t="s">
        <v>158</v>
      </c>
      <c r="E2775" s="35"/>
      <c r="F2775" s="219" t="s">
        <v>4741</v>
      </c>
      <c r="G2775" s="35"/>
      <c r="H2775" s="35"/>
      <c r="I2775" s="114"/>
      <c r="J2775" s="35"/>
      <c r="K2775" s="35"/>
      <c r="L2775" s="38"/>
      <c r="M2775" s="217"/>
      <c r="N2775" s="218"/>
      <c r="O2775" s="70"/>
      <c r="P2775" s="70"/>
      <c r="Q2775" s="70"/>
      <c r="R2775" s="70"/>
      <c r="S2775" s="70"/>
      <c r="T2775" s="71"/>
      <c r="U2775" s="33"/>
      <c r="V2775" s="33"/>
      <c r="W2775" s="33"/>
      <c r="X2775" s="33"/>
      <c r="Y2775" s="33"/>
      <c r="Z2775" s="33"/>
      <c r="AA2775" s="33"/>
      <c r="AB2775" s="33"/>
      <c r="AC2775" s="33"/>
      <c r="AD2775" s="33"/>
      <c r="AE2775" s="33"/>
      <c r="AT2775" s="16" t="s">
        <v>158</v>
      </c>
      <c r="AU2775" s="16" t="s">
        <v>86</v>
      </c>
    </row>
    <row r="2776" spans="1:65" s="12" customFormat="1" ht="22.9" customHeight="1">
      <c r="B2776" s="186"/>
      <c r="C2776" s="187"/>
      <c r="D2776" s="188" t="s">
        <v>76</v>
      </c>
      <c r="E2776" s="200" t="s">
        <v>4385</v>
      </c>
      <c r="F2776" s="200" t="s">
        <v>4747</v>
      </c>
      <c r="G2776" s="187"/>
      <c r="H2776" s="187"/>
      <c r="I2776" s="190"/>
      <c r="J2776" s="201">
        <f>BK2776</f>
        <v>0</v>
      </c>
      <c r="K2776" s="187"/>
      <c r="L2776" s="192"/>
      <c r="M2776" s="193"/>
      <c r="N2776" s="194"/>
      <c r="O2776" s="194"/>
      <c r="P2776" s="195">
        <f>SUM(P2777:P2778)</f>
        <v>0</v>
      </c>
      <c r="Q2776" s="194"/>
      <c r="R2776" s="195">
        <f>SUM(R2777:R2778)</f>
        <v>8.0000000000000007E-5</v>
      </c>
      <c r="S2776" s="194"/>
      <c r="T2776" s="196">
        <f>SUM(T2777:T2778)</f>
        <v>0</v>
      </c>
      <c r="AR2776" s="197" t="s">
        <v>21</v>
      </c>
      <c r="AT2776" s="198" t="s">
        <v>76</v>
      </c>
      <c r="AU2776" s="198" t="s">
        <v>21</v>
      </c>
      <c r="AY2776" s="197" t="s">
        <v>147</v>
      </c>
      <c r="BK2776" s="199">
        <f>SUM(BK2777:BK2778)</f>
        <v>0</v>
      </c>
    </row>
    <row r="2777" spans="1:65" s="2" customFormat="1" ht="16.5" customHeight="1">
      <c r="A2777" s="33"/>
      <c r="B2777" s="34"/>
      <c r="C2777" s="202" t="s">
        <v>4748</v>
      </c>
      <c r="D2777" s="202" t="s">
        <v>149</v>
      </c>
      <c r="E2777" s="203" t="s">
        <v>4749</v>
      </c>
      <c r="F2777" s="204" t="s">
        <v>4750</v>
      </c>
      <c r="G2777" s="205" t="s">
        <v>285</v>
      </c>
      <c r="H2777" s="206">
        <v>1</v>
      </c>
      <c r="I2777" s="207"/>
      <c r="J2777" s="208">
        <f>ROUND(I2777*H2777,2)</f>
        <v>0</v>
      </c>
      <c r="K2777" s="204" t="s">
        <v>1</v>
      </c>
      <c r="L2777" s="38"/>
      <c r="M2777" s="209" t="s">
        <v>1</v>
      </c>
      <c r="N2777" s="210" t="s">
        <v>42</v>
      </c>
      <c r="O2777" s="70"/>
      <c r="P2777" s="211">
        <f>O2777*H2777</f>
        <v>0</v>
      </c>
      <c r="Q2777" s="211">
        <v>8.0000000000000007E-5</v>
      </c>
      <c r="R2777" s="211">
        <f>Q2777*H2777</f>
        <v>8.0000000000000007E-5</v>
      </c>
      <c r="S2777" s="211">
        <v>0</v>
      </c>
      <c r="T2777" s="212">
        <f>S2777*H2777</f>
        <v>0</v>
      </c>
      <c r="U2777" s="33"/>
      <c r="V2777" s="33"/>
      <c r="W2777" s="33"/>
      <c r="X2777" s="33"/>
      <c r="Y2777" s="33"/>
      <c r="Z2777" s="33"/>
      <c r="AA2777" s="33"/>
      <c r="AB2777" s="33"/>
      <c r="AC2777" s="33"/>
      <c r="AD2777" s="33"/>
      <c r="AE2777" s="33"/>
      <c r="AR2777" s="213" t="s">
        <v>234</v>
      </c>
      <c r="AT2777" s="213" t="s">
        <v>149</v>
      </c>
      <c r="AU2777" s="213" t="s">
        <v>86</v>
      </c>
      <c r="AY2777" s="16" t="s">
        <v>147</v>
      </c>
      <c r="BE2777" s="214">
        <f>IF(N2777="základní",J2777,0)</f>
        <v>0</v>
      </c>
      <c r="BF2777" s="214">
        <f>IF(N2777="snížená",J2777,0)</f>
        <v>0</v>
      </c>
      <c r="BG2777" s="214">
        <f>IF(N2777="zákl. přenesená",J2777,0)</f>
        <v>0</v>
      </c>
      <c r="BH2777" s="214">
        <f>IF(N2777="sníž. přenesená",J2777,0)</f>
        <v>0</v>
      </c>
      <c r="BI2777" s="214">
        <f>IF(N2777="nulová",J2777,0)</f>
        <v>0</v>
      </c>
      <c r="BJ2777" s="16" t="s">
        <v>21</v>
      </c>
      <c r="BK2777" s="214">
        <f>ROUND(I2777*H2777,2)</f>
        <v>0</v>
      </c>
      <c r="BL2777" s="16" t="s">
        <v>234</v>
      </c>
      <c r="BM2777" s="213" t="s">
        <v>4751</v>
      </c>
    </row>
    <row r="2778" spans="1:65" s="2" customFormat="1" ht="29.25">
      <c r="A2778" s="33"/>
      <c r="B2778" s="34"/>
      <c r="C2778" s="35"/>
      <c r="D2778" s="215" t="s">
        <v>156</v>
      </c>
      <c r="E2778" s="35"/>
      <c r="F2778" s="216" t="s">
        <v>4752</v>
      </c>
      <c r="G2778" s="35"/>
      <c r="H2778" s="35"/>
      <c r="I2778" s="114"/>
      <c r="J2778" s="35"/>
      <c r="K2778" s="35"/>
      <c r="L2778" s="38"/>
      <c r="M2778" s="217"/>
      <c r="N2778" s="218"/>
      <c r="O2778" s="70"/>
      <c r="P2778" s="70"/>
      <c r="Q2778" s="70"/>
      <c r="R2778" s="70"/>
      <c r="S2778" s="70"/>
      <c r="T2778" s="71"/>
      <c r="U2778" s="33"/>
      <c r="V2778" s="33"/>
      <c r="W2778" s="33"/>
      <c r="X2778" s="33"/>
      <c r="Y2778" s="33"/>
      <c r="Z2778" s="33"/>
      <c r="AA2778" s="33"/>
      <c r="AB2778" s="33"/>
      <c r="AC2778" s="33"/>
      <c r="AD2778" s="33"/>
      <c r="AE2778" s="33"/>
      <c r="AT2778" s="16" t="s">
        <v>156</v>
      </c>
      <c r="AU2778" s="16" t="s">
        <v>86</v>
      </c>
    </row>
    <row r="2779" spans="1:65" s="12" customFormat="1" ht="22.9" customHeight="1">
      <c r="B2779" s="186"/>
      <c r="C2779" s="187"/>
      <c r="D2779" s="188" t="s">
        <v>76</v>
      </c>
      <c r="E2779" s="200" t="s">
        <v>4312</v>
      </c>
      <c r="F2779" s="200" t="s">
        <v>4753</v>
      </c>
      <c r="G2779" s="187"/>
      <c r="H2779" s="187"/>
      <c r="I2779" s="190"/>
      <c r="J2779" s="201">
        <f>BK2779</f>
        <v>0</v>
      </c>
      <c r="K2779" s="187"/>
      <c r="L2779" s="192"/>
      <c r="M2779" s="193"/>
      <c r="N2779" s="194"/>
      <c r="O2779" s="194"/>
      <c r="P2779" s="195">
        <f>SUM(P2780:P2791)</f>
        <v>0</v>
      </c>
      <c r="Q2779" s="194"/>
      <c r="R2779" s="195">
        <f>SUM(R2780:R2791)</f>
        <v>9.8899999999999995E-3</v>
      </c>
      <c r="S2779" s="194"/>
      <c r="T2779" s="196">
        <f>SUM(T2780:T2791)</f>
        <v>0</v>
      </c>
      <c r="AR2779" s="197" t="s">
        <v>86</v>
      </c>
      <c r="AT2779" s="198" t="s">
        <v>76</v>
      </c>
      <c r="AU2779" s="198" t="s">
        <v>21</v>
      </c>
      <c r="AY2779" s="197" t="s">
        <v>147</v>
      </c>
      <c r="BK2779" s="199">
        <f>SUM(BK2780:BK2791)</f>
        <v>0</v>
      </c>
    </row>
    <row r="2780" spans="1:65" s="2" customFormat="1" ht="21.75" customHeight="1">
      <c r="A2780" s="33"/>
      <c r="B2780" s="34"/>
      <c r="C2780" s="202" t="s">
        <v>4754</v>
      </c>
      <c r="D2780" s="202" t="s">
        <v>149</v>
      </c>
      <c r="E2780" s="203" t="s">
        <v>4755</v>
      </c>
      <c r="F2780" s="204" t="s">
        <v>4756</v>
      </c>
      <c r="G2780" s="205" t="s">
        <v>187</v>
      </c>
      <c r="H2780" s="206">
        <v>1</v>
      </c>
      <c r="I2780" s="207"/>
      <c r="J2780" s="208">
        <f>ROUND(I2780*H2780,2)</f>
        <v>0</v>
      </c>
      <c r="K2780" s="204" t="s">
        <v>1</v>
      </c>
      <c r="L2780" s="38"/>
      <c r="M2780" s="209" t="s">
        <v>1</v>
      </c>
      <c r="N2780" s="210" t="s">
        <v>42</v>
      </c>
      <c r="O2780" s="70"/>
      <c r="P2780" s="211">
        <f>O2780*H2780</f>
        <v>0</v>
      </c>
      <c r="Q2780" s="211">
        <v>1.89E-3</v>
      </c>
      <c r="R2780" s="211">
        <f>Q2780*H2780</f>
        <v>1.89E-3</v>
      </c>
      <c r="S2780" s="211">
        <v>0</v>
      </c>
      <c r="T2780" s="212">
        <f>S2780*H2780</f>
        <v>0</v>
      </c>
      <c r="U2780" s="33"/>
      <c r="V2780" s="33"/>
      <c r="W2780" s="33"/>
      <c r="X2780" s="33"/>
      <c r="Y2780" s="33"/>
      <c r="Z2780" s="33"/>
      <c r="AA2780" s="33"/>
      <c r="AB2780" s="33"/>
      <c r="AC2780" s="33"/>
      <c r="AD2780" s="33"/>
      <c r="AE2780" s="33"/>
      <c r="AR2780" s="213" t="s">
        <v>234</v>
      </c>
      <c r="AT2780" s="213" t="s">
        <v>149</v>
      </c>
      <c r="AU2780" s="213" t="s">
        <v>86</v>
      </c>
      <c r="AY2780" s="16" t="s">
        <v>147</v>
      </c>
      <c r="BE2780" s="214">
        <f>IF(N2780="základní",J2780,0)</f>
        <v>0</v>
      </c>
      <c r="BF2780" s="214">
        <f>IF(N2780="snížená",J2780,0)</f>
        <v>0</v>
      </c>
      <c r="BG2780" s="214">
        <f>IF(N2780="zákl. přenesená",J2780,0)</f>
        <v>0</v>
      </c>
      <c r="BH2780" s="214">
        <f>IF(N2780="sníž. přenesená",J2780,0)</f>
        <v>0</v>
      </c>
      <c r="BI2780" s="214">
        <f>IF(N2780="nulová",J2780,0)</f>
        <v>0</v>
      </c>
      <c r="BJ2780" s="16" t="s">
        <v>21</v>
      </c>
      <c r="BK2780" s="214">
        <f>ROUND(I2780*H2780,2)</f>
        <v>0</v>
      </c>
      <c r="BL2780" s="16" t="s">
        <v>234</v>
      </c>
      <c r="BM2780" s="213" t="s">
        <v>4757</v>
      </c>
    </row>
    <row r="2781" spans="1:65" s="2" customFormat="1" ht="29.25">
      <c r="A2781" s="33"/>
      <c r="B2781" s="34"/>
      <c r="C2781" s="35"/>
      <c r="D2781" s="215" t="s">
        <v>156</v>
      </c>
      <c r="E2781" s="35"/>
      <c r="F2781" s="216" t="s">
        <v>4758</v>
      </c>
      <c r="G2781" s="35"/>
      <c r="H2781" s="35"/>
      <c r="I2781" s="114"/>
      <c r="J2781" s="35"/>
      <c r="K2781" s="35"/>
      <c r="L2781" s="38"/>
      <c r="M2781" s="217"/>
      <c r="N2781" s="218"/>
      <c r="O2781" s="70"/>
      <c r="P2781" s="70"/>
      <c r="Q2781" s="70"/>
      <c r="R2781" s="70"/>
      <c r="S2781" s="70"/>
      <c r="T2781" s="71"/>
      <c r="U2781" s="33"/>
      <c r="V2781" s="33"/>
      <c r="W2781" s="33"/>
      <c r="X2781" s="33"/>
      <c r="Y2781" s="33"/>
      <c r="Z2781" s="33"/>
      <c r="AA2781" s="33"/>
      <c r="AB2781" s="33"/>
      <c r="AC2781" s="33"/>
      <c r="AD2781" s="33"/>
      <c r="AE2781" s="33"/>
      <c r="AT2781" s="16" t="s">
        <v>156</v>
      </c>
      <c r="AU2781" s="16" t="s">
        <v>86</v>
      </c>
    </row>
    <row r="2782" spans="1:65" s="2" customFormat="1" ht="126.75">
      <c r="A2782" s="33"/>
      <c r="B2782" s="34"/>
      <c r="C2782" s="35"/>
      <c r="D2782" s="215" t="s">
        <v>158</v>
      </c>
      <c r="E2782" s="35"/>
      <c r="F2782" s="219" t="s">
        <v>4759</v>
      </c>
      <c r="G2782" s="35"/>
      <c r="H2782" s="35"/>
      <c r="I2782" s="114"/>
      <c r="J2782" s="35"/>
      <c r="K2782" s="35"/>
      <c r="L2782" s="38"/>
      <c r="M2782" s="217"/>
      <c r="N2782" s="218"/>
      <c r="O2782" s="70"/>
      <c r="P2782" s="70"/>
      <c r="Q2782" s="70"/>
      <c r="R2782" s="70"/>
      <c r="S2782" s="70"/>
      <c r="T2782" s="71"/>
      <c r="U2782" s="33"/>
      <c r="V2782" s="33"/>
      <c r="W2782" s="33"/>
      <c r="X2782" s="33"/>
      <c r="Y2782" s="33"/>
      <c r="Z2782" s="33"/>
      <c r="AA2782" s="33"/>
      <c r="AB2782" s="33"/>
      <c r="AC2782" s="33"/>
      <c r="AD2782" s="33"/>
      <c r="AE2782" s="33"/>
      <c r="AT2782" s="16" t="s">
        <v>158</v>
      </c>
      <c r="AU2782" s="16" t="s">
        <v>86</v>
      </c>
    </row>
    <row r="2783" spans="1:65" s="2" customFormat="1" ht="19.5">
      <c r="A2783" s="33"/>
      <c r="B2783" s="34"/>
      <c r="C2783" s="35"/>
      <c r="D2783" s="215" t="s">
        <v>191</v>
      </c>
      <c r="E2783" s="35"/>
      <c r="F2783" s="219" t="s">
        <v>4760</v>
      </c>
      <c r="G2783" s="35"/>
      <c r="H2783" s="35"/>
      <c r="I2783" s="114"/>
      <c r="J2783" s="35"/>
      <c r="K2783" s="35"/>
      <c r="L2783" s="38"/>
      <c r="M2783" s="217"/>
      <c r="N2783" s="218"/>
      <c r="O2783" s="70"/>
      <c r="P2783" s="70"/>
      <c r="Q2783" s="70"/>
      <c r="R2783" s="70"/>
      <c r="S2783" s="70"/>
      <c r="T2783" s="71"/>
      <c r="U2783" s="33"/>
      <c r="V2783" s="33"/>
      <c r="W2783" s="33"/>
      <c r="X2783" s="33"/>
      <c r="Y2783" s="33"/>
      <c r="Z2783" s="33"/>
      <c r="AA2783" s="33"/>
      <c r="AB2783" s="33"/>
      <c r="AC2783" s="33"/>
      <c r="AD2783" s="33"/>
      <c r="AE2783" s="33"/>
      <c r="AT2783" s="16" t="s">
        <v>191</v>
      </c>
      <c r="AU2783" s="16" t="s">
        <v>86</v>
      </c>
    </row>
    <row r="2784" spans="1:65" s="2" customFormat="1" ht="21.75" customHeight="1">
      <c r="A2784" s="33"/>
      <c r="B2784" s="34"/>
      <c r="C2784" s="202" t="s">
        <v>4761</v>
      </c>
      <c r="D2784" s="202" t="s">
        <v>149</v>
      </c>
      <c r="E2784" s="203" t="s">
        <v>4762</v>
      </c>
      <c r="F2784" s="204" t="s">
        <v>4763</v>
      </c>
      <c r="G2784" s="205" t="s">
        <v>152</v>
      </c>
      <c r="H2784" s="206">
        <v>1</v>
      </c>
      <c r="I2784" s="207"/>
      <c r="J2784" s="208">
        <f>ROUND(I2784*H2784,2)</f>
        <v>0</v>
      </c>
      <c r="K2784" s="204" t="s">
        <v>153</v>
      </c>
      <c r="L2784" s="38"/>
      <c r="M2784" s="209" t="s">
        <v>1</v>
      </c>
      <c r="N2784" s="210" t="s">
        <v>42</v>
      </c>
      <c r="O2784" s="70"/>
      <c r="P2784" s="211">
        <f>O2784*H2784</f>
        <v>0</v>
      </c>
      <c r="Q2784" s="211">
        <v>0</v>
      </c>
      <c r="R2784" s="211">
        <f>Q2784*H2784</f>
        <v>0</v>
      </c>
      <c r="S2784" s="211">
        <v>0</v>
      </c>
      <c r="T2784" s="212">
        <f>S2784*H2784</f>
        <v>0</v>
      </c>
      <c r="U2784" s="33"/>
      <c r="V2784" s="33"/>
      <c r="W2784" s="33"/>
      <c r="X2784" s="33"/>
      <c r="Y2784" s="33"/>
      <c r="Z2784" s="33"/>
      <c r="AA2784" s="33"/>
      <c r="AB2784" s="33"/>
      <c r="AC2784" s="33"/>
      <c r="AD2784" s="33"/>
      <c r="AE2784" s="33"/>
      <c r="AR2784" s="213" t="s">
        <v>234</v>
      </c>
      <c r="AT2784" s="213" t="s">
        <v>149</v>
      </c>
      <c r="AU2784" s="213" t="s">
        <v>86</v>
      </c>
      <c r="AY2784" s="16" t="s">
        <v>147</v>
      </c>
      <c r="BE2784" s="214">
        <f>IF(N2784="základní",J2784,0)</f>
        <v>0</v>
      </c>
      <c r="BF2784" s="214">
        <f>IF(N2784="snížená",J2784,0)</f>
        <v>0</v>
      </c>
      <c r="BG2784" s="214">
        <f>IF(N2784="zákl. přenesená",J2784,0)</f>
        <v>0</v>
      </c>
      <c r="BH2784" s="214">
        <f>IF(N2784="sníž. přenesená",J2784,0)</f>
        <v>0</v>
      </c>
      <c r="BI2784" s="214">
        <f>IF(N2784="nulová",J2784,0)</f>
        <v>0</v>
      </c>
      <c r="BJ2784" s="16" t="s">
        <v>21</v>
      </c>
      <c r="BK2784" s="214">
        <f>ROUND(I2784*H2784,2)</f>
        <v>0</v>
      </c>
      <c r="BL2784" s="16" t="s">
        <v>234</v>
      </c>
      <c r="BM2784" s="213" t="s">
        <v>4764</v>
      </c>
    </row>
    <row r="2785" spans="1:65" s="2" customFormat="1" ht="19.5">
      <c r="A2785" s="33"/>
      <c r="B2785" s="34"/>
      <c r="C2785" s="35"/>
      <c r="D2785" s="215" t="s">
        <v>156</v>
      </c>
      <c r="E2785" s="35"/>
      <c r="F2785" s="216" t="s">
        <v>4765</v>
      </c>
      <c r="G2785" s="35"/>
      <c r="H2785" s="35"/>
      <c r="I2785" s="114"/>
      <c r="J2785" s="35"/>
      <c r="K2785" s="35"/>
      <c r="L2785" s="38"/>
      <c r="M2785" s="217"/>
      <c r="N2785" s="218"/>
      <c r="O2785" s="70"/>
      <c r="P2785" s="70"/>
      <c r="Q2785" s="70"/>
      <c r="R2785" s="70"/>
      <c r="S2785" s="70"/>
      <c r="T2785" s="71"/>
      <c r="U2785" s="33"/>
      <c r="V2785" s="33"/>
      <c r="W2785" s="33"/>
      <c r="X2785" s="33"/>
      <c r="Y2785" s="33"/>
      <c r="Z2785" s="33"/>
      <c r="AA2785" s="33"/>
      <c r="AB2785" s="33"/>
      <c r="AC2785" s="33"/>
      <c r="AD2785" s="33"/>
      <c r="AE2785" s="33"/>
      <c r="AT2785" s="16" t="s">
        <v>156</v>
      </c>
      <c r="AU2785" s="16" t="s">
        <v>86</v>
      </c>
    </row>
    <row r="2786" spans="1:65" s="2" customFormat="1" ht="156">
      <c r="A2786" s="33"/>
      <c r="B2786" s="34"/>
      <c r="C2786" s="35"/>
      <c r="D2786" s="215" t="s">
        <v>158</v>
      </c>
      <c r="E2786" s="35"/>
      <c r="F2786" s="219" t="s">
        <v>4766</v>
      </c>
      <c r="G2786" s="35"/>
      <c r="H2786" s="35"/>
      <c r="I2786" s="114"/>
      <c r="J2786" s="35"/>
      <c r="K2786" s="35"/>
      <c r="L2786" s="38"/>
      <c r="M2786" s="217"/>
      <c r="N2786" s="218"/>
      <c r="O2786" s="70"/>
      <c r="P2786" s="70"/>
      <c r="Q2786" s="70"/>
      <c r="R2786" s="70"/>
      <c r="S2786" s="70"/>
      <c r="T2786" s="71"/>
      <c r="U2786" s="33"/>
      <c r="V2786" s="33"/>
      <c r="W2786" s="33"/>
      <c r="X2786" s="33"/>
      <c r="Y2786" s="33"/>
      <c r="Z2786" s="33"/>
      <c r="AA2786" s="33"/>
      <c r="AB2786" s="33"/>
      <c r="AC2786" s="33"/>
      <c r="AD2786" s="33"/>
      <c r="AE2786" s="33"/>
      <c r="AT2786" s="16" t="s">
        <v>158</v>
      </c>
      <c r="AU2786" s="16" t="s">
        <v>86</v>
      </c>
    </row>
    <row r="2787" spans="1:65" s="2" customFormat="1" ht="29.25">
      <c r="A2787" s="33"/>
      <c r="B2787" s="34"/>
      <c r="C2787" s="35"/>
      <c r="D2787" s="215" t="s">
        <v>191</v>
      </c>
      <c r="E2787" s="35"/>
      <c r="F2787" s="219" t="s">
        <v>4767</v>
      </c>
      <c r="G2787" s="35"/>
      <c r="H2787" s="35"/>
      <c r="I2787" s="114"/>
      <c r="J2787" s="35"/>
      <c r="K2787" s="35"/>
      <c r="L2787" s="38"/>
      <c r="M2787" s="217"/>
      <c r="N2787" s="218"/>
      <c r="O2787" s="70"/>
      <c r="P2787" s="70"/>
      <c r="Q2787" s="70"/>
      <c r="R2787" s="70"/>
      <c r="S2787" s="70"/>
      <c r="T2787" s="71"/>
      <c r="U2787" s="33"/>
      <c r="V2787" s="33"/>
      <c r="W2787" s="33"/>
      <c r="X2787" s="33"/>
      <c r="Y2787" s="33"/>
      <c r="Z2787" s="33"/>
      <c r="AA2787" s="33"/>
      <c r="AB2787" s="33"/>
      <c r="AC2787" s="33"/>
      <c r="AD2787" s="33"/>
      <c r="AE2787" s="33"/>
      <c r="AT2787" s="16" t="s">
        <v>191</v>
      </c>
      <c r="AU2787" s="16" t="s">
        <v>86</v>
      </c>
    </row>
    <row r="2788" spans="1:65" s="2" customFormat="1" ht="16.5" customHeight="1">
      <c r="A2788" s="33"/>
      <c r="B2788" s="34"/>
      <c r="C2788" s="220" t="s">
        <v>4768</v>
      </c>
      <c r="D2788" s="220" t="s">
        <v>290</v>
      </c>
      <c r="E2788" s="221" t="s">
        <v>4769</v>
      </c>
      <c r="F2788" s="222" t="s">
        <v>4770</v>
      </c>
      <c r="G2788" s="223" t="s">
        <v>152</v>
      </c>
      <c r="H2788" s="224">
        <v>1</v>
      </c>
      <c r="I2788" s="225"/>
      <c r="J2788" s="226">
        <f>ROUND(I2788*H2788,2)</f>
        <v>0</v>
      </c>
      <c r="K2788" s="222" t="s">
        <v>1</v>
      </c>
      <c r="L2788" s="227"/>
      <c r="M2788" s="228" t="s">
        <v>1</v>
      </c>
      <c r="N2788" s="229" t="s">
        <v>42</v>
      </c>
      <c r="O2788" s="70"/>
      <c r="P2788" s="211">
        <f>O2788*H2788</f>
        <v>0</v>
      </c>
      <c r="Q2788" s="211">
        <v>8.0000000000000002E-3</v>
      </c>
      <c r="R2788" s="211">
        <f>Q2788*H2788</f>
        <v>8.0000000000000002E-3</v>
      </c>
      <c r="S2788" s="211">
        <v>0</v>
      </c>
      <c r="T2788" s="212">
        <f>S2788*H2788</f>
        <v>0</v>
      </c>
      <c r="U2788" s="33"/>
      <c r="V2788" s="33"/>
      <c r="W2788" s="33"/>
      <c r="X2788" s="33"/>
      <c r="Y2788" s="33"/>
      <c r="Z2788" s="33"/>
      <c r="AA2788" s="33"/>
      <c r="AB2788" s="33"/>
      <c r="AC2788" s="33"/>
      <c r="AD2788" s="33"/>
      <c r="AE2788" s="33"/>
      <c r="AR2788" s="213" t="s">
        <v>324</v>
      </c>
      <c r="AT2788" s="213" t="s">
        <v>290</v>
      </c>
      <c r="AU2788" s="213" t="s">
        <v>86</v>
      </c>
      <c r="AY2788" s="16" t="s">
        <v>147</v>
      </c>
      <c r="BE2788" s="214">
        <f>IF(N2788="základní",J2788,0)</f>
        <v>0</v>
      </c>
      <c r="BF2788" s="214">
        <f>IF(N2788="snížená",J2788,0)</f>
        <v>0</v>
      </c>
      <c r="BG2788" s="214">
        <f>IF(N2788="zákl. přenesená",J2788,0)</f>
        <v>0</v>
      </c>
      <c r="BH2788" s="214">
        <f>IF(N2788="sníž. přenesená",J2788,0)</f>
        <v>0</v>
      </c>
      <c r="BI2788" s="214">
        <f>IF(N2788="nulová",J2788,0)</f>
        <v>0</v>
      </c>
      <c r="BJ2788" s="16" t="s">
        <v>21</v>
      </c>
      <c r="BK2788" s="214">
        <f>ROUND(I2788*H2788,2)</f>
        <v>0</v>
      </c>
      <c r="BL2788" s="16" t="s">
        <v>234</v>
      </c>
      <c r="BM2788" s="213" t="s">
        <v>4771</v>
      </c>
    </row>
    <row r="2789" spans="1:65" s="2" customFormat="1" ht="11.25">
      <c r="A2789" s="33"/>
      <c r="B2789" s="34"/>
      <c r="C2789" s="35"/>
      <c r="D2789" s="215" t="s">
        <v>156</v>
      </c>
      <c r="E2789" s="35"/>
      <c r="F2789" s="216" t="s">
        <v>4770</v>
      </c>
      <c r="G2789" s="35"/>
      <c r="H2789" s="35"/>
      <c r="I2789" s="114"/>
      <c r="J2789" s="35"/>
      <c r="K2789" s="35"/>
      <c r="L2789" s="38"/>
      <c r="M2789" s="217"/>
      <c r="N2789" s="218"/>
      <c r="O2789" s="70"/>
      <c r="P2789" s="70"/>
      <c r="Q2789" s="70"/>
      <c r="R2789" s="70"/>
      <c r="S2789" s="70"/>
      <c r="T2789" s="71"/>
      <c r="U2789" s="33"/>
      <c r="V2789" s="33"/>
      <c r="W2789" s="33"/>
      <c r="X2789" s="33"/>
      <c r="Y2789" s="33"/>
      <c r="Z2789" s="33"/>
      <c r="AA2789" s="33"/>
      <c r="AB2789" s="33"/>
      <c r="AC2789" s="33"/>
      <c r="AD2789" s="33"/>
      <c r="AE2789" s="33"/>
      <c r="AT2789" s="16" t="s">
        <v>156</v>
      </c>
      <c r="AU2789" s="16" t="s">
        <v>86</v>
      </c>
    </row>
    <row r="2790" spans="1:65" s="2" customFormat="1" ht="29.25">
      <c r="A2790" s="33"/>
      <c r="B2790" s="34"/>
      <c r="C2790" s="35"/>
      <c r="D2790" s="215" t="s">
        <v>191</v>
      </c>
      <c r="E2790" s="35"/>
      <c r="F2790" s="219" t="s">
        <v>4772</v>
      </c>
      <c r="G2790" s="35"/>
      <c r="H2790" s="35"/>
      <c r="I2790" s="114"/>
      <c r="J2790" s="35"/>
      <c r="K2790" s="35"/>
      <c r="L2790" s="38"/>
      <c r="M2790" s="217"/>
      <c r="N2790" s="218"/>
      <c r="O2790" s="70"/>
      <c r="P2790" s="70"/>
      <c r="Q2790" s="70"/>
      <c r="R2790" s="70"/>
      <c r="S2790" s="70"/>
      <c r="T2790" s="71"/>
      <c r="U2790" s="33"/>
      <c r="V2790" s="33"/>
      <c r="W2790" s="33"/>
      <c r="X2790" s="33"/>
      <c r="Y2790" s="33"/>
      <c r="Z2790" s="33"/>
      <c r="AA2790" s="33"/>
      <c r="AB2790" s="33"/>
      <c r="AC2790" s="33"/>
      <c r="AD2790" s="33"/>
      <c r="AE2790" s="33"/>
      <c r="AT2790" s="16" t="s">
        <v>191</v>
      </c>
      <c r="AU2790" s="16" t="s">
        <v>86</v>
      </c>
    </row>
    <row r="2791" spans="1:65" s="13" customFormat="1" ht="22.5">
      <c r="B2791" s="230"/>
      <c r="C2791" s="231"/>
      <c r="D2791" s="215" t="s">
        <v>656</v>
      </c>
      <c r="E2791" s="231"/>
      <c r="F2791" s="232" t="s">
        <v>4317</v>
      </c>
      <c r="G2791" s="231"/>
      <c r="H2791" s="233">
        <v>1</v>
      </c>
      <c r="I2791" s="234"/>
      <c r="J2791" s="231"/>
      <c r="K2791" s="231"/>
      <c r="L2791" s="235"/>
      <c r="M2791" s="236"/>
      <c r="N2791" s="237"/>
      <c r="O2791" s="237"/>
      <c r="P2791" s="237"/>
      <c r="Q2791" s="237"/>
      <c r="R2791" s="237"/>
      <c r="S2791" s="237"/>
      <c r="T2791" s="238"/>
      <c r="AT2791" s="239" t="s">
        <v>656</v>
      </c>
      <c r="AU2791" s="239" t="s">
        <v>86</v>
      </c>
      <c r="AV2791" s="13" t="s">
        <v>86</v>
      </c>
      <c r="AW2791" s="13" t="s">
        <v>4</v>
      </c>
      <c r="AX2791" s="13" t="s">
        <v>21</v>
      </c>
      <c r="AY2791" s="239" t="s">
        <v>147</v>
      </c>
    </row>
    <row r="2792" spans="1:65" s="12" customFormat="1" ht="22.9" customHeight="1">
      <c r="B2792" s="186"/>
      <c r="C2792" s="187"/>
      <c r="D2792" s="188" t="s">
        <v>76</v>
      </c>
      <c r="E2792" s="200" t="s">
        <v>4320</v>
      </c>
      <c r="F2792" s="200" t="s">
        <v>4773</v>
      </c>
      <c r="G2792" s="187"/>
      <c r="H2792" s="187"/>
      <c r="I2792" s="190"/>
      <c r="J2792" s="201">
        <f>BK2792</f>
        <v>0</v>
      </c>
      <c r="K2792" s="187"/>
      <c r="L2792" s="192"/>
      <c r="M2792" s="193"/>
      <c r="N2792" s="194"/>
      <c r="O2792" s="194"/>
      <c r="P2792" s="195">
        <f>SUM(P2793:P2808)</f>
        <v>0</v>
      </c>
      <c r="Q2792" s="194"/>
      <c r="R2792" s="195">
        <f>SUM(R2793:R2808)</f>
        <v>5.8200000000000005E-3</v>
      </c>
      <c r="S2792" s="194"/>
      <c r="T2792" s="196">
        <f>SUM(T2793:T2808)</f>
        <v>6.5399999999999998E-3</v>
      </c>
      <c r="AR2792" s="197" t="s">
        <v>86</v>
      </c>
      <c r="AT2792" s="198" t="s">
        <v>76</v>
      </c>
      <c r="AU2792" s="198" t="s">
        <v>21</v>
      </c>
      <c r="AY2792" s="197" t="s">
        <v>147</v>
      </c>
      <c r="BK2792" s="199">
        <f>SUM(BK2793:BK2808)</f>
        <v>0</v>
      </c>
    </row>
    <row r="2793" spans="1:65" s="2" customFormat="1" ht="16.5" customHeight="1">
      <c r="A2793" s="33"/>
      <c r="B2793" s="34"/>
      <c r="C2793" s="202" t="s">
        <v>4774</v>
      </c>
      <c r="D2793" s="202" t="s">
        <v>149</v>
      </c>
      <c r="E2793" s="203" t="s">
        <v>4775</v>
      </c>
      <c r="F2793" s="204" t="s">
        <v>4776</v>
      </c>
      <c r="G2793" s="205" t="s">
        <v>285</v>
      </c>
      <c r="H2793" s="206">
        <v>1</v>
      </c>
      <c r="I2793" s="207"/>
      <c r="J2793" s="208">
        <f>ROUND(I2793*H2793,2)</f>
        <v>0</v>
      </c>
      <c r="K2793" s="204" t="s">
        <v>153</v>
      </c>
      <c r="L2793" s="38"/>
      <c r="M2793" s="209" t="s">
        <v>1</v>
      </c>
      <c r="N2793" s="210" t="s">
        <v>42</v>
      </c>
      <c r="O2793" s="70"/>
      <c r="P2793" s="211">
        <f>O2793*H2793</f>
        <v>0</v>
      </c>
      <c r="Q2793" s="211">
        <v>0</v>
      </c>
      <c r="R2793" s="211">
        <f>Q2793*H2793</f>
        <v>0</v>
      </c>
      <c r="S2793" s="211">
        <v>2.5999999999999999E-3</v>
      </c>
      <c r="T2793" s="212">
        <f>S2793*H2793</f>
        <v>2.5999999999999999E-3</v>
      </c>
      <c r="U2793" s="33"/>
      <c r="V2793" s="33"/>
      <c r="W2793" s="33"/>
      <c r="X2793" s="33"/>
      <c r="Y2793" s="33"/>
      <c r="Z2793" s="33"/>
      <c r="AA2793" s="33"/>
      <c r="AB2793" s="33"/>
      <c r="AC2793" s="33"/>
      <c r="AD2793" s="33"/>
      <c r="AE2793" s="33"/>
      <c r="AR2793" s="213" t="s">
        <v>234</v>
      </c>
      <c r="AT2793" s="213" t="s">
        <v>149</v>
      </c>
      <c r="AU2793" s="213" t="s">
        <v>86</v>
      </c>
      <c r="AY2793" s="16" t="s">
        <v>147</v>
      </c>
      <c r="BE2793" s="214">
        <f>IF(N2793="základní",J2793,0)</f>
        <v>0</v>
      </c>
      <c r="BF2793" s="214">
        <f>IF(N2793="snížená",J2793,0)</f>
        <v>0</v>
      </c>
      <c r="BG2793" s="214">
        <f>IF(N2793="zákl. přenesená",J2793,0)</f>
        <v>0</v>
      </c>
      <c r="BH2793" s="214">
        <f>IF(N2793="sníž. přenesená",J2793,0)</f>
        <v>0</v>
      </c>
      <c r="BI2793" s="214">
        <f>IF(N2793="nulová",J2793,0)</f>
        <v>0</v>
      </c>
      <c r="BJ2793" s="16" t="s">
        <v>21</v>
      </c>
      <c r="BK2793" s="214">
        <f>ROUND(I2793*H2793,2)</f>
        <v>0</v>
      </c>
      <c r="BL2793" s="16" t="s">
        <v>234</v>
      </c>
      <c r="BM2793" s="213" t="s">
        <v>4777</v>
      </c>
    </row>
    <row r="2794" spans="1:65" s="2" customFormat="1" ht="11.25">
      <c r="A2794" s="33"/>
      <c r="B2794" s="34"/>
      <c r="C2794" s="35"/>
      <c r="D2794" s="215" t="s">
        <v>156</v>
      </c>
      <c r="E2794" s="35"/>
      <c r="F2794" s="216" t="s">
        <v>4778</v>
      </c>
      <c r="G2794" s="35"/>
      <c r="H2794" s="35"/>
      <c r="I2794" s="114"/>
      <c r="J2794" s="35"/>
      <c r="K2794" s="35"/>
      <c r="L2794" s="38"/>
      <c r="M2794" s="217"/>
      <c r="N2794" s="218"/>
      <c r="O2794" s="70"/>
      <c r="P2794" s="70"/>
      <c r="Q2794" s="70"/>
      <c r="R2794" s="70"/>
      <c r="S2794" s="70"/>
      <c r="T2794" s="71"/>
      <c r="U2794" s="33"/>
      <c r="V2794" s="33"/>
      <c r="W2794" s="33"/>
      <c r="X2794" s="33"/>
      <c r="Y2794" s="33"/>
      <c r="Z2794" s="33"/>
      <c r="AA2794" s="33"/>
      <c r="AB2794" s="33"/>
      <c r="AC2794" s="33"/>
      <c r="AD2794" s="33"/>
      <c r="AE2794" s="33"/>
      <c r="AT2794" s="16" t="s">
        <v>156</v>
      </c>
      <c r="AU2794" s="16" t="s">
        <v>86</v>
      </c>
    </row>
    <row r="2795" spans="1:65" s="2" customFormat="1" ht="19.5">
      <c r="A2795" s="33"/>
      <c r="B2795" s="34"/>
      <c r="C2795" s="35"/>
      <c r="D2795" s="215" t="s">
        <v>191</v>
      </c>
      <c r="E2795" s="35"/>
      <c r="F2795" s="219" t="s">
        <v>4779</v>
      </c>
      <c r="G2795" s="35"/>
      <c r="H2795" s="35"/>
      <c r="I2795" s="114"/>
      <c r="J2795" s="35"/>
      <c r="K2795" s="35"/>
      <c r="L2795" s="38"/>
      <c r="M2795" s="217"/>
      <c r="N2795" s="218"/>
      <c r="O2795" s="70"/>
      <c r="P2795" s="70"/>
      <c r="Q2795" s="70"/>
      <c r="R2795" s="70"/>
      <c r="S2795" s="70"/>
      <c r="T2795" s="71"/>
      <c r="U2795" s="33"/>
      <c r="V2795" s="33"/>
      <c r="W2795" s="33"/>
      <c r="X2795" s="33"/>
      <c r="Y2795" s="33"/>
      <c r="Z2795" s="33"/>
      <c r="AA2795" s="33"/>
      <c r="AB2795" s="33"/>
      <c r="AC2795" s="33"/>
      <c r="AD2795" s="33"/>
      <c r="AE2795" s="33"/>
      <c r="AT2795" s="16" t="s">
        <v>191</v>
      </c>
      <c r="AU2795" s="16" t="s">
        <v>86</v>
      </c>
    </row>
    <row r="2796" spans="1:65" s="2" customFormat="1" ht="16.5" customHeight="1">
      <c r="A2796" s="33"/>
      <c r="B2796" s="34"/>
      <c r="C2796" s="202" t="s">
        <v>4780</v>
      </c>
      <c r="D2796" s="202" t="s">
        <v>149</v>
      </c>
      <c r="E2796" s="203" t="s">
        <v>4781</v>
      </c>
      <c r="F2796" s="204" t="s">
        <v>4782</v>
      </c>
      <c r="G2796" s="205" t="s">
        <v>285</v>
      </c>
      <c r="H2796" s="206">
        <v>1</v>
      </c>
      <c r="I2796" s="207"/>
      <c r="J2796" s="208">
        <f>ROUND(I2796*H2796,2)</f>
        <v>0</v>
      </c>
      <c r="K2796" s="204" t="s">
        <v>153</v>
      </c>
      <c r="L2796" s="38"/>
      <c r="M2796" s="209" t="s">
        <v>1</v>
      </c>
      <c r="N2796" s="210" t="s">
        <v>42</v>
      </c>
      <c r="O2796" s="70"/>
      <c r="P2796" s="211">
        <f>O2796*H2796</f>
        <v>0</v>
      </c>
      <c r="Q2796" s="211">
        <v>0</v>
      </c>
      <c r="R2796" s="211">
        <f>Q2796*H2796</f>
        <v>0</v>
      </c>
      <c r="S2796" s="211">
        <v>3.9399999999999999E-3</v>
      </c>
      <c r="T2796" s="212">
        <f>S2796*H2796</f>
        <v>3.9399999999999999E-3</v>
      </c>
      <c r="U2796" s="33"/>
      <c r="V2796" s="33"/>
      <c r="W2796" s="33"/>
      <c r="X2796" s="33"/>
      <c r="Y2796" s="33"/>
      <c r="Z2796" s="33"/>
      <c r="AA2796" s="33"/>
      <c r="AB2796" s="33"/>
      <c r="AC2796" s="33"/>
      <c r="AD2796" s="33"/>
      <c r="AE2796" s="33"/>
      <c r="AR2796" s="213" t="s">
        <v>234</v>
      </c>
      <c r="AT2796" s="213" t="s">
        <v>149</v>
      </c>
      <c r="AU2796" s="213" t="s">
        <v>86</v>
      </c>
      <c r="AY2796" s="16" t="s">
        <v>147</v>
      </c>
      <c r="BE2796" s="214">
        <f>IF(N2796="základní",J2796,0)</f>
        <v>0</v>
      </c>
      <c r="BF2796" s="214">
        <f>IF(N2796="snížená",J2796,0)</f>
        <v>0</v>
      </c>
      <c r="BG2796" s="214">
        <f>IF(N2796="zákl. přenesená",J2796,0)</f>
        <v>0</v>
      </c>
      <c r="BH2796" s="214">
        <f>IF(N2796="sníž. přenesená",J2796,0)</f>
        <v>0</v>
      </c>
      <c r="BI2796" s="214">
        <f>IF(N2796="nulová",J2796,0)</f>
        <v>0</v>
      </c>
      <c r="BJ2796" s="16" t="s">
        <v>21</v>
      </c>
      <c r="BK2796" s="214">
        <f>ROUND(I2796*H2796,2)</f>
        <v>0</v>
      </c>
      <c r="BL2796" s="16" t="s">
        <v>234</v>
      </c>
      <c r="BM2796" s="213" t="s">
        <v>4783</v>
      </c>
    </row>
    <row r="2797" spans="1:65" s="2" customFormat="1" ht="11.25">
      <c r="A2797" s="33"/>
      <c r="B2797" s="34"/>
      <c r="C2797" s="35"/>
      <c r="D2797" s="215" t="s">
        <v>156</v>
      </c>
      <c r="E2797" s="35"/>
      <c r="F2797" s="216" t="s">
        <v>4784</v>
      </c>
      <c r="G2797" s="35"/>
      <c r="H2797" s="35"/>
      <c r="I2797" s="114"/>
      <c r="J2797" s="35"/>
      <c r="K2797" s="35"/>
      <c r="L2797" s="38"/>
      <c r="M2797" s="217"/>
      <c r="N2797" s="218"/>
      <c r="O2797" s="70"/>
      <c r="P2797" s="70"/>
      <c r="Q2797" s="70"/>
      <c r="R2797" s="70"/>
      <c r="S2797" s="70"/>
      <c r="T2797" s="71"/>
      <c r="U2797" s="33"/>
      <c r="V2797" s="33"/>
      <c r="W2797" s="33"/>
      <c r="X2797" s="33"/>
      <c r="Y2797" s="33"/>
      <c r="Z2797" s="33"/>
      <c r="AA2797" s="33"/>
      <c r="AB2797" s="33"/>
      <c r="AC2797" s="33"/>
      <c r="AD2797" s="33"/>
      <c r="AE2797" s="33"/>
      <c r="AT2797" s="16" t="s">
        <v>156</v>
      </c>
      <c r="AU2797" s="16" t="s">
        <v>86</v>
      </c>
    </row>
    <row r="2798" spans="1:65" s="2" customFormat="1" ht="19.5">
      <c r="A2798" s="33"/>
      <c r="B2798" s="34"/>
      <c r="C2798" s="35"/>
      <c r="D2798" s="215" t="s">
        <v>191</v>
      </c>
      <c r="E2798" s="35"/>
      <c r="F2798" s="219" t="s">
        <v>4785</v>
      </c>
      <c r="G2798" s="35"/>
      <c r="H2798" s="35"/>
      <c r="I2798" s="114"/>
      <c r="J2798" s="35"/>
      <c r="K2798" s="35"/>
      <c r="L2798" s="38"/>
      <c r="M2798" s="217"/>
      <c r="N2798" s="218"/>
      <c r="O2798" s="70"/>
      <c r="P2798" s="70"/>
      <c r="Q2798" s="70"/>
      <c r="R2798" s="70"/>
      <c r="S2798" s="70"/>
      <c r="T2798" s="71"/>
      <c r="U2798" s="33"/>
      <c r="V2798" s="33"/>
      <c r="W2798" s="33"/>
      <c r="X2798" s="33"/>
      <c r="Y2798" s="33"/>
      <c r="Z2798" s="33"/>
      <c r="AA2798" s="33"/>
      <c r="AB2798" s="33"/>
      <c r="AC2798" s="33"/>
      <c r="AD2798" s="33"/>
      <c r="AE2798" s="33"/>
      <c r="AT2798" s="16" t="s">
        <v>191</v>
      </c>
      <c r="AU2798" s="16" t="s">
        <v>86</v>
      </c>
    </row>
    <row r="2799" spans="1:65" s="2" customFormat="1" ht="21.75" customHeight="1">
      <c r="A2799" s="33"/>
      <c r="B2799" s="34"/>
      <c r="C2799" s="202" t="s">
        <v>4786</v>
      </c>
      <c r="D2799" s="202" t="s">
        <v>149</v>
      </c>
      <c r="E2799" s="203" t="s">
        <v>4787</v>
      </c>
      <c r="F2799" s="204" t="s">
        <v>4788</v>
      </c>
      <c r="G2799" s="205" t="s">
        <v>285</v>
      </c>
      <c r="H2799" s="206">
        <v>1</v>
      </c>
      <c r="I2799" s="207"/>
      <c r="J2799" s="208">
        <f>ROUND(I2799*H2799,2)</f>
        <v>0</v>
      </c>
      <c r="K2799" s="204" t="s">
        <v>153</v>
      </c>
      <c r="L2799" s="38"/>
      <c r="M2799" s="209" t="s">
        <v>1</v>
      </c>
      <c r="N2799" s="210" t="s">
        <v>42</v>
      </c>
      <c r="O2799" s="70"/>
      <c r="P2799" s="211">
        <f>O2799*H2799</f>
        <v>0</v>
      </c>
      <c r="Q2799" s="211">
        <v>1.7099999999999999E-3</v>
      </c>
      <c r="R2799" s="211">
        <f>Q2799*H2799</f>
        <v>1.7099999999999999E-3</v>
      </c>
      <c r="S2799" s="211">
        <v>0</v>
      </c>
      <c r="T2799" s="212">
        <f>S2799*H2799</f>
        <v>0</v>
      </c>
      <c r="U2799" s="33"/>
      <c r="V2799" s="33"/>
      <c r="W2799" s="33"/>
      <c r="X2799" s="33"/>
      <c r="Y2799" s="33"/>
      <c r="Z2799" s="33"/>
      <c r="AA2799" s="33"/>
      <c r="AB2799" s="33"/>
      <c r="AC2799" s="33"/>
      <c r="AD2799" s="33"/>
      <c r="AE2799" s="33"/>
      <c r="AR2799" s="213" t="s">
        <v>234</v>
      </c>
      <c r="AT2799" s="213" t="s">
        <v>149</v>
      </c>
      <c r="AU2799" s="213" t="s">
        <v>86</v>
      </c>
      <c r="AY2799" s="16" t="s">
        <v>147</v>
      </c>
      <c r="BE2799" s="214">
        <f>IF(N2799="základní",J2799,0)</f>
        <v>0</v>
      </c>
      <c r="BF2799" s="214">
        <f>IF(N2799="snížená",J2799,0)</f>
        <v>0</v>
      </c>
      <c r="BG2799" s="214">
        <f>IF(N2799="zákl. přenesená",J2799,0)</f>
        <v>0</v>
      </c>
      <c r="BH2799" s="214">
        <f>IF(N2799="sníž. přenesená",J2799,0)</f>
        <v>0</v>
      </c>
      <c r="BI2799" s="214">
        <f>IF(N2799="nulová",J2799,0)</f>
        <v>0</v>
      </c>
      <c r="BJ2799" s="16" t="s">
        <v>21</v>
      </c>
      <c r="BK2799" s="214">
        <f>ROUND(I2799*H2799,2)</f>
        <v>0</v>
      </c>
      <c r="BL2799" s="16" t="s">
        <v>234</v>
      </c>
      <c r="BM2799" s="213" t="s">
        <v>4789</v>
      </c>
    </row>
    <row r="2800" spans="1:65" s="2" customFormat="1" ht="19.5">
      <c r="A2800" s="33"/>
      <c r="B2800" s="34"/>
      <c r="C2800" s="35"/>
      <c r="D2800" s="215" t="s">
        <v>156</v>
      </c>
      <c r="E2800" s="35"/>
      <c r="F2800" s="216" t="s">
        <v>4790</v>
      </c>
      <c r="G2800" s="35"/>
      <c r="H2800" s="35"/>
      <c r="I2800" s="114"/>
      <c r="J2800" s="35"/>
      <c r="K2800" s="35"/>
      <c r="L2800" s="38"/>
      <c r="M2800" s="217"/>
      <c r="N2800" s="218"/>
      <c r="O2800" s="70"/>
      <c r="P2800" s="70"/>
      <c r="Q2800" s="70"/>
      <c r="R2800" s="70"/>
      <c r="S2800" s="70"/>
      <c r="T2800" s="71"/>
      <c r="U2800" s="33"/>
      <c r="V2800" s="33"/>
      <c r="W2800" s="33"/>
      <c r="X2800" s="33"/>
      <c r="Y2800" s="33"/>
      <c r="Z2800" s="33"/>
      <c r="AA2800" s="33"/>
      <c r="AB2800" s="33"/>
      <c r="AC2800" s="33"/>
      <c r="AD2800" s="33"/>
      <c r="AE2800" s="33"/>
      <c r="AT2800" s="16" t="s">
        <v>156</v>
      </c>
      <c r="AU2800" s="16" t="s">
        <v>86</v>
      </c>
    </row>
    <row r="2801" spans="1:65" s="2" customFormat="1" ht="19.5">
      <c r="A2801" s="33"/>
      <c r="B2801" s="34"/>
      <c r="C2801" s="35"/>
      <c r="D2801" s="215" t="s">
        <v>191</v>
      </c>
      <c r="E2801" s="35"/>
      <c r="F2801" s="219" t="s">
        <v>4791</v>
      </c>
      <c r="G2801" s="35"/>
      <c r="H2801" s="35"/>
      <c r="I2801" s="114"/>
      <c r="J2801" s="35"/>
      <c r="K2801" s="35"/>
      <c r="L2801" s="38"/>
      <c r="M2801" s="217"/>
      <c r="N2801" s="218"/>
      <c r="O2801" s="70"/>
      <c r="P2801" s="70"/>
      <c r="Q2801" s="70"/>
      <c r="R2801" s="70"/>
      <c r="S2801" s="70"/>
      <c r="T2801" s="71"/>
      <c r="U2801" s="33"/>
      <c r="V2801" s="33"/>
      <c r="W2801" s="33"/>
      <c r="X2801" s="33"/>
      <c r="Y2801" s="33"/>
      <c r="Z2801" s="33"/>
      <c r="AA2801" s="33"/>
      <c r="AB2801" s="33"/>
      <c r="AC2801" s="33"/>
      <c r="AD2801" s="33"/>
      <c r="AE2801" s="33"/>
      <c r="AT2801" s="16" t="s">
        <v>191</v>
      </c>
      <c r="AU2801" s="16" t="s">
        <v>86</v>
      </c>
    </row>
    <row r="2802" spans="1:65" s="2" customFormat="1" ht="21.75" customHeight="1">
      <c r="A2802" s="33"/>
      <c r="B2802" s="34"/>
      <c r="C2802" s="202" t="s">
        <v>4792</v>
      </c>
      <c r="D2802" s="202" t="s">
        <v>149</v>
      </c>
      <c r="E2802" s="203" t="s">
        <v>4793</v>
      </c>
      <c r="F2802" s="204" t="s">
        <v>4794</v>
      </c>
      <c r="G2802" s="205" t="s">
        <v>210</v>
      </c>
      <c r="H2802" s="206">
        <v>1</v>
      </c>
      <c r="I2802" s="207"/>
      <c r="J2802" s="208">
        <f>ROUND(I2802*H2802,2)</f>
        <v>0</v>
      </c>
      <c r="K2802" s="204" t="s">
        <v>153</v>
      </c>
      <c r="L2802" s="38"/>
      <c r="M2802" s="209" t="s">
        <v>1</v>
      </c>
      <c r="N2802" s="210" t="s">
        <v>42</v>
      </c>
      <c r="O2802" s="70"/>
      <c r="P2802" s="211">
        <f>O2802*H2802</f>
        <v>0</v>
      </c>
      <c r="Q2802" s="211">
        <v>4.8000000000000001E-4</v>
      </c>
      <c r="R2802" s="211">
        <f>Q2802*H2802</f>
        <v>4.8000000000000001E-4</v>
      </c>
      <c r="S2802" s="211">
        <v>0</v>
      </c>
      <c r="T2802" s="212">
        <f>S2802*H2802</f>
        <v>0</v>
      </c>
      <c r="U2802" s="33"/>
      <c r="V2802" s="33"/>
      <c r="W2802" s="33"/>
      <c r="X2802" s="33"/>
      <c r="Y2802" s="33"/>
      <c r="Z2802" s="33"/>
      <c r="AA2802" s="33"/>
      <c r="AB2802" s="33"/>
      <c r="AC2802" s="33"/>
      <c r="AD2802" s="33"/>
      <c r="AE2802" s="33"/>
      <c r="AR2802" s="213" t="s">
        <v>234</v>
      </c>
      <c r="AT2802" s="213" t="s">
        <v>149</v>
      </c>
      <c r="AU2802" s="213" t="s">
        <v>86</v>
      </c>
      <c r="AY2802" s="16" t="s">
        <v>147</v>
      </c>
      <c r="BE2802" s="214">
        <f>IF(N2802="základní",J2802,0)</f>
        <v>0</v>
      </c>
      <c r="BF2802" s="214">
        <f>IF(N2802="snížená",J2802,0)</f>
        <v>0</v>
      </c>
      <c r="BG2802" s="214">
        <f>IF(N2802="zákl. přenesená",J2802,0)</f>
        <v>0</v>
      </c>
      <c r="BH2802" s="214">
        <f>IF(N2802="sníž. přenesená",J2802,0)</f>
        <v>0</v>
      </c>
      <c r="BI2802" s="214">
        <f>IF(N2802="nulová",J2802,0)</f>
        <v>0</v>
      </c>
      <c r="BJ2802" s="16" t="s">
        <v>21</v>
      </c>
      <c r="BK2802" s="214">
        <f>ROUND(I2802*H2802,2)</f>
        <v>0</v>
      </c>
      <c r="BL2802" s="16" t="s">
        <v>234</v>
      </c>
      <c r="BM2802" s="213" t="s">
        <v>4795</v>
      </c>
    </row>
    <row r="2803" spans="1:65" s="2" customFormat="1" ht="29.25">
      <c r="A2803" s="33"/>
      <c r="B2803" s="34"/>
      <c r="C2803" s="35"/>
      <c r="D2803" s="215" t="s">
        <v>156</v>
      </c>
      <c r="E2803" s="35"/>
      <c r="F2803" s="216" t="s">
        <v>4796</v>
      </c>
      <c r="G2803" s="35"/>
      <c r="H2803" s="35"/>
      <c r="I2803" s="114"/>
      <c r="J2803" s="35"/>
      <c r="K2803" s="35"/>
      <c r="L2803" s="38"/>
      <c r="M2803" s="217"/>
      <c r="N2803" s="218"/>
      <c r="O2803" s="70"/>
      <c r="P2803" s="70"/>
      <c r="Q2803" s="70"/>
      <c r="R2803" s="70"/>
      <c r="S2803" s="70"/>
      <c r="T2803" s="71"/>
      <c r="U2803" s="33"/>
      <c r="V2803" s="33"/>
      <c r="W2803" s="33"/>
      <c r="X2803" s="33"/>
      <c r="Y2803" s="33"/>
      <c r="Z2803" s="33"/>
      <c r="AA2803" s="33"/>
      <c r="AB2803" s="33"/>
      <c r="AC2803" s="33"/>
      <c r="AD2803" s="33"/>
      <c r="AE2803" s="33"/>
      <c r="AT2803" s="16" t="s">
        <v>156</v>
      </c>
      <c r="AU2803" s="16" t="s">
        <v>86</v>
      </c>
    </row>
    <row r="2804" spans="1:65" s="2" customFormat="1" ht="21.75" customHeight="1">
      <c r="A2804" s="33"/>
      <c r="B2804" s="34"/>
      <c r="C2804" s="202" t="s">
        <v>4797</v>
      </c>
      <c r="D2804" s="202" t="s">
        <v>149</v>
      </c>
      <c r="E2804" s="203" t="s">
        <v>4798</v>
      </c>
      <c r="F2804" s="204" t="s">
        <v>4799</v>
      </c>
      <c r="G2804" s="205" t="s">
        <v>285</v>
      </c>
      <c r="H2804" s="206">
        <v>1</v>
      </c>
      <c r="I2804" s="207"/>
      <c r="J2804" s="208">
        <f>ROUND(I2804*H2804,2)</f>
        <v>0</v>
      </c>
      <c r="K2804" s="204" t="s">
        <v>153</v>
      </c>
      <c r="L2804" s="38"/>
      <c r="M2804" s="209" t="s">
        <v>1</v>
      </c>
      <c r="N2804" s="210" t="s">
        <v>42</v>
      </c>
      <c r="O2804" s="70"/>
      <c r="P2804" s="211">
        <f>O2804*H2804</f>
        <v>0</v>
      </c>
      <c r="Q2804" s="211">
        <v>3.63E-3</v>
      </c>
      <c r="R2804" s="211">
        <f>Q2804*H2804</f>
        <v>3.63E-3</v>
      </c>
      <c r="S2804" s="211">
        <v>0</v>
      </c>
      <c r="T2804" s="212">
        <f>S2804*H2804</f>
        <v>0</v>
      </c>
      <c r="U2804" s="33"/>
      <c r="V2804" s="33"/>
      <c r="W2804" s="33"/>
      <c r="X2804" s="33"/>
      <c r="Y2804" s="33"/>
      <c r="Z2804" s="33"/>
      <c r="AA2804" s="33"/>
      <c r="AB2804" s="33"/>
      <c r="AC2804" s="33"/>
      <c r="AD2804" s="33"/>
      <c r="AE2804" s="33"/>
      <c r="AR2804" s="213" t="s">
        <v>234</v>
      </c>
      <c r="AT2804" s="213" t="s">
        <v>149</v>
      </c>
      <c r="AU2804" s="213" t="s">
        <v>86</v>
      </c>
      <c r="AY2804" s="16" t="s">
        <v>147</v>
      </c>
      <c r="BE2804" s="214">
        <f>IF(N2804="základní",J2804,0)</f>
        <v>0</v>
      </c>
      <c r="BF2804" s="214">
        <f>IF(N2804="snížená",J2804,0)</f>
        <v>0</v>
      </c>
      <c r="BG2804" s="214">
        <f>IF(N2804="zákl. přenesená",J2804,0)</f>
        <v>0</v>
      </c>
      <c r="BH2804" s="214">
        <f>IF(N2804="sníž. přenesená",J2804,0)</f>
        <v>0</v>
      </c>
      <c r="BI2804" s="214">
        <f>IF(N2804="nulová",J2804,0)</f>
        <v>0</v>
      </c>
      <c r="BJ2804" s="16" t="s">
        <v>21</v>
      </c>
      <c r="BK2804" s="214">
        <f>ROUND(I2804*H2804,2)</f>
        <v>0</v>
      </c>
      <c r="BL2804" s="16" t="s">
        <v>234</v>
      </c>
      <c r="BM2804" s="213" t="s">
        <v>4800</v>
      </c>
    </row>
    <row r="2805" spans="1:65" s="2" customFormat="1" ht="19.5">
      <c r="A2805" s="33"/>
      <c r="B2805" s="34"/>
      <c r="C2805" s="35"/>
      <c r="D2805" s="215" t="s">
        <v>156</v>
      </c>
      <c r="E2805" s="35"/>
      <c r="F2805" s="216" t="s">
        <v>4801</v>
      </c>
      <c r="G2805" s="35"/>
      <c r="H2805" s="35"/>
      <c r="I2805" s="114"/>
      <c r="J2805" s="35"/>
      <c r="K2805" s="35"/>
      <c r="L2805" s="38"/>
      <c r="M2805" s="217"/>
      <c r="N2805" s="218"/>
      <c r="O2805" s="70"/>
      <c r="P2805" s="70"/>
      <c r="Q2805" s="70"/>
      <c r="R2805" s="70"/>
      <c r="S2805" s="70"/>
      <c r="T2805" s="71"/>
      <c r="U2805" s="33"/>
      <c r="V2805" s="33"/>
      <c r="W2805" s="33"/>
      <c r="X2805" s="33"/>
      <c r="Y2805" s="33"/>
      <c r="Z2805" s="33"/>
      <c r="AA2805" s="33"/>
      <c r="AB2805" s="33"/>
      <c r="AC2805" s="33"/>
      <c r="AD2805" s="33"/>
      <c r="AE2805" s="33"/>
      <c r="AT2805" s="16" t="s">
        <v>156</v>
      </c>
      <c r="AU2805" s="16" t="s">
        <v>86</v>
      </c>
    </row>
    <row r="2806" spans="1:65" s="2" customFormat="1" ht="21.75" customHeight="1">
      <c r="A2806" s="33"/>
      <c r="B2806" s="34"/>
      <c r="C2806" s="202" t="s">
        <v>4802</v>
      </c>
      <c r="D2806" s="202" t="s">
        <v>149</v>
      </c>
      <c r="E2806" s="203" t="s">
        <v>4803</v>
      </c>
      <c r="F2806" s="204" t="s">
        <v>4804</v>
      </c>
      <c r="G2806" s="205" t="s">
        <v>580</v>
      </c>
      <c r="H2806" s="206">
        <v>1</v>
      </c>
      <c r="I2806" s="207"/>
      <c r="J2806" s="208">
        <f>ROUND(I2806*H2806,2)</f>
        <v>0</v>
      </c>
      <c r="K2806" s="204" t="s">
        <v>153</v>
      </c>
      <c r="L2806" s="38"/>
      <c r="M2806" s="209" t="s">
        <v>1</v>
      </c>
      <c r="N2806" s="210" t="s">
        <v>42</v>
      </c>
      <c r="O2806" s="70"/>
      <c r="P2806" s="211">
        <f>O2806*H2806</f>
        <v>0</v>
      </c>
      <c r="Q2806" s="211">
        <v>0</v>
      </c>
      <c r="R2806" s="211">
        <f>Q2806*H2806</f>
        <v>0</v>
      </c>
      <c r="S2806" s="211">
        <v>0</v>
      </c>
      <c r="T2806" s="212">
        <f>S2806*H2806</f>
        <v>0</v>
      </c>
      <c r="U2806" s="33"/>
      <c r="V2806" s="33"/>
      <c r="W2806" s="33"/>
      <c r="X2806" s="33"/>
      <c r="Y2806" s="33"/>
      <c r="Z2806" s="33"/>
      <c r="AA2806" s="33"/>
      <c r="AB2806" s="33"/>
      <c r="AC2806" s="33"/>
      <c r="AD2806" s="33"/>
      <c r="AE2806" s="33"/>
      <c r="AR2806" s="213" t="s">
        <v>234</v>
      </c>
      <c r="AT2806" s="213" t="s">
        <v>149</v>
      </c>
      <c r="AU2806" s="213" t="s">
        <v>86</v>
      </c>
      <c r="AY2806" s="16" t="s">
        <v>147</v>
      </c>
      <c r="BE2806" s="214">
        <f>IF(N2806="základní",J2806,0)</f>
        <v>0</v>
      </c>
      <c r="BF2806" s="214">
        <f>IF(N2806="snížená",J2806,0)</f>
        <v>0</v>
      </c>
      <c r="BG2806" s="214">
        <f>IF(N2806="zákl. přenesená",J2806,0)</f>
        <v>0</v>
      </c>
      <c r="BH2806" s="214">
        <f>IF(N2806="sníž. přenesená",J2806,0)</f>
        <v>0</v>
      </c>
      <c r="BI2806" s="214">
        <f>IF(N2806="nulová",J2806,0)</f>
        <v>0</v>
      </c>
      <c r="BJ2806" s="16" t="s">
        <v>21</v>
      </c>
      <c r="BK2806" s="214">
        <f>ROUND(I2806*H2806,2)</f>
        <v>0</v>
      </c>
      <c r="BL2806" s="16" t="s">
        <v>234</v>
      </c>
      <c r="BM2806" s="213" t="s">
        <v>4805</v>
      </c>
    </row>
    <row r="2807" spans="1:65" s="2" customFormat="1" ht="29.25">
      <c r="A2807" s="33"/>
      <c r="B2807" s="34"/>
      <c r="C2807" s="35"/>
      <c r="D2807" s="215" t="s">
        <v>156</v>
      </c>
      <c r="E2807" s="35"/>
      <c r="F2807" s="216" t="s">
        <v>4806</v>
      </c>
      <c r="G2807" s="35"/>
      <c r="H2807" s="35"/>
      <c r="I2807" s="114"/>
      <c r="J2807" s="35"/>
      <c r="K2807" s="35"/>
      <c r="L2807" s="38"/>
      <c r="M2807" s="217"/>
      <c r="N2807" s="218"/>
      <c r="O2807" s="70"/>
      <c r="P2807" s="70"/>
      <c r="Q2807" s="70"/>
      <c r="R2807" s="70"/>
      <c r="S2807" s="70"/>
      <c r="T2807" s="71"/>
      <c r="U2807" s="33"/>
      <c r="V2807" s="33"/>
      <c r="W2807" s="33"/>
      <c r="X2807" s="33"/>
      <c r="Y2807" s="33"/>
      <c r="Z2807" s="33"/>
      <c r="AA2807" s="33"/>
      <c r="AB2807" s="33"/>
      <c r="AC2807" s="33"/>
      <c r="AD2807" s="33"/>
      <c r="AE2807" s="33"/>
      <c r="AT2807" s="16" t="s">
        <v>156</v>
      </c>
      <c r="AU2807" s="16" t="s">
        <v>86</v>
      </c>
    </row>
    <row r="2808" spans="1:65" s="2" customFormat="1" ht="107.25">
      <c r="A2808" s="33"/>
      <c r="B2808" s="34"/>
      <c r="C2808" s="35"/>
      <c r="D2808" s="215" t="s">
        <v>158</v>
      </c>
      <c r="E2808" s="35"/>
      <c r="F2808" s="219" t="s">
        <v>4807</v>
      </c>
      <c r="G2808" s="35"/>
      <c r="H2808" s="35"/>
      <c r="I2808" s="114"/>
      <c r="J2808" s="35"/>
      <c r="K2808" s="35"/>
      <c r="L2808" s="38"/>
      <c r="M2808" s="217"/>
      <c r="N2808" s="218"/>
      <c r="O2808" s="70"/>
      <c r="P2808" s="70"/>
      <c r="Q2808" s="70"/>
      <c r="R2808" s="70"/>
      <c r="S2808" s="70"/>
      <c r="T2808" s="71"/>
      <c r="U2808" s="33"/>
      <c r="V2808" s="33"/>
      <c r="W2808" s="33"/>
      <c r="X2808" s="33"/>
      <c r="Y2808" s="33"/>
      <c r="Z2808" s="33"/>
      <c r="AA2808" s="33"/>
      <c r="AB2808" s="33"/>
      <c r="AC2808" s="33"/>
      <c r="AD2808" s="33"/>
      <c r="AE2808" s="33"/>
      <c r="AT2808" s="16" t="s">
        <v>158</v>
      </c>
      <c r="AU2808" s="16" t="s">
        <v>86</v>
      </c>
    </row>
    <row r="2809" spans="1:65" s="12" customFormat="1" ht="22.9" customHeight="1">
      <c r="B2809" s="186"/>
      <c r="C2809" s="187"/>
      <c r="D2809" s="188" t="s">
        <v>76</v>
      </c>
      <c r="E2809" s="200" t="s">
        <v>4351</v>
      </c>
      <c r="F2809" s="200" t="s">
        <v>4808</v>
      </c>
      <c r="G2809" s="187"/>
      <c r="H2809" s="187"/>
      <c r="I2809" s="190"/>
      <c r="J2809" s="201">
        <f>BK2809</f>
        <v>0</v>
      </c>
      <c r="K2809" s="187"/>
      <c r="L2809" s="192"/>
      <c r="M2809" s="193"/>
      <c r="N2809" s="194"/>
      <c r="O2809" s="194"/>
      <c r="P2809" s="195">
        <f>SUM(P2810:P2823)</f>
        <v>0</v>
      </c>
      <c r="Q2809" s="194"/>
      <c r="R2809" s="195">
        <f>SUM(R2810:R2823)</f>
        <v>3.6299999999999999E-2</v>
      </c>
      <c r="S2809" s="194"/>
      <c r="T2809" s="196">
        <f>SUM(T2810:T2823)</f>
        <v>8.3169999999999994E-2</v>
      </c>
      <c r="AR2809" s="197" t="s">
        <v>86</v>
      </c>
      <c r="AT2809" s="198" t="s">
        <v>76</v>
      </c>
      <c r="AU2809" s="198" t="s">
        <v>21</v>
      </c>
      <c r="AY2809" s="197" t="s">
        <v>147</v>
      </c>
      <c r="BK2809" s="199">
        <f>SUM(BK2810:BK2823)</f>
        <v>0</v>
      </c>
    </row>
    <row r="2810" spans="1:65" s="2" customFormat="1" ht="16.5" customHeight="1">
      <c r="A2810" s="33"/>
      <c r="B2810" s="34"/>
      <c r="C2810" s="202" t="s">
        <v>4809</v>
      </c>
      <c r="D2810" s="202" t="s">
        <v>149</v>
      </c>
      <c r="E2810" s="203" t="s">
        <v>4810</v>
      </c>
      <c r="F2810" s="204" t="s">
        <v>4811</v>
      </c>
      <c r="G2810" s="205" t="s">
        <v>152</v>
      </c>
      <c r="H2810" s="206">
        <v>1</v>
      </c>
      <c r="I2810" s="207"/>
      <c r="J2810" s="208">
        <f>ROUND(I2810*H2810,2)</f>
        <v>0</v>
      </c>
      <c r="K2810" s="204" t="s">
        <v>153</v>
      </c>
      <c r="L2810" s="38"/>
      <c r="M2810" s="209" t="s">
        <v>1</v>
      </c>
      <c r="N2810" s="210" t="s">
        <v>42</v>
      </c>
      <c r="O2810" s="70"/>
      <c r="P2810" s="211">
        <f>O2810*H2810</f>
        <v>0</v>
      </c>
      <c r="Q2810" s="211">
        <v>2.9999999999999997E-4</v>
      </c>
      <c r="R2810" s="211">
        <f>Q2810*H2810</f>
        <v>2.9999999999999997E-4</v>
      </c>
      <c r="S2810" s="211">
        <v>0</v>
      </c>
      <c r="T2810" s="212">
        <f>S2810*H2810</f>
        <v>0</v>
      </c>
      <c r="U2810" s="33"/>
      <c r="V2810" s="33"/>
      <c r="W2810" s="33"/>
      <c r="X2810" s="33"/>
      <c r="Y2810" s="33"/>
      <c r="Z2810" s="33"/>
      <c r="AA2810" s="33"/>
      <c r="AB2810" s="33"/>
      <c r="AC2810" s="33"/>
      <c r="AD2810" s="33"/>
      <c r="AE2810" s="33"/>
      <c r="AR2810" s="213" t="s">
        <v>234</v>
      </c>
      <c r="AT2810" s="213" t="s">
        <v>149</v>
      </c>
      <c r="AU2810" s="213" t="s">
        <v>86</v>
      </c>
      <c r="AY2810" s="16" t="s">
        <v>147</v>
      </c>
      <c r="BE2810" s="214">
        <f>IF(N2810="základní",J2810,0)</f>
        <v>0</v>
      </c>
      <c r="BF2810" s="214">
        <f>IF(N2810="snížená",J2810,0)</f>
        <v>0</v>
      </c>
      <c r="BG2810" s="214">
        <f>IF(N2810="zákl. přenesená",J2810,0)</f>
        <v>0</v>
      </c>
      <c r="BH2810" s="214">
        <f>IF(N2810="sníž. přenesená",J2810,0)</f>
        <v>0</v>
      </c>
      <c r="BI2810" s="214">
        <f>IF(N2810="nulová",J2810,0)</f>
        <v>0</v>
      </c>
      <c r="BJ2810" s="16" t="s">
        <v>21</v>
      </c>
      <c r="BK2810" s="214">
        <f>ROUND(I2810*H2810,2)</f>
        <v>0</v>
      </c>
      <c r="BL2810" s="16" t="s">
        <v>234</v>
      </c>
      <c r="BM2810" s="213" t="s">
        <v>4812</v>
      </c>
    </row>
    <row r="2811" spans="1:65" s="2" customFormat="1" ht="19.5">
      <c r="A2811" s="33"/>
      <c r="B2811" s="34"/>
      <c r="C2811" s="35"/>
      <c r="D2811" s="215" t="s">
        <v>156</v>
      </c>
      <c r="E2811" s="35"/>
      <c r="F2811" s="216" t="s">
        <v>4813</v>
      </c>
      <c r="G2811" s="35"/>
      <c r="H2811" s="35"/>
      <c r="I2811" s="114"/>
      <c r="J2811" s="35"/>
      <c r="K2811" s="35"/>
      <c r="L2811" s="38"/>
      <c r="M2811" s="217"/>
      <c r="N2811" s="218"/>
      <c r="O2811" s="70"/>
      <c r="P2811" s="70"/>
      <c r="Q2811" s="70"/>
      <c r="R2811" s="70"/>
      <c r="S2811" s="70"/>
      <c r="T2811" s="71"/>
      <c r="U2811" s="33"/>
      <c r="V2811" s="33"/>
      <c r="W2811" s="33"/>
      <c r="X2811" s="33"/>
      <c r="Y2811" s="33"/>
      <c r="Z2811" s="33"/>
      <c r="AA2811" s="33"/>
      <c r="AB2811" s="33"/>
      <c r="AC2811" s="33"/>
      <c r="AD2811" s="33"/>
      <c r="AE2811" s="33"/>
      <c r="AT2811" s="16" t="s">
        <v>156</v>
      </c>
      <c r="AU2811" s="16" t="s">
        <v>86</v>
      </c>
    </row>
    <row r="2812" spans="1:65" s="2" customFormat="1" ht="58.5">
      <c r="A2812" s="33"/>
      <c r="B2812" s="34"/>
      <c r="C2812" s="35"/>
      <c r="D2812" s="215" t="s">
        <v>158</v>
      </c>
      <c r="E2812" s="35"/>
      <c r="F2812" s="219" t="s">
        <v>4814</v>
      </c>
      <c r="G2812" s="35"/>
      <c r="H2812" s="35"/>
      <c r="I2812" s="114"/>
      <c r="J2812" s="35"/>
      <c r="K2812" s="35"/>
      <c r="L2812" s="38"/>
      <c r="M2812" s="217"/>
      <c r="N2812" s="218"/>
      <c r="O2812" s="70"/>
      <c r="P2812" s="70"/>
      <c r="Q2812" s="70"/>
      <c r="R2812" s="70"/>
      <c r="S2812" s="70"/>
      <c r="T2812" s="71"/>
      <c r="U2812" s="33"/>
      <c r="V2812" s="33"/>
      <c r="W2812" s="33"/>
      <c r="X2812" s="33"/>
      <c r="Y2812" s="33"/>
      <c r="Z2812" s="33"/>
      <c r="AA2812" s="33"/>
      <c r="AB2812" s="33"/>
      <c r="AC2812" s="33"/>
      <c r="AD2812" s="33"/>
      <c r="AE2812" s="33"/>
      <c r="AT2812" s="16" t="s">
        <v>158</v>
      </c>
      <c r="AU2812" s="16" t="s">
        <v>86</v>
      </c>
    </row>
    <row r="2813" spans="1:65" s="2" customFormat="1" ht="16.5" customHeight="1">
      <c r="A2813" s="33"/>
      <c r="B2813" s="34"/>
      <c r="C2813" s="202" t="s">
        <v>4815</v>
      </c>
      <c r="D2813" s="202" t="s">
        <v>149</v>
      </c>
      <c r="E2813" s="203" t="s">
        <v>4816</v>
      </c>
      <c r="F2813" s="204" t="s">
        <v>4817</v>
      </c>
      <c r="G2813" s="205" t="s">
        <v>152</v>
      </c>
      <c r="H2813" s="206">
        <v>1</v>
      </c>
      <c r="I2813" s="207"/>
      <c r="J2813" s="208">
        <f>ROUND(I2813*H2813,2)</f>
        <v>0</v>
      </c>
      <c r="K2813" s="204" t="s">
        <v>153</v>
      </c>
      <c r="L2813" s="38"/>
      <c r="M2813" s="209" t="s">
        <v>1</v>
      </c>
      <c r="N2813" s="210" t="s">
        <v>42</v>
      </c>
      <c r="O2813" s="70"/>
      <c r="P2813" s="211">
        <f>O2813*H2813</f>
        <v>0</v>
      </c>
      <c r="Q2813" s="211">
        <v>7.4999999999999997E-3</v>
      </c>
      <c r="R2813" s="211">
        <f>Q2813*H2813</f>
        <v>7.4999999999999997E-3</v>
      </c>
      <c r="S2813" s="211">
        <v>0</v>
      </c>
      <c r="T2813" s="212">
        <f>S2813*H2813</f>
        <v>0</v>
      </c>
      <c r="U2813" s="33"/>
      <c r="V2813" s="33"/>
      <c r="W2813" s="33"/>
      <c r="X2813" s="33"/>
      <c r="Y2813" s="33"/>
      <c r="Z2813" s="33"/>
      <c r="AA2813" s="33"/>
      <c r="AB2813" s="33"/>
      <c r="AC2813" s="33"/>
      <c r="AD2813" s="33"/>
      <c r="AE2813" s="33"/>
      <c r="AR2813" s="213" t="s">
        <v>234</v>
      </c>
      <c r="AT2813" s="213" t="s">
        <v>149</v>
      </c>
      <c r="AU2813" s="213" t="s">
        <v>86</v>
      </c>
      <c r="AY2813" s="16" t="s">
        <v>147</v>
      </c>
      <c r="BE2813" s="214">
        <f>IF(N2813="základní",J2813,0)</f>
        <v>0</v>
      </c>
      <c r="BF2813" s="214">
        <f>IF(N2813="snížená",J2813,0)</f>
        <v>0</v>
      </c>
      <c r="BG2813" s="214">
        <f>IF(N2813="zákl. přenesená",J2813,0)</f>
        <v>0</v>
      </c>
      <c r="BH2813" s="214">
        <f>IF(N2813="sníž. přenesená",J2813,0)</f>
        <v>0</v>
      </c>
      <c r="BI2813" s="214">
        <f>IF(N2813="nulová",J2813,0)</f>
        <v>0</v>
      </c>
      <c r="BJ2813" s="16" t="s">
        <v>21</v>
      </c>
      <c r="BK2813" s="214">
        <f>ROUND(I2813*H2813,2)</f>
        <v>0</v>
      </c>
      <c r="BL2813" s="16" t="s">
        <v>234</v>
      </c>
      <c r="BM2813" s="213" t="s">
        <v>4818</v>
      </c>
    </row>
    <row r="2814" spans="1:65" s="2" customFormat="1" ht="19.5">
      <c r="A2814" s="33"/>
      <c r="B2814" s="34"/>
      <c r="C2814" s="35"/>
      <c r="D2814" s="215" t="s">
        <v>156</v>
      </c>
      <c r="E2814" s="35"/>
      <c r="F2814" s="216" t="s">
        <v>4819</v>
      </c>
      <c r="G2814" s="35"/>
      <c r="H2814" s="35"/>
      <c r="I2814" s="114"/>
      <c r="J2814" s="35"/>
      <c r="K2814" s="35"/>
      <c r="L2814" s="38"/>
      <c r="M2814" s="217"/>
      <c r="N2814" s="218"/>
      <c r="O2814" s="70"/>
      <c r="P2814" s="70"/>
      <c r="Q2814" s="70"/>
      <c r="R2814" s="70"/>
      <c r="S2814" s="70"/>
      <c r="T2814" s="71"/>
      <c r="U2814" s="33"/>
      <c r="V2814" s="33"/>
      <c r="W2814" s="33"/>
      <c r="X2814" s="33"/>
      <c r="Y2814" s="33"/>
      <c r="Z2814" s="33"/>
      <c r="AA2814" s="33"/>
      <c r="AB2814" s="33"/>
      <c r="AC2814" s="33"/>
      <c r="AD2814" s="33"/>
      <c r="AE2814" s="33"/>
      <c r="AT2814" s="16" t="s">
        <v>156</v>
      </c>
      <c r="AU2814" s="16" t="s">
        <v>86</v>
      </c>
    </row>
    <row r="2815" spans="1:65" s="2" customFormat="1" ht="58.5">
      <c r="A2815" s="33"/>
      <c r="B2815" s="34"/>
      <c r="C2815" s="35"/>
      <c r="D2815" s="215" t="s">
        <v>158</v>
      </c>
      <c r="E2815" s="35"/>
      <c r="F2815" s="219" t="s">
        <v>4814</v>
      </c>
      <c r="G2815" s="35"/>
      <c r="H2815" s="35"/>
      <c r="I2815" s="114"/>
      <c r="J2815" s="35"/>
      <c r="K2815" s="35"/>
      <c r="L2815" s="38"/>
      <c r="M2815" s="217"/>
      <c r="N2815" s="218"/>
      <c r="O2815" s="70"/>
      <c r="P2815" s="70"/>
      <c r="Q2815" s="70"/>
      <c r="R2815" s="70"/>
      <c r="S2815" s="70"/>
      <c r="T2815" s="71"/>
      <c r="U2815" s="33"/>
      <c r="V2815" s="33"/>
      <c r="W2815" s="33"/>
      <c r="X2815" s="33"/>
      <c r="Y2815" s="33"/>
      <c r="Z2815" s="33"/>
      <c r="AA2815" s="33"/>
      <c r="AB2815" s="33"/>
      <c r="AC2815" s="33"/>
      <c r="AD2815" s="33"/>
      <c r="AE2815" s="33"/>
      <c r="AT2815" s="16" t="s">
        <v>158</v>
      </c>
      <c r="AU2815" s="16" t="s">
        <v>86</v>
      </c>
    </row>
    <row r="2816" spans="1:65" s="2" customFormat="1" ht="21.75" customHeight="1">
      <c r="A2816" s="33"/>
      <c r="B2816" s="34"/>
      <c r="C2816" s="202" t="s">
        <v>4820</v>
      </c>
      <c r="D2816" s="202" t="s">
        <v>149</v>
      </c>
      <c r="E2816" s="203" t="s">
        <v>4821</v>
      </c>
      <c r="F2816" s="204" t="s">
        <v>4822</v>
      </c>
      <c r="G2816" s="205" t="s">
        <v>152</v>
      </c>
      <c r="H2816" s="206">
        <v>1</v>
      </c>
      <c r="I2816" s="207"/>
      <c r="J2816" s="208">
        <f>ROUND(I2816*H2816,2)</f>
        <v>0</v>
      </c>
      <c r="K2816" s="204" t="s">
        <v>153</v>
      </c>
      <c r="L2816" s="38"/>
      <c r="M2816" s="209" t="s">
        <v>1</v>
      </c>
      <c r="N2816" s="210" t="s">
        <v>42</v>
      </c>
      <c r="O2816" s="70"/>
      <c r="P2816" s="211">
        <f>O2816*H2816</f>
        <v>0</v>
      </c>
      <c r="Q2816" s="211">
        <v>0</v>
      </c>
      <c r="R2816" s="211">
        <f>Q2816*H2816</f>
        <v>0</v>
      </c>
      <c r="S2816" s="211">
        <v>8.3169999999999994E-2</v>
      </c>
      <c r="T2816" s="212">
        <f>S2816*H2816</f>
        <v>8.3169999999999994E-2</v>
      </c>
      <c r="U2816" s="33"/>
      <c r="V2816" s="33"/>
      <c r="W2816" s="33"/>
      <c r="X2816" s="33"/>
      <c r="Y2816" s="33"/>
      <c r="Z2816" s="33"/>
      <c r="AA2816" s="33"/>
      <c r="AB2816" s="33"/>
      <c r="AC2816" s="33"/>
      <c r="AD2816" s="33"/>
      <c r="AE2816" s="33"/>
      <c r="AR2816" s="213" t="s">
        <v>234</v>
      </c>
      <c r="AT2816" s="213" t="s">
        <v>149</v>
      </c>
      <c r="AU2816" s="213" t="s">
        <v>86</v>
      </c>
      <c r="AY2816" s="16" t="s">
        <v>147</v>
      </c>
      <c r="BE2816" s="214">
        <f>IF(N2816="základní",J2816,0)</f>
        <v>0</v>
      </c>
      <c r="BF2816" s="214">
        <f>IF(N2816="snížená",J2816,0)</f>
        <v>0</v>
      </c>
      <c r="BG2816" s="214">
        <f>IF(N2816="zákl. přenesená",J2816,0)</f>
        <v>0</v>
      </c>
      <c r="BH2816" s="214">
        <f>IF(N2816="sníž. přenesená",J2816,0)</f>
        <v>0</v>
      </c>
      <c r="BI2816" s="214">
        <f>IF(N2816="nulová",J2816,0)</f>
        <v>0</v>
      </c>
      <c r="BJ2816" s="16" t="s">
        <v>21</v>
      </c>
      <c r="BK2816" s="214">
        <f>ROUND(I2816*H2816,2)</f>
        <v>0</v>
      </c>
      <c r="BL2816" s="16" t="s">
        <v>234</v>
      </c>
      <c r="BM2816" s="213" t="s">
        <v>4823</v>
      </c>
    </row>
    <row r="2817" spans="1:65" s="2" customFormat="1" ht="11.25">
      <c r="A2817" s="33"/>
      <c r="B2817" s="34"/>
      <c r="C2817" s="35"/>
      <c r="D2817" s="215" t="s">
        <v>156</v>
      </c>
      <c r="E2817" s="35"/>
      <c r="F2817" s="216" t="s">
        <v>4822</v>
      </c>
      <c r="G2817" s="35"/>
      <c r="H2817" s="35"/>
      <c r="I2817" s="114"/>
      <c r="J2817" s="35"/>
      <c r="K2817" s="35"/>
      <c r="L2817" s="38"/>
      <c r="M2817" s="217"/>
      <c r="N2817" s="218"/>
      <c r="O2817" s="70"/>
      <c r="P2817" s="70"/>
      <c r="Q2817" s="70"/>
      <c r="R2817" s="70"/>
      <c r="S2817" s="70"/>
      <c r="T2817" s="71"/>
      <c r="U2817" s="33"/>
      <c r="V2817" s="33"/>
      <c r="W2817" s="33"/>
      <c r="X2817" s="33"/>
      <c r="Y2817" s="33"/>
      <c r="Z2817" s="33"/>
      <c r="AA2817" s="33"/>
      <c r="AB2817" s="33"/>
      <c r="AC2817" s="33"/>
      <c r="AD2817" s="33"/>
      <c r="AE2817" s="33"/>
      <c r="AT2817" s="16" t="s">
        <v>156</v>
      </c>
      <c r="AU2817" s="16" t="s">
        <v>86</v>
      </c>
    </row>
    <row r="2818" spans="1:65" s="2" customFormat="1" ht="33" customHeight="1">
      <c r="A2818" s="33"/>
      <c r="B2818" s="34"/>
      <c r="C2818" s="202" t="s">
        <v>4824</v>
      </c>
      <c r="D2818" s="202" t="s">
        <v>149</v>
      </c>
      <c r="E2818" s="203" t="s">
        <v>4825</v>
      </c>
      <c r="F2818" s="204" t="s">
        <v>4826</v>
      </c>
      <c r="G2818" s="205" t="s">
        <v>152</v>
      </c>
      <c r="H2818" s="206">
        <v>1</v>
      </c>
      <c r="I2818" s="207"/>
      <c r="J2818" s="208">
        <f>ROUND(I2818*H2818,2)</f>
        <v>0</v>
      </c>
      <c r="K2818" s="204" t="s">
        <v>153</v>
      </c>
      <c r="L2818" s="38"/>
      <c r="M2818" s="209" t="s">
        <v>1</v>
      </c>
      <c r="N2818" s="210" t="s">
        <v>42</v>
      </c>
      <c r="O2818" s="70"/>
      <c r="P2818" s="211">
        <f>O2818*H2818</f>
        <v>0</v>
      </c>
      <c r="Q2818" s="211">
        <v>9.2999999999999992E-3</v>
      </c>
      <c r="R2818" s="211">
        <f>Q2818*H2818</f>
        <v>9.2999999999999992E-3</v>
      </c>
      <c r="S2818" s="211">
        <v>0</v>
      </c>
      <c r="T2818" s="212">
        <f>S2818*H2818</f>
        <v>0</v>
      </c>
      <c r="U2818" s="33"/>
      <c r="V2818" s="33"/>
      <c r="W2818" s="33"/>
      <c r="X2818" s="33"/>
      <c r="Y2818" s="33"/>
      <c r="Z2818" s="33"/>
      <c r="AA2818" s="33"/>
      <c r="AB2818" s="33"/>
      <c r="AC2818" s="33"/>
      <c r="AD2818" s="33"/>
      <c r="AE2818" s="33"/>
      <c r="AR2818" s="213" t="s">
        <v>234</v>
      </c>
      <c r="AT2818" s="213" t="s">
        <v>149</v>
      </c>
      <c r="AU2818" s="213" t="s">
        <v>86</v>
      </c>
      <c r="AY2818" s="16" t="s">
        <v>147</v>
      </c>
      <c r="BE2818" s="214">
        <f>IF(N2818="základní",J2818,0)</f>
        <v>0</v>
      </c>
      <c r="BF2818" s="214">
        <f>IF(N2818="snížená",J2818,0)</f>
        <v>0</v>
      </c>
      <c r="BG2818" s="214">
        <f>IF(N2818="zákl. přenesená",J2818,0)</f>
        <v>0</v>
      </c>
      <c r="BH2818" s="214">
        <f>IF(N2818="sníž. přenesená",J2818,0)</f>
        <v>0</v>
      </c>
      <c r="BI2818" s="214">
        <f>IF(N2818="nulová",J2818,0)</f>
        <v>0</v>
      </c>
      <c r="BJ2818" s="16" t="s">
        <v>21</v>
      </c>
      <c r="BK2818" s="214">
        <f>ROUND(I2818*H2818,2)</f>
        <v>0</v>
      </c>
      <c r="BL2818" s="16" t="s">
        <v>234</v>
      </c>
      <c r="BM2818" s="213" t="s">
        <v>4827</v>
      </c>
    </row>
    <row r="2819" spans="1:65" s="2" customFormat="1" ht="29.25">
      <c r="A2819" s="33"/>
      <c r="B2819" s="34"/>
      <c r="C2819" s="35"/>
      <c r="D2819" s="215" t="s">
        <v>156</v>
      </c>
      <c r="E2819" s="35"/>
      <c r="F2819" s="216" t="s">
        <v>4828</v>
      </c>
      <c r="G2819" s="35"/>
      <c r="H2819" s="35"/>
      <c r="I2819" s="114"/>
      <c r="J2819" s="35"/>
      <c r="K2819" s="35"/>
      <c r="L2819" s="38"/>
      <c r="M2819" s="217"/>
      <c r="N2819" s="218"/>
      <c r="O2819" s="70"/>
      <c r="P2819" s="70"/>
      <c r="Q2819" s="70"/>
      <c r="R2819" s="70"/>
      <c r="S2819" s="70"/>
      <c r="T2819" s="71"/>
      <c r="U2819" s="33"/>
      <c r="V2819" s="33"/>
      <c r="W2819" s="33"/>
      <c r="X2819" s="33"/>
      <c r="Y2819" s="33"/>
      <c r="Z2819" s="33"/>
      <c r="AA2819" s="33"/>
      <c r="AB2819" s="33"/>
      <c r="AC2819" s="33"/>
      <c r="AD2819" s="33"/>
      <c r="AE2819" s="33"/>
      <c r="AT2819" s="16" t="s">
        <v>156</v>
      </c>
      <c r="AU2819" s="16" t="s">
        <v>86</v>
      </c>
    </row>
    <row r="2820" spans="1:65" s="2" customFormat="1" ht="19.5">
      <c r="A2820" s="33"/>
      <c r="B2820" s="34"/>
      <c r="C2820" s="35"/>
      <c r="D2820" s="215" t="s">
        <v>158</v>
      </c>
      <c r="E2820" s="35"/>
      <c r="F2820" s="219" t="s">
        <v>4516</v>
      </c>
      <c r="G2820" s="35"/>
      <c r="H2820" s="35"/>
      <c r="I2820" s="114"/>
      <c r="J2820" s="35"/>
      <c r="K2820" s="35"/>
      <c r="L2820" s="38"/>
      <c r="M2820" s="217"/>
      <c r="N2820" s="218"/>
      <c r="O2820" s="70"/>
      <c r="P2820" s="70"/>
      <c r="Q2820" s="70"/>
      <c r="R2820" s="70"/>
      <c r="S2820" s="70"/>
      <c r="T2820" s="71"/>
      <c r="U2820" s="33"/>
      <c r="V2820" s="33"/>
      <c r="W2820" s="33"/>
      <c r="X2820" s="33"/>
      <c r="Y2820" s="33"/>
      <c r="Z2820" s="33"/>
      <c r="AA2820" s="33"/>
      <c r="AB2820" s="33"/>
      <c r="AC2820" s="33"/>
      <c r="AD2820" s="33"/>
      <c r="AE2820" s="33"/>
      <c r="AT2820" s="16" t="s">
        <v>158</v>
      </c>
      <c r="AU2820" s="16" t="s">
        <v>86</v>
      </c>
    </row>
    <row r="2821" spans="1:65" s="2" customFormat="1" ht="21.75" customHeight="1">
      <c r="A2821" s="33"/>
      <c r="B2821" s="34"/>
      <c r="C2821" s="220" t="s">
        <v>4829</v>
      </c>
      <c r="D2821" s="220" t="s">
        <v>290</v>
      </c>
      <c r="E2821" s="221" t="s">
        <v>4830</v>
      </c>
      <c r="F2821" s="222" t="s">
        <v>4831</v>
      </c>
      <c r="G2821" s="223" t="s">
        <v>152</v>
      </c>
      <c r="H2821" s="224">
        <v>1</v>
      </c>
      <c r="I2821" s="225"/>
      <c r="J2821" s="226">
        <f>ROUND(I2821*H2821,2)</f>
        <v>0</v>
      </c>
      <c r="K2821" s="222" t="s">
        <v>153</v>
      </c>
      <c r="L2821" s="227"/>
      <c r="M2821" s="228" t="s">
        <v>1</v>
      </c>
      <c r="N2821" s="229" t="s">
        <v>42</v>
      </c>
      <c r="O2821" s="70"/>
      <c r="P2821" s="211">
        <f>O2821*H2821</f>
        <v>0</v>
      </c>
      <c r="Q2821" s="211">
        <v>1.9199999999999998E-2</v>
      </c>
      <c r="R2821" s="211">
        <f>Q2821*H2821</f>
        <v>1.9199999999999998E-2</v>
      </c>
      <c r="S2821" s="211">
        <v>0</v>
      </c>
      <c r="T2821" s="212">
        <f>S2821*H2821</f>
        <v>0</v>
      </c>
      <c r="U2821" s="33"/>
      <c r="V2821" s="33"/>
      <c r="W2821" s="33"/>
      <c r="X2821" s="33"/>
      <c r="Y2821" s="33"/>
      <c r="Z2821" s="33"/>
      <c r="AA2821" s="33"/>
      <c r="AB2821" s="33"/>
      <c r="AC2821" s="33"/>
      <c r="AD2821" s="33"/>
      <c r="AE2821" s="33"/>
      <c r="AR2821" s="213" t="s">
        <v>324</v>
      </c>
      <c r="AT2821" s="213" t="s">
        <v>290</v>
      </c>
      <c r="AU2821" s="213" t="s">
        <v>86</v>
      </c>
      <c r="AY2821" s="16" t="s">
        <v>147</v>
      </c>
      <c r="BE2821" s="214">
        <f>IF(N2821="základní",J2821,0)</f>
        <v>0</v>
      </c>
      <c r="BF2821" s="214">
        <f>IF(N2821="snížená",J2821,0)</f>
        <v>0</v>
      </c>
      <c r="BG2821" s="214">
        <f>IF(N2821="zákl. přenesená",J2821,0)</f>
        <v>0</v>
      </c>
      <c r="BH2821" s="214">
        <f>IF(N2821="sníž. přenesená",J2821,0)</f>
        <v>0</v>
      </c>
      <c r="BI2821" s="214">
        <f>IF(N2821="nulová",J2821,0)</f>
        <v>0</v>
      </c>
      <c r="BJ2821" s="16" t="s">
        <v>21</v>
      </c>
      <c r="BK2821" s="214">
        <f>ROUND(I2821*H2821,2)</f>
        <v>0</v>
      </c>
      <c r="BL2821" s="16" t="s">
        <v>234</v>
      </c>
      <c r="BM2821" s="213" t="s">
        <v>4832</v>
      </c>
    </row>
    <row r="2822" spans="1:65" s="2" customFormat="1" ht="19.5">
      <c r="A2822" s="33"/>
      <c r="B2822" s="34"/>
      <c r="C2822" s="35"/>
      <c r="D2822" s="215" t="s">
        <v>156</v>
      </c>
      <c r="E2822" s="35"/>
      <c r="F2822" s="216" t="s">
        <v>4831</v>
      </c>
      <c r="G2822" s="35"/>
      <c r="H2822" s="35"/>
      <c r="I2822" s="114"/>
      <c r="J2822" s="35"/>
      <c r="K2822" s="35"/>
      <c r="L2822" s="38"/>
      <c r="M2822" s="217"/>
      <c r="N2822" s="218"/>
      <c r="O2822" s="70"/>
      <c r="P2822" s="70"/>
      <c r="Q2822" s="70"/>
      <c r="R2822" s="70"/>
      <c r="S2822" s="70"/>
      <c r="T2822" s="71"/>
      <c r="U2822" s="33"/>
      <c r="V2822" s="33"/>
      <c r="W2822" s="33"/>
      <c r="X2822" s="33"/>
      <c r="Y2822" s="33"/>
      <c r="Z2822" s="33"/>
      <c r="AA2822" s="33"/>
      <c r="AB2822" s="33"/>
      <c r="AC2822" s="33"/>
      <c r="AD2822" s="33"/>
      <c r="AE2822" s="33"/>
      <c r="AT2822" s="16" t="s">
        <v>156</v>
      </c>
      <c r="AU2822" s="16" t="s">
        <v>86</v>
      </c>
    </row>
    <row r="2823" spans="1:65" s="13" customFormat="1" ht="11.25">
      <c r="B2823" s="230"/>
      <c r="C2823" s="231"/>
      <c r="D2823" s="215" t="s">
        <v>656</v>
      </c>
      <c r="E2823" s="231"/>
      <c r="F2823" s="232" t="s">
        <v>4833</v>
      </c>
      <c r="G2823" s="231"/>
      <c r="H2823" s="233">
        <v>1</v>
      </c>
      <c r="I2823" s="234"/>
      <c r="J2823" s="231"/>
      <c r="K2823" s="231"/>
      <c r="L2823" s="235"/>
      <c r="M2823" s="236"/>
      <c r="N2823" s="237"/>
      <c r="O2823" s="237"/>
      <c r="P2823" s="237"/>
      <c r="Q2823" s="237"/>
      <c r="R2823" s="237"/>
      <c r="S2823" s="237"/>
      <c r="T2823" s="238"/>
      <c r="AT2823" s="239" t="s">
        <v>656</v>
      </c>
      <c r="AU2823" s="239" t="s">
        <v>86</v>
      </c>
      <c r="AV2823" s="13" t="s">
        <v>86</v>
      </c>
      <c r="AW2823" s="13" t="s">
        <v>4</v>
      </c>
      <c r="AX2823" s="13" t="s">
        <v>21</v>
      </c>
      <c r="AY2823" s="239" t="s">
        <v>147</v>
      </c>
    </row>
    <row r="2824" spans="1:65" s="12" customFormat="1" ht="22.9" customHeight="1">
      <c r="B2824" s="186"/>
      <c r="C2824" s="187"/>
      <c r="D2824" s="188" t="s">
        <v>76</v>
      </c>
      <c r="E2824" s="200" t="s">
        <v>4410</v>
      </c>
      <c r="F2824" s="200" t="s">
        <v>4834</v>
      </c>
      <c r="G2824" s="187"/>
      <c r="H2824" s="187"/>
      <c r="I2824" s="190"/>
      <c r="J2824" s="201">
        <f>BK2824</f>
        <v>0</v>
      </c>
      <c r="K2824" s="187"/>
      <c r="L2824" s="192"/>
      <c r="M2824" s="193"/>
      <c r="N2824" s="194"/>
      <c r="O2824" s="194"/>
      <c r="P2824" s="195">
        <f>SUM(P2825:P2827)</f>
        <v>0</v>
      </c>
      <c r="Q2824" s="194"/>
      <c r="R2824" s="195">
        <f>SUM(R2825:R2827)</f>
        <v>7.4999999999999993E-5</v>
      </c>
      <c r="S2824" s="194"/>
      <c r="T2824" s="196">
        <f>SUM(T2825:T2827)</f>
        <v>0</v>
      </c>
      <c r="AR2824" s="197" t="s">
        <v>86</v>
      </c>
      <c r="AT2824" s="198" t="s">
        <v>76</v>
      </c>
      <c r="AU2824" s="198" t="s">
        <v>21</v>
      </c>
      <c r="AY2824" s="197" t="s">
        <v>147</v>
      </c>
      <c r="BK2824" s="199">
        <f>SUM(BK2825:BK2827)</f>
        <v>0</v>
      </c>
    </row>
    <row r="2825" spans="1:65" s="2" customFormat="1" ht="16.5" customHeight="1">
      <c r="A2825" s="33"/>
      <c r="B2825" s="34"/>
      <c r="C2825" s="202" t="s">
        <v>4835</v>
      </c>
      <c r="D2825" s="202" t="s">
        <v>149</v>
      </c>
      <c r="E2825" s="203" t="s">
        <v>4836</v>
      </c>
      <c r="F2825" s="204" t="s">
        <v>4837</v>
      </c>
      <c r="G2825" s="205" t="s">
        <v>152</v>
      </c>
      <c r="H2825" s="206">
        <v>1</v>
      </c>
      <c r="I2825" s="207"/>
      <c r="J2825" s="208">
        <f>ROUND(I2825*H2825,2)</f>
        <v>0</v>
      </c>
      <c r="K2825" s="204" t="s">
        <v>153</v>
      </c>
      <c r="L2825" s="38"/>
      <c r="M2825" s="209" t="s">
        <v>1</v>
      </c>
      <c r="N2825" s="210" t="s">
        <v>42</v>
      </c>
      <c r="O2825" s="70"/>
      <c r="P2825" s="211">
        <f>O2825*H2825</f>
        <v>0</v>
      </c>
      <c r="Q2825" s="211">
        <v>7.4999999999999993E-5</v>
      </c>
      <c r="R2825" s="211">
        <f>Q2825*H2825</f>
        <v>7.4999999999999993E-5</v>
      </c>
      <c r="S2825" s="211">
        <v>0</v>
      </c>
      <c r="T2825" s="212">
        <f>S2825*H2825</f>
        <v>0</v>
      </c>
      <c r="U2825" s="33"/>
      <c r="V2825" s="33"/>
      <c r="W2825" s="33"/>
      <c r="X2825" s="33"/>
      <c r="Y2825" s="33"/>
      <c r="Z2825" s="33"/>
      <c r="AA2825" s="33"/>
      <c r="AB2825" s="33"/>
      <c r="AC2825" s="33"/>
      <c r="AD2825" s="33"/>
      <c r="AE2825" s="33"/>
      <c r="AR2825" s="213" t="s">
        <v>234</v>
      </c>
      <c r="AT2825" s="213" t="s">
        <v>149</v>
      </c>
      <c r="AU2825" s="213" t="s">
        <v>86</v>
      </c>
      <c r="AY2825" s="16" t="s">
        <v>147</v>
      </c>
      <c r="BE2825" s="214">
        <f>IF(N2825="základní",J2825,0)</f>
        <v>0</v>
      </c>
      <c r="BF2825" s="214">
        <f>IF(N2825="snížená",J2825,0)</f>
        <v>0</v>
      </c>
      <c r="BG2825" s="214">
        <f>IF(N2825="zákl. přenesená",J2825,0)</f>
        <v>0</v>
      </c>
      <c r="BH2825" s="214">
        <f>IF(N2825="sníž. přenesená",J2825,0)</f>
        <v>0</v>
      </c>
      <c r="BI2825" s="214">
        <f>IF(N2825="nulová",J2825,0)</f>
        <v>0</v>
      </c>
      <c r="BJ2825" s="16" t="s">
        <v>21</v>
      </c>
      <c r="BK2825" s="214">
        <f>ROUND(I2825*H2825,2)</f>
        <v>0</v>
      </c>
      <c r="BL2825" s="16" t="s">
        <v>234</v>
      </c>
      <c r="BM2825" s="213" t="s">
        <v>4838</v>
      </c>
    </row>
    <row r="2826" spans="1:65" s="2" customFormat="1" ht="11.25">
      <c r="A2826" s="33"/>
      <c r="B2826" s="34"/>
      <c r="C2826" s="35"/>
      <c r="D2826" s="215" t="s">
        <v>156</v>
      </c>
      <c r="E2826" s="35"/>
      <c r="F2826" s="216" t="s">
        <v>4839</v>
      </c>
      <c r="G2826" s="35"/>
      <c r="H2826" s="35"/>
      <c r="I2826" s="114"/>
      <c r="J2826" s="35"/>
      <c r="K2826" s="35"/>
      <c r="L2826" s="38"/>
      <c r="M2826" s="217"/>
      <c r="N2826" s="218"/>
      <c r="O2826" s="70"/>
      <c r="P2826" s="70"/>
      <c r="Q2826" s="70"/>
      <c r="R2826" s="70"/>
      <c r="S2826" s="70"/>
      <c r="T2826" s="71"/>
      <c r="U2826" s="33"/>
      <c r="V2826" s="33"/>
      <c r="W2826" s="33"/>
      <c r="X2826" s="33"/>
      <c r="Y2826" s="33"/>
      <c r="Z2826" s="33"/>
      <c r="AA2826" s="33"/>
      <c r="AB2826" s="33"/>
      <c r="AC2826" s="33"/>
      <c r="AD2826" s="33"/>
      <c r="AE2826" s="33"/>
      <c r="AT2826" s="16" t="s">
        <v>156</v>
      </c>
      <c r="AU2826" s="16" t="s">
        <v>86</v>
      </c>
    </row>
    <row r="2827" spans="1:65" s="2" customFormat="1" ht="39">
      <c r="A2827" s="33"/>
      <c r="B2827" s="34"/>
      <c r="C2827" s="35"/>
      <c r="D2827" s="215" t="s">
        <v>158</v>
      </c>
      <c r="E2827" s="35"/>
      <c r="F2827" s="219" t="s">
        <v>4840</v>
      </c>
      <c r="G2827" s="35"/>
      <c r="H2827" s="35"/>
      <c r="I2827" s="114"/>
      <c r="J2827" s="35"/>
      <c r="K2827" s="35"/>
      <c r="L2827" s="38"/>
      <c r="M2827" s="217"/>
      <c r="N2827" s="218"/>
      <c r="O2827" s="70"/>
      <c r="P2827" s="70"/>
      <c r="Q2827" s="70"/>
      <c r="R2827" s="70"/>
      <c r="S2827" s="70"/>
      <c r="T2827" s="71"/>
      <c r="U2827" s="33"/>
      <c r="V2827" s="33"/>
      <c r="W2827" s="33"/>
      <c r="X2827" s="33"/>
      <c r="Y2827" s="33"/>
      <c r="Z2827" s="33"/>
      <c r="AA2827" s="33"/>
      <c r="AB2827" s="33"/>
      <c r="AC2827" s="33"/>
      <c r="AD2827" s="33"/>
      <c r="AE2827" s="33"/>
      <c r="AT2827" s="16" t="s">
        <v>158</v>
      </c>
      <c r="AU2827" s="16" t="s">
        <v>86</v>
      </c>
    </row>
    <row r="2828" spans="1:65" s="12" customFormat="1" ht="25.9" customHeight="1">
      <c r="B2828" s="186"/>
      <c r="C2828" s="187"/>
      <c r="D2828" s="188" t="s">
        <v>76</v>
      </c>
      <c r="E2828" s="189" t="s">
        <v>4841</v>
      </c>
      <c r="F2828" s="189" t="s">
        <v>4842</v>
      </c>
      <c r="G2828" s="187"/>
      <c r="H2828" s="187"/>
      <c r="I2828" s="190"/>
      <c r="J2828" s="191">
        <f>BK2828</f>
        <v>0</v>
      </c>
      <c r="K2828" s="187"/>
      <c r="L2828" s="192"/>
      <c r="M2828" s="193"/>
      <c r="N2828" s="194"/>
      <c r="O2828" s="194"/>
      <c r="P2828" s="195">
        <f>P2829</f>
        <v>0</v>
      </c>
      <c r="Q2828" s="194"/>
      <c r="R2828" s="195">
        <f>R2829</f>
        <v>1.4352760000000001E-2</v>
      </c>
      <c r="S2828" s="194"/>
      <c r="T2828" s="196">
        <f>T2829</f>
        <v>0</v>
      </c>
      <c r="AR2828" s="197" t="s">
        <v>21</v>
      </c>
      <c r="AT2828" s="198" t="s">
        <v>76</v>
      </c>
      <c r="AU2828" s="198" t="s">
        <v>77</v>
      </c>
      <c r="AY2828" s="197" t="s">
        <v>147</v>
      </c>
      <c r="BK2828" s="199">
        <f>BK2829</f>
        <v>0</v>
      </c>
    </row>
    <row r="2829" spans="1:65" s="12" customFormat="1" ht="22.9" customHeight="1">
      <c r="B2829" s="186"/>
      <c r="C2829" s="187"/>
      <c r="D2829" s="188" t="s">
        <v>76</v>
      </c>
      <c r="E2829" s="200" t="s">
        <v>290</v>
      </c>
      <c r="F2829" s="200" t="s">
        <v>4843</v>
      </c>
      <c r="G2829" s="187"/>
      <c r="H2829" s="187"/>
      <c r="I2829" s="190"/>
      <c r="J2829" s="201">
        <f>BK2829</f>
        <v>0</v>
      </c>
      <c r="K2829" s="187"/>
      <c r="L2829" s="192"/>
      <c r="M2829" s="193"/>
      <c r="N2829" s="194"/>
      <c r="O2829" s="194"/>
      <c r="P2829" s="195">
        <f>P2830+P2837+P2841</f>
        <v>0</v>
      </c>
      <c r="Q2829" s="194"/>
      <c r="R2829" s="195">
        <f>R2830+R2837+R2841</f>
        <v>1.4352760000000001E-2</v>
      </c>
      <c r="S2829" s="194"/>
      <c r="T2829" s="196">
        <f>T2830+T2837+T2841</f>
        <v>0</v>
      </c>
      <c r="AR2829" s="197" t="s">
        <v>21</v>
      </c>
      <c r="AT2829" s="198" t="s">
        <v>76</v>
      </c>
      <c r="AU2829" s="198" t="s">
        <v>21</v>
      </c>
      <c r="AY2829" s="197" t="s">
        <v>147</v>
      </c>
      <c r="BK2829" s="199">
        <f>BK2830+BK2837+BK2841</f>
        <v>0</v>
      </c>
    </row>
    <row r="2830" spans="1:65" s="12" customFormat="1" ht="20.85" customHeight="1">
      <c r="B2830" s="186"/>
      <c r="C2830" s="187"/>
      <c r="D2830" s="188" t="s">
        <v>76</v>
      </c>
      <c r="E2830" s="200" t="s">
        <v>4844</v>
      </c>
      <c r="F2830" s="200" t="s">
        <v>4845</v>
      </c>
      <c r="G2830" s="187"/>
      <c r="H2830" s="187"/>
      <c r="I2830" s="190"/>
      <c r="J2830" s="201">
        <f>BK2830</f>
        <v>0</v>
      </c>
      <c r="K2830" s="187"/>
      <c r="L2830" s="192"/>
      <c r="M2830" s="193"/>
      <c r="N2830" s="194"/>
      <c r="O2830" s="194"/>
      <c r="P2830" s="195">
        <f>SUM(P2831:P2836)</f>
        <v>0</v>
      </c>
      <c r="Q2830" s="194"/>
      <c r="R2830" s="195">
        <f>SUM(R2831:R2836)</f>
        <v>0</v>
      </c>
      <c r="S2830" s="194"/>
      <c r="T2830" s="196">
        <f>SUM(T2831:T2836)</f>
        <v>0</v>
      </c>
      <c r="AR2830" s="197" t="s">
        <v>165</v>
      </c>
      <c r="AT2830" s="198" t="s">
        <v>76</v>
      </c>
      <c r="AU2830" s="198" t="s">
        <v>86</v>
      </c>
      <c r="AY2830" s="197" t="s">
        <v>147</v>
      </c>
      <c r="BK2830" s="199">
        <f>SUM(BK2831:BK2836)</f>
        <v>0</v>
      </c>
    </row>
    <row r="2831" spans="1:65" s="2" customFormat="1" ht="21.75" customHeight="1">
      <c r="A2831" s="33"/>
      <c r="B2831" s="34"/>
      <c r="C2831" s="220" t="s">
        <v>4846</v>
      </c>
      <c r="D2831" s="220" t="s">
        <v>290</v>
      </c>
      <c r="E2831" s="221" t="s">
        <v>4847</v>
      </c>
      <c r="F2831" s="222" t="s">
        <v>4848</v>
      </c>
      <c r="G2831" s="223" t="s">
        <v>210</v>
      </c>
      <c r="H2831" s="224">
        <v>1</v>
      </c>
      <c r="I2831" s="225"/>
      <c r="J2831" s="226">
        <f>ROUND(I2831*H2831,2)</f>
        <v>0</v>
      </c>
      <c r="K2831" s="222" t="s">
        <v>153</v>
      </c>
      <c r="L2831" s="227"/>
      <c r="M2831" s="228" t="s">
        <v>1</v>
      </c>
      <c r="N2831" s="229" t="s">
        <v>42</v>
      </c>
      <c r="O2831" s="70"/>
      <c r="P2831" s="211">
        <f>O2831*H2831</f>
        <v>0</v>
      </c>
      <c r="Q2831" s="211">
        <v>0</v>
      </c>
      <c r="R2831" s="211">
        <f>Q2831*H2831</f>
        <v>0</v>
      </c>
      <c r="S2831" s="211">
        <v>0</v>
      </c>
      <c r="T2831" s="212">
        <f>S2831*H2831</f>
        <v>0</v>
      </c>
      <c r="U2831" s="33"/>
      <c r="V2831" s="33"/>
      <c r="W2831" s="33"/>
      <c r="X2831" s="33"/>
      <c r="Y2831" s="33"/>
      <c r="Z2831" s="33"/>
      <c r="AA2831" s="33"/>
      <c r="AB2831" s="33"/>
      <c r="AC2831" s="33"/>
      <c r="AD2831" s="33"/>
      <c r="AE2831" s="33"/>
      <c r="AR2831" s="213" t="s">
        <v>846</v>
      </c>
      <c r="AT2831" s="213" t="s">
        <v>290</v>
      </c>
      <c r="AU2831" s="213" t="s">
        <v>165</v>
      </c>
      <c r="AY2831" s="16" t="s">
        <v>147</v>
      </c>
      <c r="BE2831" s="214">
        <f>IF(N2831="základní",J2831,0)</f>
        <v>0</v>
      </c>
      <c r="BF2831" s="214">
        <f>IF(N2831="snížená",J2831,0)</f>
        <v>0</v>
      </c>
      <c r="BG2831" s="214">
        <f>IF(N2831="zákl. přenesená",J2831,0)</f>
        <v>0</v>
      </c>
      <c r="BH2831" s="214">
        <f>IF(N2831="sníž. přenesená",J2831,0)</f>
        <v>0</v>
      </c>
      <c r="BI2831" s="214">
        <f>IF(N2831="nulová",J2831,0)</f>
        <v>0</v>
      </c>
      <c r="BJ2831" s="16" t="s">
        <v>21</v>
      </c>
      <c r="BK2831" s="214">
        <f>ROUND(I2831*H2831,2)</f>
        <v>0</v>
      </c>
      <c r="BL2831" s="16" t="s">
        <v>846</v>
      </c>
      <c r="BM2831" s="213" t="s">
        <v>4849</v>
      </c>
    </row>
    <row r="2832" spans="1:65" s="2" customFormat="1" ht="11.25">
      <c r="A2832" s="33"/>
      <c r="B2832" s="34"/>
      <c r="C2832" s="35"/>
      <c r="D2832" s="215" t="s">
        <v>156</v>
      </c>
      <c r="E2832" s="35"/>
      <c r="F2832" s="216" t="s">
        <v>4848</v>
      </c>
      <c r="G2832" s="35"/>
      <c r="H2832" s="35"/>
      <c r="I2832" s="114"/>
      <c r="J2832" s="35"/>
      <c r="K2832" s="35"/>
      <c r="L2832" s="38"/>
      <c r="M2832" s="217"/>
      <c r="N2832" s="218"/>
      <c r="O2832" s="70"/>
      <c r="P2832" s="70"/>
      <c r="Q2832" s="70"/>
      <c r="R2832" s="70"/>
      <c r="S2832" s="70"/>
      <c r="T2832" s="71"/>
      <c r="U2832" s="33"/>
      <c r="V2832" s="33"/>
      <c r="W2832" s="33"/>
      <c r="X2832" s="33"/>
      <c r="Y2832" s="33"/>
      <c r="Z2832" s="33"/>
      <c r="AA2832" s="33"/>
      <c r="AB2832" s="33"/>
      <c r="AC2832" s="33"/>
      <c r="AD2832" s="33"/>
      <c r="AE2832" s="33"/>
      <c r="AT2832" s="16" t="s">
        <v>156</v>
      </c>
      <c r="AU2832" s="16" t="s">
        <v>165</v>
      </c>
    </row>
    <row r="2833" spans="1:65" s="2" customFormat="1" ht="39">
      <c r="A2833" s="33"/>
      <c r="B2833" s="34"/>
      <c r="C2833" s="35"/>
      <c r="D2833" s="215" t="s">
        <v>191</v>
      </c>
      <c r="E2833" s="35"/>
      <c r="F2833" s="219" t="s">
        <v>4850</v>
      </c>
      <c r="G2833" s="35"/>
      <c r="H2833" s="35"/>
      <c r="I2833" s="114"/>
      <c r="J2833" s="35"/>
      <c r="K2833" s="35"/>
      <c r="L2833" s="38"/>
      <c r="M2833" s="217"/>
      <c r="N2833" s="218"/>
      <c r="O2833" s="70"/>
      <c r="P2833" s="70"/>
      <c r="Q2833" s="70"/>
      <c r="R2833" s="70"/>
      <c r="S2833" s="70"/>
      <c r="T2833" s="71"/>
      <c r="U2833" s="33"/>
      <c r="V2833" s="33"/>
      <c r="W2833" s="33"/>
      <c r="X2833" s="33"/>
      <c r="Y2833" s="33"/>
      <c r="Z2833" s="33"/>
      <c r="AA2833" s="33"/>
      <c r="AB2833" s="33"/>
      <c r="AC2833" s="33"/>
      <c r="AD2833" s="33"/>
      <c r="AE2833" s="33"/>
      <c r="AT2833" s="16" t="s">
        <v>191</v>
      </c>
      <c r="AU2833" s="16" t="s">
        <v>165</v>
      </c>
    </row>
    <row r="2834" spans="1:65" s="2" customFormat="1" ht="16.5" customHeight="1">
      <c r="A2834" s="33"/>
      <c r="B2834" s="34"/>
      <c r="C2834" s="220" t="s">
        <v>4851</v>
      </c>
      <c r="D2834" s="220" t="s">
        <v>290</v>
      </c>
      <c r="E2834" s="221" t="s">
        <v>4852</v>
      </c>
      <c r="F2834" s="222" t="s">
        <v>4853</v>
      </c>
      <c r="G2834" s="223" t="s">
        <v>210</v>
      </c>
      <c r="H2834" s="224">
        <v>1</v>
      </c>
      <c r="I2834" s="225"/>
      <c r="J2834" s="226">
        <f>ROUND(I2834*H2834,2)</f>
        <v>0</v>
      </c>
      <c r="K2834" s="222" t="s">
        <v>153</v>
      </c>
      <c r="L2834" s="227"/>
      <c r="M2834" s="228" t="s">
        <v>1</v>
      </c>
      <c r="N2834" s="229" t="s">
        <v>42</v>
      </c>
      <c r="O2834" s="70"/>
      <c r="P2834" s="211">
        <f>O2834*H2834</f>
        <v>0</v>
      </c>
      <c r="Q2834" s="211">
        <v>0</v>
      </c>
      <c r="R2834" s="211">
        <f>Q2834*H2834</f>
        <v>0</v>
      </c>
      <c r="S2834" s="211">
        <v>0</v>
      </c>
      <c r="T2834" s="212">
        <f>S2834*H2834</f>
        <v>0</v>
      </c>
      <c r="U2834" s="33"/>
      <c r="V2834" s="33"/>
      <c r="W2834" s="33"/>
      <c r="X2834" s="33"/>
      <c r="Y2834" s="33"/>
      <c r="Z2834" s="33"/>
      <c r="AA2834" s="33"/>
      <c r="AB2834" s="33"/>
      <c r="AC2834" s="33"/>
      <c r="AD2834" s="33"/>
      <c r="AE2834" s="33"/>
      <c r="AR2834" s="213" t="s">
        <v>846</v>
      </c>
      <c r="AT2834" s="213" t="s">
        <v>290</v>
      </c>
      <c r="AU2834" s="213" t="s">
        <v>165</v>
      </c>
      <c r="AY2834" s="16" t="s">
        <v>147</v>
      </c>
      <c r="BE2834" s="214">
        <f>IF(N2834="základní",J2834,0)</f>
        <v>0</v>
      </c>
      <c r="BF2834" s="214">
        <f>IF(N2834="snížená",J2834,0)</f>
        <v>0</v>
      </c>
      <c r="BG2834" s="214">
        <f>IF(N2834="zákl. přenesená",J2834,0)</f>
        <v>0</v>
      </c>
      <c r="BH2834" s="214">
        <f>IF(N2834="sníž. přenesená",J2834,0)</f>
        <v>0</v>
      </c>
      <c r="BI2834" s="214">
        <f>IF(N2834="nulová",J2834,0)</f>
        <v>0</v>
      </c>
      <c r="BJ2834" s="16" t="s">
        <v>21</v>
      </c>
      <c r="BK2834" s="214">
        <f>ROUND(I2834*H2834,2)</f>
        <v>0</v>
      </c>
      <c r="BL2834" s="16" t="s">
        <v>846</v>
      </c>
      <c r="BM2834" s="213" t="s">
        <v>4854</v>
      </c>
    </row>
    <row r="2835" spans="1:65" s="2" customFormat="1" ht="11.25">
      <c r="A2835" s="33"/>
      <c r="B2835" s="34"/>
      <c r="C2835" s="35"/>
      <c r="D2835" s="215" t="s">
        <v>156</v>
      </c>
      <c r="E2835" s="35"/>
      <c r="F2835" s="216" t="s">
        <v>4853</v>
      </c>
      <c r="G2835" s="35"/>
      <c r="H2835" s="35"/>
      <c r="I2835" s="114"/>
      <c r="J2835" s="35"/>
      <c r="K2835" s="35"/>
      <c r="L2835" s="38"/>
      <c r="M2835" s="217"/>
      <c r="N2835" s="218"/>
      <c r="O2835" s="70"/>
      <c r="P2835" s="70"/>
      <c r="Q2835" s="70"/>
      <c r="R2835" s="70"/>
      <c r="S2835" s="70"/>
      <c r="T2835" s="71"/>
      <c r="U2835" s="33"/>
      <c r="V2835" s="33"/>
      <c r="W2835" s="33"/>
      <c r="X2835" s="33"/>
      <c r="Y2835" s="33"/>
      <c r="Z2835" s="33"/>
      <c r="AA2835" s="33"/>
      <c r="AB2835" s="33"/>
      <c r="AC2835" s="33"/>
      <c r="AD2835" s="33"/>
      <c r="AE2835" s="33"/>
      <c r="AT2835" s="16" t="s">
        <v>156</v>
      </c>
      <c r="AU2835" s="16" t="s">
        <v>165</v>
      </c>
    </row>
    <row r="2836" spans="1:65" s="2" customFormat="1" ht="29.25">
      <c r="A2836" s="33"/>
      <c r="B2836" s="34"/>
      <c r="C2836" s="35"/>
      <c r="D2836" s="215" t="s">
        <v>191</v>
      </c>
      <c r="E2836" s="35"/>
      <c r="F2836" s="219" t="s">
        <v>4855</v>
      </c>
      <c r="G2836" s="35"/>
      <c r="H2836" s="35"/>
      <c r="I2836" s="114"/>
      <c r="J2836" s="35"/>
      <c r="K2836" s="35"/>
      <c r="L2836" s="38"/>
      <c r="M2836" s="217"/>
      <c r="N2836" s="218"/>
      <c r="O2836" s="70"/>
      <c r="P2836" s="70"/>
      <c r="Q2836" s="70"/>
      <c r="R2836" s="70"/>
      <c r="S2836" s="70"/>
      <c r="T2836" s="71"/>
      <c r="U2836" s="33"/>
      <c r="V2836" s="33"/>
      <c r="W2836" s="33"/>
      <c r="X2836" s="33"/>
      <c r="Y2836" s="33"/>
      <c r="Z2836" s="33"/>
      <c r="AA2836" s="33"/>
      <c r="AB2836" s="33"/>
      <c r="AC2836" s="33"/>
      <c r="AD2836" s="33"/>
      <c r="AE2836" s="33"/>
      <c r="AT2836" s="16" t="s">
        <v>191</v>
      </c>
      <c r="AU2836" s="16" t="s">
        <v>165</v>
      </c>
    </row>
    <row r="2837" spans="1:65" s="12" customFormat="1" ht="20.85" customHeight="1">
      <c r="B2837" s="186"/>
      <c r="C2837" s="187"/>
      <c r="D2837" s="188" t="s">
        <v>76</v>
      </c>
      <c r="E2837" s="200" t="s">
        <v>4856</v>
      </c>
      <c r="F2837" s="200" t="s">
        <v>4857</v>
      </c>
      <c r="G2837" s="187"/>
      <c r="H2837" s="187"/>
      <c r="I2837" s="190"/>
      <c r="J2837" s="201">
        <f>BK2837</f>
        <v>0</v>
      </c>
      <c r="K2837" s="187"/>
      <c r="L2837" s="192"/>
      <c r="M2837" s="193"/>
      <c r="N2837" s="194"/>
      <c r="O2837" s="194"/>
      <c r="P2837" s="195">
        <f>SUM(P2838:P2840)</f>
        <v>0</v>
      </c>
      <c r="Q2837" s="194"/>
      <c r="R2837" s="195">
        <f>SUM(R2838:R2840)</f>
        <v>1.97E-3</v>
      </c>
      <c r="S2837" s="194"/>
      <c r="T2837" s="196">
        <f>SUM(T2838:T2840)</f>
        <v>0</v>
      </c>
      <c r="AR2837" s="197" t="s">
        <v>165</v>
      </c>
      <c r="AT2837" s="198" t="s">
        <v>76</v>
      </c>
      <c r="AU2837" s="198" t="s">
        <v>86</v>
      </c>
      <c r="AY2837" s="197" t="s">
        <v>147</v>
      </c>
      <c r="BK2837" s="199">
        <f>SUM(BK2838:BK2840)</f>
        <v>0</v>
      </c>
    </row>
    <row r="2838" spans="1:65" s="2" customFormat="1" ht="16.5" customHeight="1">
      <c r="A2838" s="33"/>
      <c r="B2838" s="34"/>
      <c r="C2838" s="202" t="s">
        <v>4858</v>
      </c>
      <c r="D2838" s="202" t="s">
        <v>149</v>
      </c>
      <c r="E2838" s="203" t="s">
        <v>4859</v>
      </c>
      <c r="F2838" s="204" t="s">
        <v>4860</v>
      </c>
      <c r="G2838" s="205" t="s">
        <v>1782</v>
      </c>
      <c r="H2838" s="206">
        <v>1</v>
      </c>
      <c r="I2838" s="207"/>
      <c r="J2838" s="208">
        <f>ROUND(I2838*H2838,2)</f>
        <v>0</v>
      </c>
      <c r="K2838" s="204" t="s">
        <v>1</v>
      </c>
      <c r="L2838" s="38"/>
      <c r="M2838" s="209" t="s">
        <v>1</v>
      </c>
      <c r="N2838" s="210" t="s">
        <v>42</v>
      </c>
      <c r="O2838" s="70"/>
      <c r="P2838" s="211">
        <f>O2838*H2838</f>
        <v>0</v>
      </c>
      <c r="Q2838" s="211">
        <v>1.97E-3</v>
      </c>
      <c r="R2838" s="211">
        <f>Q2838*H2838</f>
        <v>1.97E-3</v>
      </c>
      <c r="S2838" s="211">
        <v>0</v>
      </c>
      <c r="T2838" s="212">
        <f>S2838*H2838</f>
        <v>0</v>
      </c>
      <c r="U2838" s="33"/>
      <c r="V2838" s="33"/>
      <c r="W2838" s="33"/>
      <c r="X2838" s="33"/>
      <c r="Y2838" s="33"/>
      <c r="Z2838" s="33"/>
      <c r="AA2838" s="33"/>
      <c r="AB2838" s="33"/>
      <c r="AC2838" s="33"/>
      <c r="AD2838" s="33"/>
      <c r="AE2838" s="33"/>
      <c r="AR2838" s="213" t="s">
        <v>510</v>
      </c>
      <c r="AT2838" s="213" t="s">
        <v>149</v>
      </c>
      <c r="AU2838" s="213" t="s">
        <v>165</v>
      </c>
      <c r="AY2838" s="16" t="s">
        <v>147</v>
      </c>
      <c r="BE2838" s="214">
        <f>IF(N2838="základní",J2838,0)</f>
        <v>0</v>
      </c>
      <c r="BF2838" s="214">
        <f>IF(N2838="snížená",J2838,0)</f>
        <v>0</v>
      </c>
      <c r="BG2838" s="214">
        <f>IF(N2838="zákl. přenesená",J2838,0)</f>
        <v>0</v>
      </c>
      <c r="BH2838" s="214">
        <f>IF(N2838="sníž. přenesená",J2838,0)</f>
        <v>0</v>
      </c>
      <c r="BI2838" s="214">
        <f>IF(N2838="nulová",J2838,0)</f>
        <v>0</v>
      </c>
      <c r="BJ2838" s="16" t="s">
        <v>21</v>
      </c>
      <c r="BK2838" s="214">
        <f>ROUND(I2838*H2838,2)</f>
        <v>0</v>
      </c>
      <c r="BL2838" s="16" t="s">
        <v>510</v>
      </c>
      <c r="BM2838" s="213" t="s">
        <v>4861</v>
      </c>
    </row>
    <row r="2839" spans="1:65" s="2" customFormat="1" ht="19.5">
      <c r="A2839" s="33"/>
      <c r="B2839" s="34"/>
      <c r="C2839" s="35"/>
      <c r="D2839" s="215" t="s">
        <v>156</v>
      </c>
      <c r="E2839" s="35"/>
      <c r="F2839" s="216" t="s">
        <v>4862</v>
      </c>
      <c r="G2839" s="35"/>
      <c r="H2839" s="35"/>
      <c r="I2839" s="114"/>
      <c r="J2839" s="35"/>
      <c r="K2839" s="35"/>
      <c r="L2839" s="38"/>
      <c r="M2839" s="217"/>
      <c r="N2839" s="218"/>
      <c r="O2839" s="70"/>
      <c r="P2839" s="70"/>
      <c r="Q2839" s="70"/>
      <c r="R2839" s="70"/>
      <c r="S2839" s="70"/>
      <c r="T2839" s="71"/>
      <c r="U2839" s="33"/>
      <c r="V2839" s="33"/>
      <c r="W2839" s="33"/>
      <c r="X2839" s="33"/>
      <c r="Y2839" s="33"/>
      <c r="Z2839" s="33"/>
      <c r="AA2839" s="33"/>
      <c r="AB2839" s="33"/>
      <c r="AC2839" s="33"/>
      <c r="AD2839" s="33"/>
      <c r="AE2839" s="33"/>
      <c r="AT2839" s="16" t="s">
        <v>156</v>
      </c>
      <c r="AU2839" s="16" t="s">
        <v>165</v>
      </c>
    </row>
    <row r="2840" spans="1:65" s="2" customFormat="1" ht="48.75">
      <c r="A2840" s="33"/>
      <c r="B2840" s="34"/>
      <c r="C2840" s="35"/>
      <c r="D2840" s="215" t="s">
        <v>191</v>
      </c>
      <c r="E2840" s="35"/>
      <c r="F2840" s="219" t="s">
        <v>4863</v>
      </c>
      <c r="G2840" s="35"/>
      <c r="H2840" s="35"/>
      <c r="I2840" s="114"/>
      <c r="J2840" s="35"/>
      <c r="K2840" s="35"/>
      <c r="L2840" s="38"/>
      <c r="M2840" s="217"/>
      <c r="N2840" s="218"/>
      <c r="O2840" s="70"/>
      <c r="P2840" s="70"/>
      <c r="Q2840" s="70"/>
      <c r="R2840" s="70"/>
      <c r="S2840" s="70"/>
      <c r="T2840" s="71"/>
      <c r="U2840" s="33"/>
      <c r="V2840" s="33"/>
      <c r="W2840" s="33"/>
      <c r="X2840" s="33"/>
      <c r="Y2840" s="33"/>
      <c r="Z2840" s="33"/>
      <c r="AA2840" s="33"/>
      <c r="AB2840" s="33"/>
      <c r="AC2840" s="33"/>
      <c r="AD2840" s="33"/>
      <c r="AE2840" s="33"/>
      <c r="AT2840" s="16" t="s">
        <v>191</v>
      </c>
      <c r="AU2840" s="16" t="s">
        <v>165</v>
      </c>
    </row>
    <row r="2841" spans="1:65" s="12" customFormat="1" ht="20.85" customHeight="1">
      <c r="B2841" s="186"/>
      <c r="C2841" s="187"/>
      <c r="D2841" s="188" t="s">
        <v>76</v>
      </c>
      <c r="E2841" s="200" t="s">
        <v>4864</v>
      </c>
      <c r="F2841" s="200" t="s">
        <v>4865</v>
      </c>
      <c r="G2841" s="187"/>
      <c r="H2841" s="187"/>
      <c r="I2841" s="190"/>
      <c r="J2841" s="201">
        <f>BK2841</f>
        <v>0</v>
      </c>
      <c r="K2841" s="187"/>
      <c r="L2841" s="192"/>
      <c r="M2841" s="193"/>
      <c r="N2841" s="194"/>
      <c r="O2841" s="194"/>
      <c r="P2841" s="195">
        <f>SUM(P2842:P2852)</f>
        <v>0</v>
      </c>
      <c r="Q2841" s="194"/>
      <c r="R2841" s="195">
        <f>SUM(R2842:R2852)</f>
        <v>1.2382760000000001E-2</v>
      </c>
      <c r="S2841" s="194"/>
      <c r="T2841" s="196">
        <f>SUM(T2842:T2852)</f>
        <v>0</v>
      </c>
      <c r="AR2841" s="197" t="s">
        <v>165</v>
      </c>
      <c r="AT2841" s="198" t="s">
        <v>76</v>
      </c>
      <c r="AU2841" s="198" t="s">
        <v>86</v>
      </c>
      <c r="AY2841" s="197" t="s">
        <v>147</v>
      </c>
      <c r="BK2841" s="199">
        <f>SUM(BK2842:BK2852)</f>
        <v>0</v>
      </c>
    </row>
    <row r="2842" spans="1:65" s="2" customFormat="1" ht="21.75" customHeight="1">
      <c r="A2842" s="33"/>
      <c r="B2842" s="34"/>
      <c r="C2842" s="202" t="s">
        <v>4866</v>
      </c>
      <c r="D2842" s="202" t="s">
        <v>149</v>
      </c>
      <c r="E2842" s="203" t="s">
        <v>4867</v>
      </c>
      <c r="F2842" s="204" t="s">
        <v>4868</v>
      </c>
      <c r="G2842" s="205" t="s">
        <v>285</v>
      </c>
      <c r="H2842" s="206">
        <v>1</v>
      </c>
      <c r="I2842" s="207"/>
      <c r="J2842" s="208">
        <f>ROUND(I2842*H2842,2)</f>
        <v>0</v>
      </c>
      <c r="K2842" s="204" t="s">
        <v>153</v>
      </c>
      <c r="L2842" s="38"/>
      <c r="M2842" s="209" t="s">
        <v>1</v>
      </c>
      <c r="N2842" s="210" t="s">
        <v>42</v>
      </c>
      <c r="O2842" s="70"/>
      <c r="P2842" s="211">
        <f>O2842*H2842</f>
        <v>0</v>
      </c>
      <c r="Q2842" s="211">
        <v>2.0000000000000002E-5</v>
      </c>
      <c r="R2842" s="211">
        <f>Q2842*H2842</f>
        <v>2.0000000000000002E-5</v>
      </c>
      <c r="S2842" s="211">
        <v>0</v>
      </c>
      <c r="T2842" s="212">
        <f>S2842*H2842</f>
        <v>0</v>
      </c>
      <c r="U2842" s="33"/>
      <c r="V2842" s="33"/>
      <c r="W2842" s="33"/>
      <c r="X2842" s="33"/>
      <c r="Y2842" s="33"/>
      <c r="Z2842" s="33"/>
      <c r="AA2842" s="33"/>
      <c r="AB2842" s="33"/>
      <c r="AC2842" s="33"/>
      <c r="AD2842" s="33"/>
      <c r="AE2842" s="33"/>
      <c r="AR2842" s="213" t="s">
        <v>510</v>
      </c>
      <c r="AT2842" s="213" t="s">
        <v>149</v>
      </c>
      <c r="AU2842" s="213" t="s">
        <v>165</v>
      </c>
      <c r="AY2842" s="16" t="s">
        <v>147</v>
      </c>
      <c r="BE2842" s="214">
        <f>IF(N2842="základní",J2842,0)</f>
        <v>0</v>
      </c>
      <c r="BF2842" s="214">
        <f>IF(N2842="snížená",J2842,0)</f>
        <v>0</v>
      </c>
      <c r="BG2842" s="214">
        <f>IF(N2842="zákl. přenesená",J2842,0)</f>
        <v>0</v>
      </c>
      <c r="BH2842" s="214">
        <f>IF(N2842="sníž. přenesená",J2842,0)</f>
        <v>0</v>
      </c>
      <c r="BI2842" s="214">
        <f>IF(N2842="nulová",J2842,0)</f>
        <v>0</v>
      </c>
      <c r="BJ2842" s="16" t="s">
        <v>21</v>
      </c>
      <c r="BK2842" s="214">
        <f>ROUND(I2842*H2842,2)</f>
        <v>0</v>
      </c>
      <c r="BL2842" s="16" t="s">
        <v>510</v>
      </c>
      <c r="BM2842" s="213" t="s">
        <v>4869</v>
      </c>
    </row>
    <row r="2843" spans="1:65" s="2" customFormat="1" ht="19.5">
      <c r="A2843" s="33"/>
      <c r="B2843" s="34"/>
      <c r="C2843" s="35"/>
      <c r="D2843" s="215" t="s">
        <v>156</v>
      </c>
      <c r="E2843" s="35"/>
      <c r="F2843" s="216" t="s">
        <v>4870</v>
      </c>
      <c r="G2843" s="35"/>
      <c r="H2843" s="35"/>
      <c r="I2843" s="114"/>
      <c r="J2843" s="35"/>
      <c r="K2843" s="35"/>
      <c r="L2843" s="38"/>
      <c r="M2843" s="217"/>
      <c r="N2843" s="218"/>
      <c r="O2843" s="70"/>
      <c r="P2843" s="70"/>
      <c r="Q2843" s="70"/>
      <c r="R2843" s="70"/>
      <c r="S2843" s="70"/>
      <c r="T2843" s="71"/>
      <c r="U2843" s="33"/>
      <c r="V2843" s="33"/>
      <c r="W2843" s="33"/>
      <c r="X2843" s="33"/>
      <c r="Y2843" s="33"/>
      <c r="Z2843" s="33"/>
      <c r="AA2843" s="33"/>
      <c r="AB2843" s="33"/>
      <c r="AC2843" s="33"/>
      <c r="AD2843" s="33"/>
      <c r="AE2843" s="33"/>
      <c r="AT2843" s="16" t="s">
        <v>156</v>
      </c>
      <c r="AU2843" s="16" t="s">
        <v>165</v>
      </c>
    </row>
    <row r="2844" spans="1:65" s="2" customFormat="1" ht="68.25">
      <c r="A2844" s="33"/>
      <c r="B2844" s="34"/>
      <c r="C2844" s="35"/>
      <c r="D2844" s="215" t="s">
        <v>158</v>
      </c>
      <c r="E2844" s="35"/>
      <c r="F2844" s="219" t="s">
        <v>4871</v>
      </c>
      <c r="G2844" s="35"/>
      <c r="H2844" s="35"/>
      <c r="I2844" s="114"/>
      <c r="J2844" s="35"/>
      <c r="K2844" s="35"/>
      <c r="L2844" s="38"/>
      <c r="M2844" s="217"/>
      <c r="N2844" s="218"/>
      <c r="O2844" s="70"/>
      <c r="P2844" s="70"/>
      <c r="Q2844" s="70"/>
      <c r="R2844" s="70"/>
      <c r="S2844" s="70"/>
      <c r="T2844" s="71"/>
      <c r="U2844" s="33"/>
      <c r="V2844" s="33"/>
      <c r="W2844" s="33"/>
      <c r="X2844" s="33"/>
      <c r="Y2844" s="33"/>
      <c r="Z2844" s="33"/>
      <c r="AA2844" s="33"/>
      <c r="AB2844" s="33"/>
      <c r="AC2844" s="33"/>
      <c r="AD2844" s="33"/>
      <c r="AE2844" s="33"/>
      <c r="AT2844" s="16" t="s">
        <v>158</v>
      </c>
      <c r="AU2844" s="16" t="s">
        <v>165</v>
      </c>
    </row>
    <row r="2845" spans="1:65" s="2" customFormat="1" ht="29.25">
      <c r="A2845" s="33"/>
      <c r="B2845" s="34"/>
      <c r="C2845" s="35"/>
      <c r="D2845" s="215" t="s">
        <v>191</v>
      </c>
      <c r="E2845" s="35"/>
      <c r="F2845" s="219" t="s">
        <v>4872</v>
      </c>
      <c r="G2845" s="35"/>
      <c r="H2845" s="35"/>
      <c r="I2845" s="114"/>
      <c r="J2845" s="35"/>
      <c r="K2845" s="35"/>
      <c r="L2845" s="38"/>
      <c r="M2845" s="217"/>
      <c r="N2845" s="218"/>
      <c r="O2845" s="70"/>
      <c r="P2845" s="70"/>
      <c r="Q2845" s="70"/>
      <c r="R2845" s="70"/>
      <c r="S2845" s="70"/>
      <c r="T2845" s="71"/>
      <c r="U2845" s="33"/>
      <c r="V2845" s="33"/>
      <c r="W2845" s="33"/>
      <c r="X2845" s="33"/>
      <c r="Y2845" s="33"/>
      <c r="Z2845" s="33"/>
      <c r="AA2845" s="33"/>
      <c r="AB2845" s="33"/>
      <c r="AC2845" s="33"/>
      <c r="AD2845" s="33"/>
      <c r="AE2845" s="33"/>
      <c r="AT2845" s="16" t="s">
        <v>191</v>
      </c>
      <c r="AU2845" s="16" t="s">
        <v>165</v>
      </c>
    </row>
    <row r="2846" spans="1:65" s="2" customFormat="1" ht="21.75" customHeight="1">
      <c r="A2846" s="33"/>
      <c r="B2846" s="34"/>
      <c r="C2846" s="202" t="s">
        <v>4873</v>
      </c>
      <c r="D2846" s="202" t="s">
        <v>149</v>
      </c>
      <c r="E2846" s="203" t="s">
        <v>4874</v>
      </c>
      <c r="F2846" s="204" t="s">
        <v>4875</v>
      </c>
      <c r="G2846" s="205" t="s">
        <v>285</v>
      </c>
      <c r="H2846" s="206">
        <v>1</v>
      </c>
      <c r="I2846" s="207"/>
      <c r="J2846" s="208">
        <f>ROUND(I2846*H2846,2)</f>
        <v>0</v>
      </c>
      <c r="K2846" s="204" t="s">
        <v>153</v>
      </c>
      <c r="L2846" s="38"/>
      <c r="M2846" s="209" t="s">
        <v>1</v>
      </c>
      <c r="N2846" s="210" t="s">
        <v>42</v>
      </c>
      <c r="O2846" s="70"/>
      <c r="P2846" s="211">
        <f>O2846*H2846</f>
        <v>0</v>
      </c>
      <c r="Q2846" s="211">
        <v>7.7760000000000001E-5</v>
      </c>
      <c r="R2846" s="211">
        <f>Q2846*H2846</f>
        <v>7.7760000000000001E-5</v>
      </c>
      <c r="S2846" s="211">
        <v>0</v>
      </c>
      <c r="T2846" s="212">
        <f>S2846*H2846</f>
        <v>0</v>
      </c>
      <c r="U2846" s="33"/>
      <c r="V2846" s="33"/>
      <c r="W2846" s="33"/>
      <c r="X2846" s="33"/>
      <c r="Y2846" s="33"/>
      <c r="Z2846" s="33"/>
      <c r="AA2846" s="33"/>
      <c r="AB2846" s="33"/>
      <c r="AC2846" s="33"/>
      <c r="AD2846" s="33"/>
      <c r="AE2846" s="33"/>
      <c r="AR2846" s="213" t="s">
        <v>510</v>
      </c>
      <c r="AT2846" s="213" t="s">
        <v>149</v>
      </c>
      <c r="AU2846" s="213" t="s">
        <v>165</v>
      </c>
      <c r="AY2846" s="16" t="s">
        <v>147</v>
      </c>
      <c r="BE2846" s="214">
        <f>IF(N2846="základní",J2846,0)</f>
        <v>0</v>
      </c>
      <c r="BF2846" s="214">
        <f>IF(N2846="snížená",J2846,0)</f>
        <v>0</v>
      </c>
      <c r="BG2846" s="214">
        <f>IF(N2846="zákl. přenesená",J2846,0)</f>
        <v>0</v>
      </c>
      <c r="BH2846" s="214">
        <f>IF(N2846="sníž. přenesená",J2846,0)</f>
        <v>0</v>
      </c>
      <c r="BI2846" s="214">
        <f>IF(N2846="nulová",J2846,0)</f>
        <v>0</v>
      </c>
      <c r="BJ2846" s="16" t="s">
        <v>21</v>
      </c>
      <c r="BK2846" s="214">
        <f>ROUND(I2846*H2846,2)</f>
        <v>0</v>
      </c>
      <c r="BL2846" s="16" t="s">
        <v>510</v>
      </c>
      <c r="BM2846" s="213" t="s">
        <v>4876</v>
      </c>
    </row>
    <row r="2847" spans="1:65" s="2" customFormat="1" ht="19.5">
      <c r="A2847" s="33"/>
      <c r="B2847" s="34"/>
      <c r="C2847" s="35"/>
      <c r="D2847" s="215" t="s">
        <v>156</v>
      </c>
      <c r="E2847" s="35"/>
      <c r="F2847" s="216" t="s">
        <v>4877</v>
      </c>
      <c r="G2847" s="35"/>
      <c r="H2847" s="35"/>
      <c r="I2847" s="114"/>
      <c r="J2847" s="35"/>
      <c r="K2847" s="35"/>
      <c r="L2847" s="38"/>
      <c r="M2847" s="217"/>
      <c r="N2847" s="218"/>
      <c r="O2847" s="70"/>
      <c r="P2847" s="70"/>
      <c r="Q2847" s="70"/>
      <c r="R2847" s="70"/>
      <c r="S2847" s="70"/>
      <c r="T2847" s="71"/>
      <c r="U2847" s="33"/>
      <c r="V2847" s="33"/>
      <c r="W2847" s="33"/>
      <c r="X2847" s="33"/>
      <c r="Y2847" s="33"/>
      <c r="Z2847" s="33"/>
      <c r="AA2847" s="33"/>
      <c r="AB2847" s="33"/>
      <c r="AC2847" s="33"/>
      <c r="AD2847" s="33"/>
      <c r="AE2847" s="33"/>
      <c r="AT2847" s="16" t="s">
        <v>156</v>
      </c>
      <c r="AU2847" s="16" t="s">
        <v>165</v>
      </c>
    </row>
    <row r="2848" spans="1:65" s="2" customFormat="1" ht="68.25">
      <c r="A2848" s="33"/>
      <c r="B2848" s="34"/>
      <c r="C2848" s="35"/>
      <c r="D2848" s="215" t="s">
        <v>158</v>
      </c>
      <c r="E2848" s="35"/>
      <c r="F2848" s="219" t="s">
        <v>4871</v>
      </c>
      <c r="G2848" s="35"/>
      <c r="H2848" s="35"/>
      <c r="I2848" s="114"/>
      <c r="J2848" s="35"/>
      <c r="K2848" s="35"/>
      <c r="L2848" s="38"/>
      <c r="M2848" s="217"/>
      <c r="N2848" s="218"/>
      <c r="O2848" s="70"/>
      <c r="P2848" s="70"/>
      <c r="Q2848" s="70"/>
      <c r="R2848" s="70"/>
      <c r="S2848" s="70"/>
      <c r="T2848" s="71"/>
      <c r="U2848" s="33"/>
      <c r="V2848" s="33"/>
      <c r="W2848" s="33"/>
      <c r="X2848" s="33"/>
      <c r="Y2848" s="33"/>
      <c r="Z2848" s="33"/>
      <c r="AA2848" s="33"/>
      <c r="AB2848" s="33"/>
      <c r="AC2848" s="33"/>
      <c r="AD2848" s="33"/>
      <c r="AE2848" s="33"/>
      <c r="AT2848" s="16" t="s">
        <v>158</v>
      </c>
      <c r="AU2848" s="16" t="s">
        <v>165</v>
      </c>
    </row>
    <row r="2849" spans="1:65" s="2" customFormat="1" ht="21.75" customHeight="1">
      <c r="A2849" s="33"/>
      <c r="B2849" s="34"/>
      <c r="C2849" s="202" t="s">
        <v>4878</v>
      </c>
      <c r="D2849" s="202" t="s">
        <v>149</v>
      </c>
      <c r="E2849" s="203" t="s">
        <v>4879</v>
      </c>
      <c r="F2849" s="204" t="s">
        <v>4880</v>
      </c>
      <c r="G2849" s="205" t="s">
        <v>210</v>
      </c>
      <c r="H2849" s="206">
        <v>1</v>
      </c>
      <c r="I2849" s="207"/>
      <c r="J2849" s="208">
        <f>ROUND(I2849*H2849,2)</f>
        <v>0</v>
      </c>
      <c r="K2849" s="204" t="s">
        <v>153</v>
      </c>
      <c r="L2849" s="38"/>
      <c r="M2849" s="209" t="s">
        <v>1</v>
      </c>
      <c r="N2849" s="210" t="s">
        <v>42</v>
      </c>
      <c r="O2849" s="70"/>
      <c r="P2849" s="211">
        <f>O2849*H2849</f>
        <v>0</v>
      </c>
      <c r="Q2849" s="211">
        <v>1.2285000000000001E-2</v>
      </c>
      <c r="R2849" s="211">
        <f>Q2849*H2849</f>
        <v>1.2285000000000001E-2</v>
      </c>
      <c r="S2849" s="211">
        <v>0</v>
      </c>
      <c r="T2849" s="212">
        <f>S2849*H2849</f>
        <v>0</v>
      </c>
      <c r="U2849" s="33"/>
      <c r="V2849" s="33"/>
      <c r="W2849" s="33"/>
      <c r="X2849" s="33"/>
      <c r="Y2849" s="33"/>
      <c r="Z2849" s="33"/>
      <c r="AA2849" s="33"/>
      <c r="AB2849" s="33"/>
      <c r="AC2849" s="33"/>
      <c r="AD2849" s="33"/>
      <c r="AE2849" s="33"/>
      <c r="AR2849" s="213" t="s">
        <v>510</v>
      </c>
      <c r="AT2849" s="213" t="s">
        <v>149</v>
      </c>
      <c r="AU2849" s="213" t="s">
        <v>165</v>
      </c>
      <c r="AY2849" s="16" t="s">
        <v>147</v>
      </c>
      <c r="BE2849" s="214">
        <f>IF(N2849="základní",J2849,0)</f>
        <v>0</v>
      </c>
      <c r="BF2849" s="214">
        <f>IF(N2849="snížená",J2849,0)</f>
        <v>0</v>
      </c>
      <c r="BG2849" s="214">
        <f>IF(N2849="zákl. přenesená",J2849,0)</f>
        <v>0</v>
      </c>
      <c r="BH2849" s="214">
        <f>IF(N2849="sníž. přenesená",J2849,0)</f>
        <v>0</v>
      </c>
      <c r="BI2849" s="214">
        <f>IF(N2849="nulová",J2849,0)</f>
        <v>0</v>
      </c>
      <c r="BJ2849" s="16" t="s">
        <v>21</v>
      </c>
      <c r="BK2849" s="214">
        <f>ROUND(I2849*H2849,2)</f>
        <v>0</v>
      </c>
      <c r="BL2849" s="16" t="s">
        <v>510</v>
      </c>
      <c r="BM2849" s="213" t="s">
        <v>4881</v>
      </c>
    </row>
    <row r="2850" spans="1:65" s="2" customFormat="1" ht="39">
      <c r="A2850" s="33"/>
      <c r="B2850" s="34"/>
      <c r="C2850" s="35"/>
      <c r="D2850" s="215" t="s">
        <v>156</v>
      </c>
      <c r="E2850" s="35"/>
      <c r="F2850" s="216" t="s">
        <v>4882</v>
      </c>
      <c r="G2850" s="35"/>
      <c r="H2850" s="35"/>
      <c r="I2850" s="114"/>
      <c r="J2850" s="35"/>
      <c r="K2850" s="35"/>
      <c r="L2850" s="38"/>
      <c r="M2850" s="217"/>
      <c r="N2850" s="218"/>
      <c r="O2850" s="70"/>
      <c r="P2850" s="70"/>
      <c r="Q2850" s="70"/>
      <c r="R2850" s="70"/>
      <c r="S2850" s="70"/>
      <c r="T2850" s="71"/>
      <c r="U2850" s="33"/>
      <c r="V2850" s="33"/>
      <c r="W2850" s="33"/>
      <c r="X2850" s="33"/>
      <c r="Y2850" s="33"/>
      <c r="Z2850" s="33"/>
      <c r="AA2850" s="33"/>
      <c r="AB2850" s="33"/>
      <c r="AC2850" s="33"/>
      <c r="AD2850" s="33"/>
      <c r="AE2850" s="33"/>
      <c r="AT2850" s="16" t="s">
        <v>156</v>
      </c>
      <c r="AU2850" s="16" t="s">
        <v>165</v>
      </c>
    </row>
    <row r="2851" spans="1:65" s="2" customFormat="1" ht="48.75">
      <c r="A2851" s="33"/>
      <c r="B2851" s="34"/>
      <c r="C2851" s="35"/>
      <c r="D2851" s="215" t="s">
        <v>158</v>
      </c>
      <c r="E2851" s="35"/>
      <c r="F2851" s="219" t="s">
        <v>4883</v>
      </c>
      <c r="G2851" s="35"/>
      <c r="H2851" s="35"/>
      <c r="I2851" s="114"/>
      <c r="J2851" s="35"/>
      <c r="K2851" s="35"/>
      <c r="L2851" s="38"/>
      <c r="M2851" s="217"/>
      <c r="N2851" s="218"/>
      <c r="O2851" s="70"/>
      <c r="P2851" s="70"/>
      <c r="Q2851" s="70"/>
      <c r="R2851" s="70"/>
      <c r="S2851" s="70"/>
      <c r="T2851" s="71"/>
      <c r="U2851" s="33"/>
      <c r="V2851" s="33"/>
      <c r="W2851" s="33"/>
      <c r="X2851" s="33"/>
      <c r="Y2851" s="33"/>
      <c r="Z2851" s="33"/>
      <c r="AA2851" s="33"/>
      <c r="AB2851" s="33"/>
      <c r="AC2851" s="33"/>
      <c r="AD2851" s="33"/>
      <c r="AE2851" s="33"/>
      <c r="AT2851" s="16" t="s">
        <v>158</v>
      </c>
      <c r="AU2851" s="16" t="s">
        <v>165</v>
      </c>
    </row>
    <row r="2852" spans="1:65" s="2" customFormat="1" ht="29.25">
      <c r="A2852" s="33"/>
      <c r="B2852" s="34"/>
      <c r="C2852" s="35"/>
      <c r="D2852" s="215" t="s">
        <v>191</v>
      </c>
      <c r="E2852" s="35"/>
      <c r="F2852" s="219" t="s">
        <v>4884</v>
      </c>
      <c r="G2852" s="35"/>
      <c r="H2852" s="35"/>
      <c r="I2852" s="114"/>
      <c r="J2852" s="35"/>
      <c r="K2852" s="35"/>
      <c r="L2852" s="38"/>
      <c r="M2852" s="251"/>
      <c r="N2852" s="252"/>
      <c r="O2852" s="253"/>
      <c r="P2852" s="253"/>
      <c r="Q2852" s="253"/>
      <c r="R2852" s="253"/>
      <c r="S2852" s="253"/>
      <c r="T2852" s="254"/>
      <c r="U2852" s="33"/>
      <c r="V2852" s="33"/>
      <c r="W2852" s="33"/>
      <c r="X2852" s="33"/>
      <c r="Y2852" s="33"/>
      <c r="Z2852" s="33"/>
      <c r="AA2852" s="33"/>
      <c r="AB2852" s="33"/>
      <c r="AC2852" s="33"/>
      <c r="AD2852" s="33"/>
      <c r="AE2852" s="33"/>
      <c r="AT2852" s="16" t="s">
        <v>191</v>
      </c>
      <c r="AU2852" s="16" t="s">
        <v>165</v>
      </c>
    </row>
    <row r="2853" spans="1:65" s="2" customFormat="1" ht="6.95" customHeight="1">
      <c r="A2853" s="33"/>
      <c r="B2853" s="53"/>
      <c r="C2853" s="54"/>
      <c r="D2853" s="54"/>
      <c r="E2853" s="54"/>
      <c r="F2853" s="54"/>
      <c r="G2853" s="54"/>
      <c r="H2853" s="54"/>
      <c r="I2853" s="151"/>
      <c r="J2853" s="54"/>
      <c r="K2853" s="54"/>
      <c r="L2853" s="38"/>
      <c r="M2853" s="33"/>
      <c r="O2853" s="33"/>
      <c r="P2853" s="33"/>
      <c r="Q2853" s="33"/>
      <c r="R2853" s="33"/>
      <c r="S2853" s="33"/>
      <c r="T2853" s="33"/>
      <c r="U2853" s="33"/>
      <c r="V2853" s="33"/>
      <c r="W2853" s="33"/>
      <c r="X2853" s="33"/>
      <c r="Y2853" s="33"/>
      <c r="Z2853" s="33"/>
      <c r="AA2853" s="33"/>
      <c r="AB2853" s="33"/>
      <c r="AC2853" s="33"/>
      <c r="AD2853" s="33"/>
      <c r="AE2853" s="33"/>
    </row>
  </sheetData>
  <sheetProtection algorithmName="SHA-512" hashValue="JF8zXM5YcnS7fEkjptTnDJqqlByQ74Zvj8j1DhNliuUcg1/m4vQic8xqtM09BtxL/QEp63KzTvMJuJkE6KJmZQ==" saltValue="MR+rwCzc+DEc+BdYO1l283m5GsdvY0SZscOCR1HO+EJ7xRhR+8vijwNmuFfUteghVBBTej4kQF16rHkQPEkj3Q==" spinCount="100000" sheet="1" objects="1" scenarios="1" formatColumns="0" formatRows="0" autoFilter="0"/>
  <autoFilter ref="C146:K2852"/>
  <mergeCells count="9">
    <mergeCell ref="E87:H87"/>
    <mergeCell ref="E137:H137"/>
    <mergeCell ref="E139:H139"/>
    <mergeCell ref="L2:V2"/>
    <mergeCell ref="E7:H7"/>
    <mergeCell ref="E9:H9"/>
    <mergeCell ref="E18:H18"/>
    <mergeCell ref="E27:H27"/>
    <mergeCell ref="E85:H85"/>
  </mergeCells>
  <pageMargins left="0.39374999999999999" right="0.39374999999999999" top="0.39374999999999999" bottom="0.39374999999999999" header="0" footer="0"/>
  <pageSetup paperSize="9" fitToHeight="100" orientation="portrait" blackAndWhite="1"/>
  <headerFooter>
    <oddFooter>&amp;CStrana &amp;P z &amp;N</oddFooter>
  </headerFooter>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M264"/>
  <sheetViews>
    <sheetView showGridLines="0" workbookViewId="0"/>
  </sheetViews>
  <sheetFormatPr defaultRowHeight="14.25"/>
  <cols>
    <col min="1" max="1" width="8.33203125" style="1" customWidth="1"/>
    <col min="2" max="2" width="1.6640625" style="1" customWidth="1"/>
    <col min="3" max="3" width="4.1640625" style="1" customWidth="1"/>
    <col min="4" max="4" width="4.33203125" style="1" customWidth="1"/>
    <col min="5" max="5" width="17.1640625" style="1" customWidth="1"/>
    <col min="6" max="6" width="50.83203125" style="1" customWidth="1"/>
    <col min="7" max="7" width="7" style="1" customWidth="1"/>
    <col min="8" max="8" width="11.5" style="1" customWidth="1"/>
    <col min="9" max="9" width="20.1640625" style="107" customWidth="1"/>
    <col min="10" max="11" width="20.1640625" style="1" customWidth="1"/>
    <col min="12" max="12" width="9.33203125" style="1" customWidth="1"/>
    <col min="13" max="13" width="10.83203125" style="1" hidden="1" customWidth="1"/>
    <col min="14" max="14" width="9.33203125" style="1" hidden="1"/>
    <col min="15" max="20" width="14.1640625" style="1" hidden="1" customWidth="1"/>
    <col min="21" max="21" width="16.33203125" style="1" hidden="1" customWidth="1"/>
    <col min="22" max="22" width="12.33203125" style="1" customWidth="1"/>
    <col min="23" max="23" width="16.33203125" style="1" customWidth="1"/>
    <col min="24" max="24" width="12.33203125" style="1" customWidth="1"/>
    <col min="25" max="25" width="15" style="1" customWidth="1"/>
    <col min="26" max="26" width="11" style="1" customWidth="1"/>
    <col min="27" max="27" width="15" style="1" customWidth="1"/>
    <col min="28" max="28" width="16.33203125" style="1" customWidth="1"/>
    <col min="29" max="29" width="11" style="1" customWidth="1"/>
    <col min="30" max="30" width="15" style="1" customWidth="1"/>
    <col min="31" max="31" width="16.33203125" style="1" customWidth="1"/>
    <col min="44" max="65" width="9.33203125" style="1" hidden="1"/>
  </cols>
  <sheetData>
    <row r="2" spans="1:46" s="1" customFormat="1" ht="36.950000000000003" customHeight="1">
      <c r="I2" s="107"/>
      <c r="L2" s="296"/>
      <c r="M2" s="296"/>
      <c r="N2" s="296"/>
      <c r="O2" s="296"/>
      <c r="P2" s="296"/>
      <c r="Q2" s="296"/>
      <c r="R2" s="296"/>
      <c r="S2" s="296"/>
      <c r="T2" s="296"/>
      <c r="U2" s="296"/>
      <c r="V2" s="296"/>
      <c r="AT2" s="16" t="s">
        <v>89</v>
      </c>
    </row>
    <row r="3" spans="1:46" s="1" customFormat="1" ht="6.95" customHeight="1">
      <c r="B3" s="108"/>
      <c r="C3" s="109"/>
      <c r="D3" s="109"/>
      <c r="E3" s="109"/>
      <c r="F3" s="109"/>
      <c r="G3" s="109"/>
      <c r="H3" s="109"/>
      <c r="I3" s="110"/>
      <c r="J3" s="109"/>
      <c r="K3" s="109"/>
      <c r="L3" s="19"/>
      <c r="AT3" s="16" t="s">
        <v>86</v>
      </c>
    </row>
    <row r="4" spans="1:46" s="1" customFormat="1" ht="24.95" customHeight="1">
      <c r="B4" s="19"/>
      <c r="D4" s="111" t="s">
        <v>93</v>
      </c>
      <c r="I4" s="107"/>
      <c r="L4" s="19"/>
      <c r="M4" s="112" t="s">
        <v>10</v>
      </c>
      <c r="AT4" s="16" t="s">
        <v>4</v>
      </c>
    </row>
    <row r="5" spans="1:46" s="1" customFormat="1" ht="6.95" customHeight="1">
      <c r="B5" s="19"/>
      <c r="I5" s="107"/>
      <c r="L5" s="19"/>
    </row>
    <row r="6" spans="1:46" s="1" customFormat="1" ht="12" customHeight="1">
      <c r="B6" s="19"/>
      <c r="D6" s="113" t="s">
        <v>16</v>
      </c>
      <c r="I6" s="107"/>
      <c r="L6" s="19"/>
    </row>
    <row r="7" spans="1:46" s="1" customFormat="1" ht="16.5" customHeight="1">
      <c r="B7" s="19"/>
      <c r="E7" s="297" t="str">
        <f>'Rekapitulace zakázky'!K6</f>
        <v>Údržba, opravy a odstraňování závad u SMT v roce 2020</v>
      </c>
      <c r="F7" s="298"/>
      <c r="G7" s="298"/>
      <c r="H7" s="298"/>
      <c r="I7" s="107"/>
      <c r="L7" s="19"/>
    </row>
    <row r="8" spans="1:46" s="2" customFormat="1" ht="12" customHeight="1">
      <c r="A8" s="33"/>
      <c r="B8" s="38"/>
      <c r="C8" s="33"/>
      <c r="D8" s="113" t="s">
        <v>94</v>
      </c>
      <c r="E8" s="33"/>
      <c r="F8" s="33"/>
      <c r="G8" s="33"/>
      <c r="H8" s="33"/>
      <c r="I8" s="114"/>
      <c r="J8" s="33"/>
      <c r="K8" s="33"/>
      <c r="L8" s="50"/>
      <c r="S8" s="33"/>
      <c r="T8" s="33"/>
      <c r="U8" s="33"/>
      <c r="V8" s="33"/>
      <c r="W8" s="33"/>
      <c r="X8" s="33"/>
      <c r="Y8" s="33"/>
      <c r="Z8" s="33"/>
      <c r="AA8" s="33"/>
      <c r="AB8" s="33"/>
      <c r="AC8" s="33"/>
      <c r="AD8" s="33"/>
      <c r="AE8" s="33"/>
    </row>
    <row r="9" spans="1:46" s="2" customFormat="1" ht="16.5" customHeight="1">
      <c r="A9" s="33"/>
      <c r="B9" s="38"/>
      <c r="C9" s="33"/>
      <c r="D9" s="33"/>
      <c r="E9" s="299" t="s">
        <v>4885</v>
      </c>
      <c r="F9" s="300"/>
      <c r="G9" s="300"/>
      <c r="H9" s="300"/>
      <c r="I9" s="114"/>
      <c r="J9" s="33"/>
      <c r="K9" s="33"/>
      <c r="L9" s="50"/>
      <c r="S9" s="33"/>
      <c r="T9" s="33"/>
      <c r="U9" s="33"/>
      <c r="V9" s="33"/>
      <c r="W9" s="33"/>
      <c r="X9" s="33"/>
      <c r="Y9" s="33"/>
      <c r="Z9" s="33"/>
      <c r="AA9" s="33"/>
      <c r="AB9" s="33"/>
      <c r="AC9" s="33"/>
      <c r="AD9" s="33"/>
      <c r="AE9" s="33"/>
    </row>
    <row r="10" spans="1:46" s="2" customFormat="1" ht="11.25">
      <c r="A10" s="33"/>
      <c r="B10" s="38"/>
      <c r="C10" s="33"/>
      <c r="D10" s="33"/>
      <c r="E10" s="33"/>
      <c r="F10" s="33"/>
      <c r="G10" s="33"/>
      <c r="H10" s="33"/>
      <c r="I10" s="114"/>
      <c r="J10" s="33"/>
      <c r="K10" s="33"/>
      <c r="L10" s="50"/>
      <c r="S10" s="33"/>
      <c r="T10" s="33"/>
      <c r="U10" s="33"/>
      <c r="V10" s="33"/>
      <c r="W10" s="33"/>
      <c r="X10" s="33"/>
      <c r="Y10" s="33"/>
      <c r="Z10" s="33"/>
      <c r="AA10" s="33"/>
      <c r="AB10" s="33"/>
      <c r="AC10" s="33"/>
      <c r="AD10" s="33"/>
      <c r="AE10" s="33"/>
    </row>
    <row r="11" spans="1:46" s="2" customFormat="1" ht="12" customHeight="1">
      <c r="A11" s="33"/>
      <c r="B11" s="38"/>
      <c r="C11" s="33"/>
      <c r="D11" s="113" t="s">
        <v>19</v>
      </c>
      <c r="E11" s="33"/>
      <c r="F11" s="115" t="s">
        <v>1</v>
      </c>
      <c r="G11" s="33"/>
      <c r="H11" s="33"/>
      <c r="I11" s="116" t="s">
        <v>20</v>
      </c>
      <c r="J11" s="115" t="s">
        <v>1</v>
      </c>
      <c r="K11" s="33"/>
      <c r="L11" s="50"/>
      <c r="S11" s="33"/>
      <c r="T11" s="33"/>
      <c r="U11" s="33"/>
      <c r="V11" s="33"/>
      <c r="W11" s="33"/>
      <c r="X11" s="33"/>
      <c r="Y11" s="33"/>
      <c r="Z11" s="33"/>
      <c r="AA11" s="33"/>
      <c r="AB11" s="33"/>
      <c r="AC11" s="33"/>
      <c r="AD11" s="33"/>
      <c r="AE11" s="33"/>
    </row>
    <row r="12" spans="1:46" s="2" customFormat="1" ht="12" customHeight="1">
      <c r="A12" s="33"/>
      <c r="B12" s="38"/>
      <c r="C12" s="33"/>
      <c r="D12" s="113" t="s">
        <v>22</v>
      </c>
      <c r="E12" s="33"/>
      <c r="F12" s="115" t="s">
        <v>23</v>
      </c>
      <c r="G12" s="33"/>
      <c r="H12" s="33"/>
      <c r="I12" s="116" t="s">
        <v>24</v>
      </c>
      <c r="J12" s="117" t="str">
        <f>'Rekapitulace zakázky'!AN8</f>
        <v>26. 5. 2020</v>
      </c>
      <c r="K12" s="33"/>
      <c r="L12" s="50"/>
      <c r="S12" s="33"/>
      <c r="T12" s="33"/>
      <c r="U12" s="33"/>
      <c r="V12" s="33"/>
      <c r="W12" s="33"/>
      <c r="X12" s="33"/>
      <c r="Y12" s="33"/>
      <c r="Z12" s="33"/>
      <c r="AA12" s="33"/>
      <c r="AB12" s="33"/>
      <c r="AC12" s="33"/>
      <c r="AD12" s="33"/>
      <c r="AE12" s="33"/>
    </row>
    <row r="13" spans="1:46" s="2" customFormat="1" ht="10.9" customHeight="1">
      <c r="A13" s="33"/>
      <c r="B13" s="38"/>
      <c r="C13" s="33"/>
      <c r="D13" s="33"/>
      <c r="E13" s="33"/>
      <c r="F13" s="33"/>
      <c r="G13" s="33"/>
      <c r="H13" s="33"/>
      <c r="I13" s="114"/>
      <c r="J13" s="33"/>
      <c r="K13" s="33"/>
      <c r="L13" s="50"/>
      <c r="S13" s="33"/>
      <c r="T13" s="33"/>
      <c r="U13" s="33"/>
      <c r="V13" s="33"/>
      <c r="W13" s="33"/>
      <c r="X13" s="33"/>
      <c r="Y13" s="33"/>
      <c r="Z13" s="33"/>
      <c r="AA13" s="33"/>
      <c r="AB13" s="33"/>
      <c r="AC13" s="33"/>
      <c r="AD13" s="33"/>
      <c r="AE13" s="33"/>
    </row>
    <row r="14" spans="1:46" s="2" customFormat="1" ht="12" customHeight="1">
      <c r="A14" s="33"/>
      <c r="B14" s="38"/>
      <c r="C14" s="33"/>
      <c r="D14" s="113" t="s">
        <v>28</v>
      </c>
      <c r="E14" s="33"/>
      <c r="F14" s="33"/>
      <c r="G14" s="33"/>
      <c r="H14" s="33"/>
      <c r="I14" s="116" t="s">
        <v>29</v>
      </c>
      <c r="J14" s="115" t="str">
        <f>IF('Rekapitulace zakázky'!AN10="","",'Rekapitulace zakázky'!AN10)</f>
        <v/>
      </c>
      <c r="K14" s="33"/>
      <c r="L14" s="50"/>
      <c r="S14" s="33"/>
      <c r="T14" s="33"/>
      <c r="U14" s="33"/>
      <c r="V14" s="33"/>
      <c r="W14" s="33"/>
      <c r="X14" s="33"/>
      <c r="Y14" s="33"/>
      <c r="Z14" s="33"/>
      <c r="AA14" s="33"/>
      <c r="AB14" s="33"/>
      <c r="AC14" s="33"/>
      <c r="AD14" s="33"/>
      <c r="AE14" s="33"/>
    </row>
    <row r="15" spans="1:46" s="2" customFormat="1" ht="18" customHeight="1">
      <c r="A15" s="33"/>
      <c r="B15" s="38"/>
      <c r="C15" s="33"/>
      <c r="D15" s="33"/>
      <c r="E15" s="115" t="str">
        <f>IF('Rekapitulace zakázky'!E11="","",'Rekapitulace zakázky'!E11)</f>
        <v xml:space="preserve"> </v>
      </c>
      <c r="F15" s="33"/>
      <c r="G15" s="33"/>
      <c r="H15" s="33"/>
      <c r="I15" s="116" t="s">
        <v>30</v>
      </c>
      <c r="J15" s="115" t="str">
        <f>IF('Rekapitulace zakázky'!AN11="","",'Rekapitulace zakázky'!AN11)</f>
        <v/>
      </c>
      <c r="K15" s="33"/>
      <c r="L15" s="50"/>
      <c r="S15" s="33"/>
      <c r="T15" s="33"/>
      <c r="U15" s="33"/>
      <c r="V15" s="33"/>
      <c r="W15" s="33"/>
      <c r="X15" s="33"/>
      <c r="Y15" s="33"/>
      <c r="Z15" s="33"/>
      <c r="AA15" s="33"/>
      <c r="AB15" s="33"/>
      <c r="AC15" s="33"/>
      <c r="AD15" s="33"/>
      <c r="AE15" s="33"/>
    </row>
    <row r="16" spans="1:46" s="2" customFormat="1" ht="6.95" customHeight="1">
      <c r="A16" s="33"/>
      <c r="B16" s="38"/>
      <c r="C16" s="33"/>
      <c r="D16" s="33"/>
      <c r="E16" s="33"/>
      <c r="F16" s="33"/>
      <c r="G16" s="33"/>
      <c r="H16" s="33"/>
      <c r="I16" s="114"/>
      <c r="J16" s="33"/>
      <c r="K16" s="33"/>
      <c r="L16" s="50"/>
      <c r="S16" s="33"/>
      <c r="T16" s="33"/>
      <c r="U16" s="33"/>
      <c r="V16" s="33"/>
      <c r="W16" s="33"/>
      <c r="X16" s="33"/>
      <c r="Y16" s="33"/>
      <c r="Z16" s="33"/>
      <c r="AA16" s="33"/>
      <c r="AB16" s="33"/>
      <c r="AC16" s="33"/>
      <c r="AD16" s="33"/>
      <c r="AE16" s="33"/>
    </row>
    <row r="17" spans="1:31" s="2" customFormat="1" ht="12" customHeight="1">
      <c r="A17" s="33"/>
      <c r="B17" s="38"/>
      <c r="C17" s="33"/>
      <c r="D17" s="113" t="s">
        <v>31</v>
      </c>
      <c r="E17" s="33"/>
      <c r="F17" s="33"/>
      <c r="G17" s="33"/>
      <c r="H17" s="33"/>
      <c r="I17" s="116" t="s">
        <v>29</v>
      </c>
      <c r="J17" s="29" t="str">
        <f>'Rekapitulace zakázky'!AN13</f>
        <v>Vyplň údaj</v>
      </c>
      <c r="K17" s="33"/>
      <c r="L17" s="50"/>
      <c r="S17" s="33"/>
      <c r="T17" s="33"/>
      <c r="U17" s="33"/>
      <c r="V17" s="33"/>
      <c r="W17" s="33"/>
      <c r="X17" s="33"/>
      <c r="Y17" s="33"/>
      <c r="Z17" s="33"/>
      <c r="AA17" s="33"/>
      <c r="AB17" s="33"/>
      <c r="AC17" s="33"/>
      <c r="AD17" s="33"/>
      <c r="AE17" s="33"/>
    </row>
    <row r="18" spans="1:31" s="2" customFormat="1" ht="18" customHeight="1">
      <c r="A18" s="33"/>
      <c r="B18" s="38"/>
      <c r="C18" s="33"/>
      <c r="D18" s="33"/>
      <c r="E18" s="301" t="str">
        <f>'Rekapitulace zakázky'!E14</f>
        <v>Vyplň údaj</v>
      </c>
      <c r="F18" s="302"/>
      <c r="G18" s="302"/>
      <c r="H18" s="302"/>
      <c r="I18" s="116" t="s">
        <v>30</v>
      </c>
      <c r="J18" s="29" t="str">
        <f>'Rekapitulace zakázky'!AN14</f>
        <v>Vyplň údaj</v>
      </c>
      <c r="K18" s="33"/>
      <c r="L18" s="50"/>
      <c r="S18" s="33"/>
      <c r="T18" s="33"/>
      <c r="U18" s="33"/>
      <c r="V18" s="33"/>
      <c r="W18" s="33"/>
      <c r="X18" s="33"/>
      <c r="Y18" s="33"/>
      <c r="Z18" s="33"/>
      <c r="AA18" s="33"/>
      <c r="AB18" s="33"/>
      <c r="AC18" s="33"/>
      <c r="AD18" s="33"/>
      <c r="AE18" s="33"/>
    </row>
    <row r="19" spans="1:31" s="2" customFormat="1" ht="6.95" customHeight="1">
      <c r="A19" s="33"/>
      <c r="B19" s="38"/>
      <c r="C19" s="33"/>
      <c r="D19" s="33"/>
      <c r="E19" s="33"/>
      <c r="F19" s="33"/>
      <c r="G19" s="33"/>
      <c r="H19" s="33"/>
      <c r="I19" s="114"/>
      <c r="J19" s="33"/>
      <c r="K19" s="33"/>
      <c r="L19" s="50"/>
      <c r="S19" s="33"/>
      <c r="T19" s="33"/>
      <c r="U19" s="33"/>
      <c r="V19" s="33"/>
      <c r="W19" s="33"/>
      <c r="X19" s="33"/>
      <c r="Y19" s="33"/>
      <c r="Z19" s="33"/>
      <c r="AA19" s="33"/>
      <c r="AB19" s="33"/>
      <c r="AC19" s="33"/>
      <c r="AD19" s="33"/>
      <c r="AE19" s="33"/>
    </row>
    <row r="20" spans="1:31" s="2" customFormat="1" ht="12" customHeight="1">
      <c r="A20" s="33"/>
      <c r="B20" s="38"/>
      <c r="C20" s="33"/>
      <c r="D20" s="113" t="s">
        <v>33</v>
      </c>
      <c r="E20" s="33"/>
      <c r="F20" s="33"/>
      <c r="G20" s="33"/>
      <c r="H20" s="33"/>
      <c r="I20" s="116" t="s">
        <v>29</v>
      </c>
      <c r="J20" s="115" t="str">
        <f>IF('Rekapitulace zakázky'!AN16="","",'Rekapitulace zakázky'!AN16)</f>
        <v/>
      </c>
      <c r="K20" s="33"/>
      <c r="L20" s="50"/>
      <c r="S20" s="33"/>
      <c r="T20" s="33"/>
      <c r="U20" s="33"/>
      <c r="V20" s="33"/>
      <c r="W20" s="33"/>
      <c r="X20" s="33"/>
      <c r="Y20" s="33"/>
      <c r="Z20" s="33"/>
      <c r="AA20" s="33"/>
      <c r="AB20" s="33"/>
      <c r="AC20" s="33"/>
      <c r="AD20" s="33"/>
      <c r="AE20" s="33"/>
    </row>
    <row r="21" spans="1:31" s="2" customFormat="1" ht="18" customHeight="1">
      <c r="A21" s="33"/>
      <c r="B21" s="38"/>
      <c r="C21" s="33"/>
      <c r="D21" s="33"/>
      <c r="E21" s="115" t="str">
        <f>IF('Rekapitulace zakázky'!E17="","",'Rekapitulace zakázky'!E17)</f>
        <v xml:space="preserve"> </v>
      </c>
      <c r="F21" s="33"/>
      <c r="G21" s="33"/>
      <c r="H21" s="33"/>
      <c r="I21" s="116" t="s">
        <v>30</v>
      </c>
      <c r="J21" s="115" t="str">
        <f>IF('Rekapitulace zakázky'!AN17="","",'Rekapitulace zakázky'!AN17)</f>
        <v/>
      </c>
      <c r="K21" s="33"/>
      <c r="L21" s="50"/>
      <c r="S21" s="33"/>
      <c r="T21" s="33"/>
      <c r="U21" s="33"/>
      <c r="V21" s="33"/>
      <c r="W21" s="33"/>
      <c r="X21" s="33"/>
      <c r="Y21" s="33"/>
      <c r="Z21" s="33"/>
      <c r="AA21" s="33"/>
      <c r="AB21" s="33"/>
      <c r="AC21" s="33"/>
      <c r="AD21" s="33"/>
      <c r="AE21" s="33"/>
    </row>
    <row r="22" spans="1:31" s="2" customFormat="1" ht="6.95" customHeight="1">
      <c r="A22" s="33"/>
      <c r="B22" s="38"/>
      <c r="C22" s="33"/>
      <c r="D22" s="33"/>
      <c r="E22" s="33"/>
      <c r="F22" s="33"/>
      <c r="G22" s="33"/>
      <c r="H22" s="33"/>
      <c r="I22" s="114"/>
      <c r="J22" s="33"/>
      <c r="K22" s="33"/>
      <c r="L22" s="50"/>
      <c r="S22" s="33"/>
      <c r="T22" s="33"/>
      <c r="U22" s="33"/>
      <c r="V22" s="33"/>
      <c r="W22" s="33"/>
      <c r="X22" s="33"/>
      <c r="Y22" s="33"/>
      <c r="Z22" s="33"/>
      <c r="AA22" s="33"/>
      <c r="AB22" s="33"/>
      <c r="AC22" s="33"/>
      <c r="AD22" s="33"/>
      <c r="AE22" s="33"/>
    </row>
    <row r="23" spans="1:31" s="2" customFormat="1" ht="12" customHeight="1">
      <c r="A23" s="33"/>
      <c r="B23" s="38"/>
      <c r="C23" s="33"/>
      <c r="D23" s="113" t="s">
        <v>35</v>
      </c>
      <c r="E23" s="33"/>
      <c r="F23" s="33"/>
      <c r="G23" s="33"/>
      <c r="H23" s="33"/>
      <c r="I23" s="116" t="s">
        <v>29</v>
      </c>
      <c r="J23" s="115" t="str">
        <f>IF('Rekapitulace zakázky'!AN19="","",'Rekapitulace zakázky'!AN19)</f>
        <v/>
      </c>
      <c r="K23" s="33"/>
      <c r="L23" s="50"/>
      <c r="S23" s="33"/>
      <c r="T23" s="33"/>
      <c r="U23" s="33"/>
      <c r="V23" s="33"/>
      <c r="W23" s="33"/>
      <c r="X23" s="33"/>
      <c r="Y23" s="33"/>
      <c r="Z23" s="33"/>
      <c r="AA23" s="33"/>
      <c r="AB23" s="33"/>
      <c r="AC23" s="33"/>
      <c r="AD23" s="33"/>
      <c r="AE23" s="33"/>
    </row>
    <row r="24" spans="1:31" s="2" customFormat="1" ht="18" customHeight="1">
      <c r="A24" s="33"/>
      <c r="B24" s="38"/>
      <c r="C24" s="33"/>
      <c r="D24" s="33"/>
      <c r="E24" s="115" t="str">
        <f>IF('Rekapitulace zakázky'!E20="","",'Rekapitulace zakázky'!E20)</f>
        <v xml:space="preserve"> </v>
      </c>
      <c r="F24" s="33"/>
      <c r="G24" s="33"/>
      <c r="H24" s="33"/>
      <c r="I24" s="116" t="s">
        <v>30</v>
      </c>
      <c r="J24" s="115" t="str">
        <f>IF('Rekapitulace zakázky'!AN20="","",'Rekapitulace zakázky'!AN20)</f>
        <v/>
      </c>
      <c r="K24" s="33"/>
      <c r="L24" s="50"/>
      <c r="S24" s="33"/>
      <c r="T24" s="33"/>
      <c r="U24" s="33"/>
      <c r="V24" s="33"/>
      <c r="W24" s="33"/>
      <c r="X24" s="33"/>
      <c r="Y24" s="33"/>
      <c r="Z24" s="33"/>
      <c r="AA24" s="33"/>
      <c r="AB24" s="33"/>
      <c r="AC24" s="33"/>
      <c r="AD24" s="33"/>
      <c r="AE24" s="33"/>
    </row>
    <row r="25" spans="1:31" s="2" customFormat="1" ht="6.95" customHeight="1">
      <c r="A25" s="33"/>
      <c r="B25" s="38"/>
      <c r="C25" s="33"/>
      <c r="D25" s="33"/>
      <c r="E25" s="33"/>
      <c r="F25" s="33"/>
      <c r="G25" s="33"/>
      <c r="H25" s="33"/>
      <c r="I25" s="114"/>
      <c r="J25" s="33"/>
      <c r="K25" s="33"/>
      <c r="L25" s="50"/>
      <c r="S25" s="33"/>
      <c r="T25" s="33"/>
      <c r="U25" s="33"/>
      <c r="V25" s="33"/>
      <c r="W25" s="33"/>
      <c r="X25" s="33"/>
      <c r="Y25" s="33"/>
      <c r="Z25" s="33"/>
      <c r="AA25" s="33"/>
      <c r="AB25" s="33"/>
      <c r="AC25" s="33"/>
      <c r="AD25" s="33"/>
      <c r="AE25" s="33"/>
    </row>
    <row r="26" spans="1:31" s="2" customFormat="1" ht="12" customHeight="1">
      <c r="A26" s="33"/>
      <c r="B26" s="38"/>
      <c r="C26" s="33"/>
      <c r="D26" s="113" t="s">
        <v>36</v>
      </c>
      <c r="E26" s="33"/>
      <c r="F26" s="33"/>
      <c r="G26" s="33"/>
      <c r="H26" s="33"/>
      <c r="I26" s="114"/>
      <c r="J26" s="33"/>
      <c r="K26" s="33"/>
      <c r="L26" s="50"/>
      <c r="S26" s="33"/>
      <c r="T26" s="33"/>
      <c r="U26" s="33"/>
      <c r="V26" s="33"/>
      <c r="W26" s="33"/>
      <c r="X26" s="33"/>
      <c r="Y26" s="33"/>
      <c r="Z26" s="33"/>
      <c r="AA26" s="33"/>
      <c r="AB26" s="33"/>
      <c r="AC26" s="33"/>
      <c r="AD26" s="33"/>
      <c r="AE26" s="33"/>
    </row>
    <row r="27" spans="1:31" s="8" customFormat="1" ht="16.5" customHeight="1">
      <c r="A27" s="118"/>
      <c r="B27" s="119"/>
      <c r="C27" s="118"/>
      <c r="D27" s="118"/>
      <c r="E27" s="303" t="s">
        <v>1</v>
      </c>
      <c r="F27" s="303"/>
      <c r="G27" s="303"/>
      <c r="H27" s="303"/>
      <c r="I27" s="120"/>
      <c r="J27" s="118"/>
      <c r="K27" s="118"/>
      <c r="L27" s="121"/>
      <c r="S27" s="118"/>
      <c r="T27" s="118"/>
      <c r="U27" s="118"/>
      <c r="V27" s="118"/>
      <c r="W27" s="118"/>
      <c r="X27" s="118"/>
      <c r="Y27" s="118"/>
      <c r="Z27" s="118"/>
      <c r="AA27" s="118"/>
      <c r="AB27" s="118"/>
      <c r="AC27" s="118"/>
      <c r="AD27" s="118"/>
      <c r="AE27" s="118"/>
    </row>
    <row r="28" spans="1:31" s="2" customFormat="1" ht="6.95" customHeight="1">
      <c r="A28" s="33"/>
      <c r="B28" s="38"/>
      <c r="C28" s="33"/>
      <c r="D28" s="33"/>
      <c r="E28" s="33"/>
      <c r="F28" s="33"/>
      <c r="G28" s="33"/>
      <c r="H28" s="33"/>
      <c r="I28" s="114"/>
      <c r="J28" s="33"/>
      <c r="K28" s="33"/>
      <c r="L28" s="50"/>
      <c r="S28" s="33"/>
      <c r="T28" s="33"/>
      <c r="U28" s="33"/>
      <c r="V28" s="33"/>
      <c r="W28" s="33"/>
      <c r="X28" s="33"/>
      <c r="Y28" s="33"/>
      <c r="Z28" s="33"/>
      <c r="AA28" s="33"/>
      <c r="AB28" s="33"/>
      <c r="AC28" s="33"/>
      <c r="AD28" s="33"/>
      <c r="AE28" s="33"/>
    </row>
    <row r="29" spans="1:31" s="2" customFormat="1" ht="6.95" customHeight="1">
      <c r="A29" s="33"/>
      <c r="B29" s="38"/>
      <c r="C29" s="33"/>
      <c r="D29" s="122"/>
      <c r="E29" s="122"/>
      <c r="F29" s="122"/>
      <c r="G29" s="122"/>
      <c r="H29" s="122"/>
      <c r="I29" s="123"/>
      <c r="J29" s="122"/>
      <c r="K29" s="122"/>
      <c r="L29" s="50"/>
      <c r="S29" s="33"/>
      <c r="T29" s="33"/>
      <c r="U29" s="33"/>
      <c r="V29" s="33"/>
      <c r="W29" s="33"/>
      <c r="X29" s="33"/>
      <c r="Y29" s="33"/>
      <c r="Z29" s="33"/>
      <c r="AA29" s="33"/>
      <c r="AB29" s="33"/>
      <c r="AC29" s="33"/>
      <c r="AD29" s="33"/>
      <c r="AE29" s="33"/>
    </row>
    <row r="30" spans="1:31" s="2" customFormat="1" ht="25.35" customHeight="1">
      <c r="A30" s="33"/>
      <c r="B30" s="38"/>
      <c r="C30" s="33"/>
      <c r="D30" s="124" t="s">
        <v>37</v>
      </c>
      <c r="E30" s="33"/>
      <c r="F30" s="33"/>
      <c r="G30" s="33"/>
      <c r="H30" s="33"/>
      <c r="I30" s="114"/>
      <c r="J30" s="125">
        <f>ROUND(J119, 2)</f>
        <v>0</v>
      </c>
      <c r="K30" s="33"/>
      <c r="L30" s="50"/>
      <c r="S30" s="33"/>
      <c r="T30" s="33"/>
      <c r="U30" s="33"/>
      <c r="V30" s="33"/>
      <c r="W30" s="33"/>
      <c r="X30" s="33"/>
      <c r="Y30" s="33"/>
      <c r="Z30" s="33"/>
      <c r="AA30" s="33"/>
      <c r="AB30" s="33"/>
      <c r="AC30" s="33"/>
      <c r="AD30" s="33"/>
      <c r="AE30" s="33"/>
    </row>
    <row r="31" spans="1:31" s="2" customFormat="1" ht="6.95" customHeight="1">
      <c r="A31" s="33"/>
      <c r="B31" s="38"/>
      <c r="C31" s="33"/>
      <c r="D31" s="122"/>
      <c r="E31" s="122"/>
      <c r="F31" s="122"/>
      <c r="G31" s="122"/>
      <c r="H31" s="122"/>
      <c r="I31" s="123"/>
      <c r="J31" s="122"/>
      <c r="K31" s="122"/>
      <c r="L31" s="50"/>
      <c r="S31" s="33"/>
      <c r="T31" s="33"/>
      <c r="U31" s="33"/>
      <c r="V31" s="33"/>
      <c r="W31" s="33"/>
      <c r="X31" s="33"/>
      <c r="Y31" s="33"/>
      <c r="Z31" s="33"/>
      <c r="AA31" s="33"/>
      <c r="AB31" s="33"/>
      <c r="AC31" s="33"/>
      <c r="AD31" s="33"/>
      <c r="AE31" s="33"/>
    </row>
    <row r="32" spans="1:31" s="2" customFormat="1" ht="14.45" customHeight="1">
      <c r="A32" s="33"/>
      <c r="B32" s="38"/>
      <c r="C32" s="33"/>
      <c r="D32" s="33"/>
      <c r="E32" s="33"/>
      <c r="F32" s="126" t="s">
        <v>39</v>
      </c>
      <c r="G32" s="33"/>
      <c r="H32" s="33"/>
      <c r="I32" s="127" t="s">
        <v>38</v>
      </c>
      <c r="J32" s="126" t="s">
        <v>40</v>
      </c>
      <c r="K32" s="33"/>
      <c r="L32" s="50"/>
      <c r="S32" s="33"/>
      <c r="T32" s="33"/>
      <c r="U32" s="33"/>
      <c r="V32" s="33"/>
      <c r="W32" s="33"/>
      <c r="X32" s="33"/>
      <c r="Y32" s="33"/>
      <c r="Z32" s="33"/>
      <c r="AA32" s="33"/>
      <c r="AB32" s="33"/>
      <c r="AC32" s="33"/>
      <c r="AD32" s="33"/>
      <c r="AE32" s="33"/>
    </row>
    <row r="33" spans="1:31" s="2" customFormat="1" ht="14.45" customHeight="1">
      <c r="A33" s="33"/>
      <c r="B33" s="38"/>
      <c r="C33" s="33"/>
      <c r="D33" s="128" t="s">
        <v>41</v>
      </c>
      <c r="E33" s="113" t="s">
        <v>42</v>
      </c>
      <c r="F33" s="129">
        <f>ROUND((SUM(BE119:BE263)),  2)</f>
        <v>0</v>
      </c>
      <c r="G33" s="33"/>
      <c r="H33" s="33"/>
      <c r="I33" s="130">
        <v>0.21</v>
      </c>
      <c r="J33" s="129">
        <f>ROUND(((SUM(BE119:BE263))*I33),  2)</f>
        <v>0</v>
      </c>
      <c r="K33" s="33"/>
      <c r="L33" s="50"/>
      <c r="S33" s="33"/>
      <c r="T33" s="33"/>
      <c r="U33" s="33"/>
      <c r="V33" s="33"/>
      <c r="W33" s="33"/>
      <c r="X33" s="33"/>
      <c r="Y33" s="33"/>
      <c r="Z33" s="33"/>
      <c r="AA33" s="33"/>
      <c r="AB33" s="33"/>
      <c r="AC33" s="33"/>
      <c r="AD33" s="33"/>
      <c r="AE33" s="33"/>
    </row>
    <row r="34" spans="1:31" s="2" customFormat="1" ht="14.45" customHeight="1">
      <c r="A34" s="33"/>
      <c r="B34" s="38"/>
      <c r="C34" s="33"/>
      <c r="D34" s="33"/>
      <c r="E34" s="113" t="s">
        <v>43</v>
      </c>
      <c r="F34" s="129">
        <f>ROUND((SUM(BF119:BF263)),  2)</f>
        <v>0</v>
      </c>
      <c r="G34" s="33"/>
      <c r="H34" s="33"/>
      <c r="I34" s="130">
        <v>0.15</v>
      </c>
      <c r="J34" s="129">
        <f>ROUND(((SUM(BF119:BF263))*I34),  2)</f>
        <v>0</v>
      </c>
      <c r="K34" s="33"/>
      <c r="L34" s="50"/>
      <c r="S34" s="33"/>
      <c r="T34" s="33"/>
      <c r="U34" s="33"/>
      <c r="V34" s="33"/>
      <c r="W34" s="33"/>
      <c r="X34" s="33"/>
      <c r="Y34" s="33"/>
      <c r="Z34" s="33"/>
      <c r="AA34" s="33"/>
      <c r="AB34" s="33"/>
      <c r="AC34" s="33"/>
      <c r="AD34" s="33"/>
      <c r="AE34" s="33"/>
    </row>
    <row r="35" spans="1:31" s="2" customFormat="1" ht="14.45" hidden="1" customHeight="1">
      <c r="A35" s="33"/>
      <c r="B35" s="38"/>
      <c r="C35" s="33"/>
      <c r="D35" s="33"/>
      <c r="E35" s="113" t="s">
        <v>44</v>
      </c>
      <c r="F35" s="129">
        <f>ROUND((SUM(BG119:BG263)),  2)</f>
        <v>0</v>
      </c>
      <c r="G35" s="33"/>
      <c r="H35" s="33"/>
      <c r="I35" s="130">
        <v>0.21</v>
      </c>
      <c r="J35" s="129">
        <f>0</f>
        <v>0</v>
      </c>
      <c r="K35" s="33"/>
      <c r="L35" s="50"/>
      <c r="S35" s="33"/>
      <c r="T35" s="33"/>
      <c r="U35" s="33"/>
      <c r="V35" s="33"/>
      <c r="W35" s="33"/>
      <c r="X35" s="33"/>
      <c r="Y35" s="33"/>
      <c r="Z35" s="33"/>
      <c r="AA35" s="33"/>
      <c r="AB35" s="33"/>
      <c r="AC35" s="33"/>
      <c r="AD35" s="33"/>
      <c r="AE35" s="33"/>
    </row>
    <row r="36" spans="1:31" s="2" customFormat="1" ht="14.45" hidden="1" customHeight="1">
      <c r="A36" s="33"/>
      <c r="B36" s="38"/>
      <c r="C36" s="33"/>
      <c r="D36" s="33"/>
      <c r="E36" s="113" t="s">
        <v>45</v>
      </c>
      <c r="F36" s="129">
        <f>ROUND((SUM(BH119:BH263)),  2)</f>
        <v>0</v>
      </c>
      <c r="G36" s="33"/>
      <c r="H36" s="33"/>
      <c r="I36" s="130">
        <v>0.15</v>
      </c>
      <c r="J36" s="129">
        <f>0</f>
        <v>0</v>
      </c>
      <c r="K36" s="33"/>
      <c r="L36" s="50"/>
      <c r="S36" s="33"/>
      <c r="T36" s="33"/>
      <c r="U36" s="33"/>
      <c r="V36" s="33"/>
      <c r="W36" s="33"/>
      <c r="X36" s="33"/>
      <c r="Y36" s="33"/>
      <c r="Z36" s="33"/>
      <c r="AA36" s="33"/>
      <c r="AB36" s="33"/>
      <c r="AC36" s="33"/>
      <c r="AD36" s="33"/>
      <c r="AE36" s="33"/>
    </row>
    <row r="37" spans="1:31" s="2" customFormat="1" ht="14.45" hidden="1" customHeight="1">
      <c r="A37" s="33"/>
      <c r="B37" s="38"/>
      <c r="C37" s="33"/>
      <c r="D37" s="33"/>
      <c r="E37" s="113" t="s">
        <v>46</v>
      </c>
      <c r="F37" s="129">
        <f>ROUND((SUM(BI119:BI263)),  2)</f>
        <v>0</v>
      </c>
      <c r="G37" s="33"/>
      <c r="H37" s="33"/>
      <c r="I37" s="130">
        <v>0</v>
      </c>
      <c r="J37" s="129">
        <f>0</f>
        <v>0</v>
      </c>
      <c r="K37" s="33"/>
      <c r="L37" s="50"/>
      <c r="S37" s="33"/>
      <c r="T37" s="33"/>
      <c r="U37" s="33"/>
      <c r="V37" s="33"/>
      <c r="W37" s="33"/>
      <c r="X37" s="33"/>
      <c r="Y37" s="33"/>
      <c r="Z37" s="33"/>
      <c r="AA37" s="33"/>
      <c r="AB37" s="33"/>
      <c r="AC37" s="33"/>
      <c r="AD37" s="33"/>
      <c r="AE37" s="33"/>
    </row>
    <row r="38" spans="1:31" s="2" customFormat="1" ht="6.95" customHeight="1">
      <c r="A38" s="33"/>
      <c r="B38" s="38"/>
      <c r="C38" s="33"/>
      <c r="D38" s="33"/>
      <c r="E38" s="33"/>
      <c r="F38" s="33"/>
      <c r="G38" s="33"/>
      <c r="H38" s="33"/>
      <c r="I38" s="114"/>
      <c r="J38" s="33"/>
      <c r="K38" s="33"/>
      <c r="L38" s="50"/>
      <c r="S38" s="33"/>
      <c r="T38" s="33"/>
      <c r="U38" s="33"/>
      <c r="V38" s="33"/>
      <c r="W38" s="33"/>
      <c r="X38" s="33"/>
      <c r="Y38" s="33"/>
      <c r="Z38" s="33"/>
      <c r="AA38" s="33"/>
      <c r="AB38" s="33"/>
      <c r="AC38" s="33"/>
      <c r="AD38" s="33"/>
      <c r="AE38" s="33"/>
    </row>
    <row r="39" spans="1:31" s="2" customFormat="1" ht="25.35" customHeight="1">
      <c r="A39" s="33"/>
      <c r="B39" s="38"/>
      <c r="C39" s="131"/>
      <c r="D39" s="132" t="s">
        <v>47</v>
      </c>
      <c r="E39" s="133"/>
      <c r="F39" s="133"/>
      <c r="G39" s="134" t="s">
        <v>48</v>
      </c>
      <c r="H39" s="135" t="s">
        <v>49</v>
      </c>
      <c r="I39" s="136"/>
      <c r="J39" s="137">
        <f>SUM(J30:J37)</f>
        <v>0</v>
      </c>
      <c r="K39" s="138"/>
      <c r="L39" s="50"/>
      <c r="S39" s="33"/>
      <c r="T39" s="33"/>
      <c r="U39" s="33"/>
      <c r="V39" s="33"/>
      <c r="W39" s="33"/>
      <c r="X39" s="33"/>
      <c r="Y39" s="33"/>
      <c r="Z39" s="33"/>
      <c r="AA39" s="33"/>
      <c r="AB39" s="33"/>
      <c r="AC39" s="33"/>
      <c r="AD39" s="33"/>
      <c r="AE39" s="33"/>
    </row>
    <row r="40" spans="1:31" s="2" customFormat="1" ht="14.45" customHeight="1">
      <c r="A40" s="33"/>
      <c r="B40" s="38"/>
      <c r="C40" s="33"/>
      <c r="D40" s="33"/>
      <c r="E40" s="33"/>
      <c r="F40" s="33"/>
      <c r="G40" s="33"/>
      <c r="H40" s="33"/>
      <c r="I40" s="114"/>
      <c r="J40" s="33"/>
      <c r="K40" s="33"/>
      <c r="L40" s="50"/>
      <c r="S40" s="33"/>
      <c r="T40" s="33"/>
      <c r="U40" s="33"/>
      <c r="V40" s="33"/>
      <c r="W40" s="33"/>
      <c r="X40" s="33"/>
      <c r="Y40" s="33"/>
      <c r="Z40" s="33"/>
      <c r="AA40" s="33"/>
      <c r="AB40" s="33"/>
      <c r="AC40" s="33"/>
      <c r="AD40" s="33"/>
      <c r="AE40" s="33"/>
    </row>
    <row r="41" spans="1:31" s="1" customFormat="1" ht="14.45" customHeight="1">
      <c r="B41" s="19"/>
      <c r="I41" s="107"/>
      <c r="L41" s="19"/>
    </row>
    <row r="42" spans="1:31" s="1" customFormat="1" ht="14.45" customHeight="1">
      <c r="B42" s="19"/>
      <c r="I42" s="107"/>
      <c r="L42" s="19"/>
    </row>
    <row r="43" spans="1:31" s="1" customFormat="1" ht="14.45" customHeight="1">
      <c r="B43" s="19"/>
      <c r="I43" s="107"/>
      <c r="L43" s="19"/>
    </row>
    <row r="44" spans="1:31" s="1" customFormat="1" ht="14.45" customHeight="1">
      <c r="B44" s="19"/>
      <c r="I44" s="107"/>
      <c r="L44" s="19"/>
    </row>
    <row r="45" spans="1:31" s="1" customFormat="1" ht="14.45" customHeight="1">
      <c r="B45" s="19"/>
      <c r="I45" s="107"/>
      <c r="L45" s="19"/>
    </row>
    <row r="46" spans="1:31" s="1" customFormat="1" ht="14.45" customHeight="1">
      <c r="B46" s="19"/>
      <c r="I46" s="107"/>
      <c r="L46" s="19"/>
    </row>
    <row r="47" spans="1:31" s="1" customFormat="1" ht="14.45" customHeight="1">
      <c r="B47" s="19"/>
      <c r="I47" s="107"/>
      <c r="L47" s="19"/>
    </row>
    <row r="48" spans="1:31" s="1" customFormat="1" ht="14.45" customHeight="1">
      <c r="B48" s="19"/>
      <c r="I48" s="107"/>
      <c r="L48" s="19"/>
    </row>
    <row r="49" spans="1:31" s="1" customFormat="1" ht="14.45" customHeight="1">
      <c r="B49" s="19"/>
      <c r="I49" s="107"/>
      <c r="L49" s="19"/>
    </row>
    <row r="50" spans="1:31" s="2" customFormat="1" ht="14.45" customHeight="1">
      <c r="B50" s="50"/>
      <c r="D50" s="139" t="s">
        <v>50</v>
      </c>
      <c r="E50" s="140"/>
      <c r="F50" s="140"/>
      <c r="G50" s="139" t="s">
        <v>51</v>
      </c>
      <c r="H50" s="140"/>
      <c r="I50" s="141"/>
      <c r="J50" s="140"/>
      <c r="K50" s="140"/>
      <c r="L50" s="50"/>
    </row>
    <row r="51" spans="1:31" ht="11.25">
      <c r="B51" s="19"/>
      <c r="L51" s="19"/>
    </row>
    <row r="52" spans="1:31" ht="11.25">
      <c r="B52" s="19"/>
      <c r="L52" s="19"/>
    </row>
    <row r="53" spans="1:31" ht="11.25">
      <c r="B53" s="19"/>
      <c r="L53" s="19"/>
    </row>
    <row r="54" spans="1:31" ht="11.25">
      <c r="B54" s="19"/>
      <c r="L54" s="19"/>
    </row>
    <row r="55" spans="1:31" ht="11.25">
      <c r="B55" s="19"/>
      <c r="L55" s="19"/>
    </row>
    <row r="56" spans="1:31" ht="11.25">
      <c r="B56" s="19"/>
      <c r="L56" s="19"/>
    </row>
    <row r="57" spans="1:31" ht="11.25">
      <c r="B57" s="19"/>
      <c r="L57" s="19"/>
    </row>
    <row r="58" spans="1:31" ht="11.25">
      <c r="B58" s="19"/>
      <c r="L58" s="19"/>
    </row>
    <row r="59" spans="1:31" ht="11.25">
      <c r="B59" s="19"/>
      <c r="L59" s="19"/>
    </row>
    <row r="60" spans="1:31" ht="11.25">
      <c r="B60" s="19"/>
      <c r="L60" s="19"/>
    </row>
    <row r="61" spans="1:31" s="2" customFormat="1" ht="12.75">
      <c r="A61" s="33"/>
      <c r="B61" s="38"/>
      <c r="C61" s="33"/>
      <c r="D61" s="142" t="s">
        <v>52</v>
      </c>
      <c r="E61" s="143"/>
      <c r="F61" s="144" t="s">
        <v>53</v>
      </c>
      <c r="G61" s="142" t="s">
        <v>52</v>
      </c>
      <c r="H61" s="143"/>
      <c r="I61" s="145"/>
      <c r="J61" s="146" t="s">
        <v>53</v>
      </c>
      <c r="K61" s="143"/>
      <c r="L61" s="50"/>
      <c r="S61" s="33"/>
      <c r="T61" s="33"/>
      <c r="U61" s="33"/>
      <c r="V61" s="33"/>
      <c r="W61" s="33"/>
      <c r="X61" s="33"/>
      <c r="Y61" s="33"/>
      <c r="Z61" s="33"/>
      <c r="AA61" s="33"/>
      <c r="AB61" s="33"/>
      <c r="AC61" s="33"/>
      <c r="AD61" s="33"/>
      <c r="AE61" s="33"/>
    </row>
    <row r="62" spans="1:31" ht="11.25">
      <c r="B62" s="19"/>
      <c r="L62" s="19"/>
    </row>
    <row r="63" spans="1:31" ht="11.25">
      <c r="B63" s="19"/>
      <c r="L63" s="19"/>
    </row>
    <row r="64" spans="1:31" ht="11.25">
      <c r="B64" s="19"/>
      <c r="L64" s="19"/>
    </row>
    <row r="65" spans="1:31" s="2" customFormat="1" ht="12.75">
      <c r="A65" s="33"/>
      <c r="B65" s="38"/>
      <c r="C65" s="33"/>
      <c r="D65" s="139" t="s">
        <v>54</v>
      </c>
      <c r="E65" s="147"/>
      <c r="F65" s="147"/>
      <c r="G65" s="139" t="s">
        <v>55</v>
      </c>
      <c r="H65" s="147"/>
      <c r="I65" s="148"/>
      <c r="J65" s="147"/>
      <c r="K65" s="147"/>
      <c r="L65" s="50"/>
      <c r="S65" s="33"/>
      <c r="T65" s="33"/>
      <c r="U65" s="33"/>
      <c r="V65" s="33"/>
      <c r="W65" s="33"/>
      <c r="X65" s="33"/>
      <c r="Y65" s="33"/>
      <c r="Z65" s="33"/>
      <c r="AA65" s="33"/>
      <c r="AB65" s="33"/>
      <c r="AC65" s="33"/>
      <c r="AD65" s="33"/>
      <c r="AE65" s="33"/>
    </row>
    <row r="66" spans="1:31" ht="11.25">
      <c r="B66" s="19"/>
      <c r="L66" s="19"/>
    </row>
    <row r="67" spans="1:31" ht="11.25">
      <c r="B67" s="19"/>
      <c r="L67" s="19"/>
    </row>
    <row r="68" spans="1:31" ht="11.25">
      <c r="B68" s="19"/>
      <c r="L68" s="19"/>
    </row>
    <row r="69" spans="1:31" ht="11.25">
      <c r="B69" s="19"/>
      <c r="L69" s="19"/>
    </row>
    <row r="70" spans="1:31" ht="11.25">
      <c r="B70" s="19"/>
      <c r="L70" s="19"/>
    </row>
    <row r="71" spans="1:31" ht="11.25">
      <c r="B71" s="19"/>
      <c r="L71" s="19"/>
    </row>
    <row r="72" spans="1:31" ht="11.25">
      <c r="B72" s="19"/>
      <c r="L72" s="19"/>
    </row>
    <row r="73" spans="1:31" ht="11.25">
      <c r="B73" s="19"/>
      <c r="L73" s="19"/>
    </row>
    <row r="74" spans="1:31" ht="11.25">
      <c r="B74" s="19"/>
      <c r="L74" s="19"/>
    </row>
    <row r="75" spans="1:31" ht="11.25">
      <c r="B75" s="19"/>
      <c r="L75" s="19"/>
    </row>
    <row r="76" spans="1:31" s="2" customFormat="1" ht="12.75">
      <c r="A76" s="33"/>
      <c r="B76" s="38"/>
      <c r="C76" s="33"/>
      <c r="D76" s="142" t="s">
        <v>52</v>
      </c>
      <c r="E76" s="143"/>
      <c r="F76" s="144" t="s">
        <v>53</v>
      </c>
      <c r="G76" s="142" t="s">
        <v>52</v>
      </c>
      <c r="H76" s="143"/>
      <c r="I76" s="145"/>
      <c r="J76" s="146" t="s">
        <v>53</v>
      </c>
      <c r="K76" s="143"/>
      <c r="L76" s="50"/>
      <c r="S76" s="33"/>
      <c r="T76" s="33"/>
      <c r="U76" s="33"/>
      <c r="V76" s="33"/>
      <c r="W76" s="33"/>
      <c r="X76" s="33"/>
      <c r="Y76" s="33"/>
      <c r="Z76" s="33"/>
      <c r="AA76" s="33"/>
      <c r="AB76" s="33"/>
      <c r="AC76" s="33"/>
      <c r="AD76" s="33"/>
      <c r="AE76" s="33"/>
    </row>
    <row r="77" spans="1:31" s="2" customFormat="1" ht="14.45" customHeight="1">
      <c r="A77" s="33"/>
      <c r="B77" s="149"/>
      <c r="C77" s="150"/>
      <c r="D77" s="150"/>
      <c r="E77" s="150"/>
      <c r="F77" s="150"/>
      <c r="G77" s="150"/>
      <c r="H77" s="150"/>
      <c r="I77" s="151"/>
      <c r="J77" s="150"/>
      <c r="K77" s="150"/>
      <c r="L77" s="50"/>
      <c r="S77" s="33"/>
      <c r="T77" s="33"/>
      <c r="U77" s="33"/>
      <c r="V77" s="33"/>
      <c r="W77" s="33"/>
      <c r="X77" s="33"/>
      <c r="Y77" s="33"/>
      <c r="Z77" s="33"/>
      <c r="AA77" s="33"/>
      <c r="AB77" s="33"/>
      <c r="AC77" s="33"/>
      <c r="AD77" s="33"/>
      <c r="AE77" s="33"/>
    </row>
    <row r="81" spans="1:47" s="2" customFormat="1" ht="6.95" customHeight="1">
      <c r="A81" s="33"/>
      <c r="B81" s="152"/>
      <c r="C81" s="153"/>
      <c r="D81" s="153"/>
      <c r="E81" s="153"/>
      <c r="F81" s="153"/>
      <c r="G81" s="153"/>
      <c r="H81" s="153"/>
      <c r="I81" s="154"/>
      <c r="J81" s="153"/>
      <c r="K81" s="153"/>
      <c r="L81" s="50"/>
      <c r="S81" s="33"/>
      <c r="T81" s="33"/>
      <c r="U81" s="33"/>
      <c r="V81" s="33"/>
      <c r="W81" s="33"/>
      <c r="X81" s="33"/>
      <c r="Y81" s="33"/>
      <c r="Z81" s="33"/>
      <c r="AA81" s="33"/>
      <c r="AB81" s="33"/>
      <c r="AC81" s="33"/>
      <c r="AD81" s="33"/>
      <c r="AE81" s="33"/>
    </row>
    <row r="82" spans="1:47" s="2" customFormat="1" ht="24.95" customHeight="1">
      <c r="A82" s="33"/>
      <c r="B82" s="34"/>
      <c r="C82" s="22" t="s">
        <v>96</v>
      </c>
      <c r="D82" s="35"/>
      <c r="E82" s="35"/>
      <c r="F82" s="35"/>
      <c r="G82" s="35"/>
      <c r="H82" s="35"/>
      <c r="I82" s="114"/>
      <c r="J82" s="35"/>
      <c r="K82" s="35"/>
      <c r="L82" s="50"/>
      <c r="S82" s="33"/>
      <c r="T82" s="33"/>
      <c r="U82" s="33"/>
      <c r="V82" s="33"/>
      <c r="W82" s="33"/>
      <c r="X82" s="33"/>
      <c r="Y82" s="33"/>
      <c r="Z82" s="33"/>
      <c r="AA82" s="33"/>
      <c r="AB82" s="33"/>
      <c r="AC82" s="33"/>
      <c r="AD82" s="33"/>
      <c r="AE82" s="33"/>
    </row>
    <row r="83" spans="1:47" s="2" customFormat="1" ht="6.95" customHeight="1">
      <c r="A83" s="33"/>
      <c r="B83" s="34"/>
      <c r="C83" s="35"/>
      <c r="D83" s="35"/>
      <c r="E83" s="35"/>
      <c r="F83" s="35"/>
      <c r="G83" s="35"/>
      <c r="H83" s="35"/>
      <c r="I83" s="114"/>
      <c r="J83" s="35"/>
      <c r="K83" s="35"/>
      <c r="L83" s="50"/>
      <c r="S83" s="33"/>
      <c r="T83" s="33"/>
      <c r="U83" s="33"/>
      <c r="V83" s="33"/>
      <c r="W83" s="33"/>
      <c r="X83" s="33"/>
      <c r="Y83" s="33"/>
      <c r="Z83" s="33"/>
      <c r="AA83" s="33"/>
      <c r="AB83" s="33"/>
      <c r="AC83" s="33"/>
      <c r="AD83" s="33"/>
      <c r="AE83" s="33"/>
    </row>
    <row r="84" spans="1:47" s="2" customFormat="1" ht="12" customHeight="1">
      <c r="A84" s="33"/>
      <c r="B84" s="34"/>
      <c r="C84" s="28" t="s">
        <v>16</v>
      </c>
      <c r="D84" s="35"/>
      <c r="E84" s="35"/>
      <c r="F84" s="35"/>
      <c r="G84" s="35"/>
      <c r="H84" s="35"/>
      <c r="I84" s="114"/>
      <c r="J84" s="35"/>
      <c r="K84" s="35"/>
      <c r="L84" s="50"/>
      <c r="S84" s="33"/>
      <c r="T84" s="33"/>
      <c r="U84" s="33"/>
      <c r="V84" s="33"/>
      <c r="W84" s="33"/>
      <c r="X84" s="33"/>
      <c r="Y84" s="33"/>
      <c r="Z84" s="33"/>
      <c r="AA84" s="33"/>
      <c r="AB84" s="33"/>
      <c r="AC84" s="33"/>
      <c r="AD84" s="33"/>
      <c r="AE84" s="33"/>
    </row>
    <row r="85" spans="1:47" s="2" customFormat="1" ht="16.5" customHeight="1">
      <c r="A85" s="33"/>
      <c r="B85" s="34"/>
      <c r="C85" s="35"/>
      <c r="D85" s="35"/>
      <c r="E85" s="304" t="str">
        <f>E7</f>
        <v>Údržba, opravy a odstraňování závad u SMT v roce 2020</v>
      </c>
      <c r="F85" s="305"/>
      <c r="G85" s="305"/>
      <c r="H85" s="305"/>
      <c r="I85" s="114"/>
      <c r="J85" s="35"/>
      <c r="K85" s="35"/>
      <c r="L85" s="50"/>
      <c r="S85" s="33"/>
      <c r="T85" s="33"/>
      <c r="U85" s="33"/>
      <c r="V85" s="33"/>
      <c r="W85" s="33"/>
      <c r="X85" s="33"/>
      <c r="Y85" s="33"/>
      <c r="Z85" s="33"/>
      <c r="AA85" s="33"/>
      <c r="AB85" s="33"/>
      <c r="AC85" s="33"/>
      <c r="AD85" s="33"/>
      <c r="AE85" s="33"/>
    </row>
    <row r="86" spans="1:47" s="2" customFormat="1" ht="12" customHeight="1">
      <c r="A86" s="33"/>
      <c r="B86" s="34"/>
      <c r="C86" s="28" t="s">
        <v>94</v>
      </c>
      <c r="D86" s="35"/>
      <c r="E86" s="35"/>
      <c r="F86" s="35"/>
      <c r="G86" s="35"/>
      <c r="H86" s="35"/>
      <c r="I86" s="114"/>
      <c r="J86" s="35"/>
      <c r="K86" s="35"/>
      <c r="L86" s="50"/>
      <c r="S86" s="33"/>
      <c r="T86" s="33"/>
      <c r="U86" s="33"/>
      <c r="V86" s="33"/>
      <c r="W86" s="33"/>
      <c r="X86" s="33"/>
      <c r="Y86" s="33"/>
      <c r="Z86" s="33"/>
      <c r="AA86" s="33"/>
      <c r="AB86" s="33"/>
      <c r="AC86" s="33"/>
      <c r="AD86" s="33"/>
      <c r="AE86" s="33"/>
    </row>
    <row r="87" spans="1:47" s="2" customFormat="1" ht="16.5" customHeight="1">
      <c r="A87" s="33"/>
      <c r="B87" s="34"/>
      <c r="C87" s="35"/>
      <c r="D87" s="35"/>
      <c r="E87" s="275" t="str">
        <f>E9</f>
        <v>002 - Traťové hospodářství</v>
      </c>
      <c r="F87" s="306"/>
      <c r="G87" s="306"/>
      <c r="H87" s="306"/>
      <c r="I87" s="114"/>
      <c r="J87" s="35"/>
      <c r="K87" s="35"/>
      <c r="L87" s="50"/>
      <c r="S87" s="33"/>
      <c r="T87" s="33"/>
      <c r="U87" s="33"/>
      <c r="V87" s="33"/>
      <c r="W87" s="33"/>
      <c r="X87" s="33"/>
      <c r="Y87" s="33"/>
      <c r="Z87" s="33"/>
      <c r="AA87" s="33"/>
      <c r="AB87" s="33"/>
      <c r="AC87" s="33"/>
      <c r="AD87" s="33"/>
      <c r="AE87" s="33"/>
    </row>
    <row r="88" spans="1:47" s="2" customFormat="1" ht="6.95" customHeight="1">
      <c r="A88" s="33"/>
      <c r="B88" s="34"/>
      <c r="C88" s="35"/>
      <c r="D88" s="35"/>
      <c r="E88" s="35"/>
      <c r="F88" s="35"/>
      <c r="G88" s="35"/>
      <c r="H88" s="35"/>
      <c r="I88" s="114"/>
      <c r="J88" s="35"/>
      <c r="K88" s="35"/>
      <c r="L88" s="50"/>
      <c r="S88" s="33"/>
      <c r="T88" s="33"/>
      <c r="U88" s="33"/>
      <c r="V88" s="33"/>
      <c r="W88" s="33"/>
      <c r="X88" s="33"/>
      <c r="Y88" s="33"/>
      <c r="Z88" s="33"/>
      <c r="AA88" s="33"/>
      <c r="AB88" s="33"/>
      <c r="AC88" s="33"/>
      <c r="AD88" s="33"/>
      <c r="AE88" s="33"/>
    </row>
    <row r="89" spans="1:47" s="2" customFormat="1" ht="12" customHeight="1">
      <c r="A89" s="33"/>
      <c r="B89" s="34"/>
      <c r="C89" s="28" t="s">
        <v>22</v>
      </c>
      <c r="D89" s="35"/>
      <c r="E89" s="35"/>
      <c r="F89" s="26" t="str">
        <f>F12</f>
        <v xml:space="preserve"> </v>
      </c>
      <c r="G89" s="35"/>
      <c r="H89" s="35"/>
      <c r="I89" s="116" t="s">
        <v>24</v>
      </c>
      <c r="J89" s="65" t="str">
        <f>IF(J12="","",J12)</f>
        <v>26. 5. 2020</v>
      </c>
      <c r="K89" s="35"/>
      <c r="L89" s="50"/>
      <c r="S89" s="33"/>
      <c r="T89" s="33"/>
      <c r="U89" s="33"/>
      <c r="V89" s="33"/>
      <c r="W89" s="33"/>
      <c r="X89" s="33"/>
      <c r="Y89" s="33"/>
      <c r="Z89" s="33"/>
      <c r="AA89" s="33"/>
      <c r="AB89" s="33"/>
      <c r="AC89" s="33"/>
      <c r="AD89" s="33"/>
      <c r="AE89" s="33"/>
    </row>
    <row r="90" spans="1:47" s="2" customFormat="1" ht="6.95" customHeight="1">
      <c r="A90" s="33"/>
      <c r="B90" s="34"/>
      <c r="C90" s="35"/>
      <c r="D90" s="35"/>
      <c r="E90" s="35"/>
      <c r="F90" s="35"/>
      <c r="G90" s="35"/>
      <c r="H90" s="35"/>
      <c r="I90" s="114"/>
      <c r="J90" s="35"/>
      <c r="K90" s="35"/>
      <c r="L90" s="50"/>
      <c r="S90" s="33"/>
      <c r="T90" s="33"/>
      <c r="U90" s="33"/>
      <c r="V90" s="33"/>
      <c r="W90" s="33"/>
      <c r="X90" s="33"/>
      <c r="Y90" s="33"/>
      <c r="Z90" s="33"/>
      <c r="AA90" s="33"/>
      <c r="AB90" s="33"/>
      <c r="AC90" s="33"/>
      <c r="AD90" s="33"/>
      <c r="AE90" s="33"/>
    </row>
    <row r="91" spans="1:47" s="2" customFormat="1" ht="15.2" customHeight="1">
      <c r="A91" s="33"/>
      <c r="B91" s="34"/>
      <c r="C91" s="28" t="s">
        <v>28</v>
      </c>
      <c r="D91" s="35"/>
      <c r="E91" s="35"/>
      <c r="F91" s="26" t="str">
        <f>E15</f>
        <v xml:space="preserve"> </v>
      </c>
      <c r="G91" s="35"/>
      <c r="H91" s="35"/>
      <c r="I91" s="116" t="s">
        <v>33</v>
      </c>
      <c r="J91" s="31" t="str">
        <f>E21</f>
        <v xml:space="preserve"> </v>
      </c>
      <c r="K91" s="35"/>
      <c r="L91" s="50"/>
      <c r="S91" s="33"/>
      <c r="T91" s="33"/>
      <c r="U91" s="33"/>
      <c r="V91" s="33"/>
      <c r="W91" s="33"/>
      <c r="X91" s="33"/>
      <c r="Y91" s="33"/>
      <c r="Z91" s="33"/>
      <c r="AA91" s="33"/>
      <c r="AB91" s="33"/>
      <c r="AC91" s="33"/>
      <c r="AD91" s="33"/>
      <c r="AE91" s="33"/>
    </row>
    <row r="92" spans="1:47" s="2" customFormat="1" ht="15.2" customHeight="1">
      <c r="A92" s="33"/>
      <c r="B92" s="34"/>
      <c r="C92" s="28" t="s">
        <v>31</v>
      </c>
      <c r="D92" s="35"/>
      <c r="E92" s="35"/>
      <c r="F92" s="26" t="str">
        <f>IF(E18="","",E18)</f>
        <v>Vyplň údaj</v>
      </c>
      <c r="G92" s="35"/>
      <c r="H92" s="35"/>
      <c r="I92" s="116" t="s">
        <v>35</v>
      </c>
      <c r="J92" s="31" t="str">
        <f>E24</f>
        <v xml:space="preserve"> </v>
      </c>
      <c r="K92" s="35"/>
      <c r="L92" s="50"/>
      <c r="S92" s="33"/>
      <c r="T92" s="33"/>
      <c r="U92" s="33"/>
      <c r="V92" s="33"/>
      <c r="W92" s="33"/>
      <c r="X92" s="33"/>
      <c r="Y92" s="33"/>
      <c r="Z92" s="33"/>
      <c r="AA92" s="33"/>
      <c r="AB92" s="33"/>
      <c r="AC92" s="33"/>
      <c r="AD92" s="33"/>
      <c r="AE92" s="33"/>
    </row>
    <row r="93" spans="1:47" s="2" customFormat="1" ht="10.35" customHeight="1">
      <c r="A93" s="33"/>
      <c r="B93" s="34"/>
      <c r="C93" s="35"/>
      <c r="D93" s="35"/>
      <c r="E93" s="35"/>
      <c r="F93" s="35"/>
      <c r="G93" s="35"/>
      <c r="H93" s="35"/>
      <c r="I93" s="114"/>
      <c r="J93" s="35"/>
      <c r="K93" s="35"/>
      <c r="L93" s="50"/>
      <c r="S93" s="33"/>
      <c r="T93" s="33"/>
      <c r="U93" s="33"/>
      <c r="V93" s="33"/>
      <c r="W93" s="33"/>
      <c r="X93" s="33"/>
      <c r="Y93" s="33"/>
      <c r="Z93" s="33"/>
      <c r="AA93" s="33"/>
      <c r="AB93" s="33"/>
      <c r="AC93" s="33"/>
      <c r="AD93" s="33"/>
      <c r="AE93" s="33"/>
    </row>
    <row r="94" spans="1:47" s="2" customFormat="1" ht="29.25" customHeight="1">
      <c r="A94" s="33"/>
      <c r="B94" s="34"/>
      <c r="C94" s="155" t="s">
        <v>97</v>
      </c>
      <c r="D94" s="156"/>
      <c r="E94" s="156"/>
      <c r="F94" s="156"/>
      <c r="G94" s="156"/>
      <c r="H94" s="156"/>
      <c r="I94" s="157"/>
      <c r="J94" s="158" t="s">
        <v>98</v>
      </c>
      <c r="K94" s="156"/>
      <c r="L94" s="50"/>
      <c r="S94" s="33"/>
      <c r="T94" s="33"/>
      <c r="U94" s="33"/>
      <c r="V94" s="33"/>
      <c r="W94" s="33"/>
      <c r="X94" s="33"/>
      <c r="Y94" s="33"/>
      <c r="Z94" s="33"/>
      <c r="AA94" s="33"/>
      <c r="AB94" s="33"/>
      <c r="AC94" s="33"/>
      <c r="AD94" s="33"/>
      <c r="AE94" s="33"/>
    </row>
    <row r="95" spans="1:47" s="2" customFormat="1" ht="10.35" customHeight="1">
      <c r="A95" s="33"/>
      <c r="B95" s="34"/>
      <c r="C95" s="35"/>
      <c r="D95" s="35"/>
      <c r="E95" s="35"/>
      <c r="F95" s="35"/>
      <c r="G95" s="35"/>
      <c r="H95" s="35"/>
      <c r="I95" s="114"/>
      <c r="J95" s="35"/>
      <c r="K95" s="35"/>
      <c r="L95" s="50"/>
      <c r="S95" s="33"/>
      <c r="T95" s="33"/>
      <c r="U95" s="33"/>
      <c r="V95" s="33"/>
      <c r="W95" s="33"/>
      <c r="X95" s="33"/>
      <c r="Y95" s="33"/>
      <c r="Z95" s="33"/>
      <c r="AA95" s="33"/>
      <c r="AB95" s="33"/>
      <c r="AC95" s="33"/>
      <c r="AD95" s="33"/>
      <c r="AE95" s="33"/>
    </row>
    <row r="96" spans="1:47" s="2" customFormat="1" ht="22.9" customHeight="1">
      <c r="A96" s="33"/>
      <c r="B96" s="34"/>
      <c r="C96" s="159" t="s">
        <v>99</v>
      </c>
      <c r="D96" s="35"/>
      <c r="E96" s="35"/>
      <c r="F96" s="35"/>
      <c r="G96" s="35"/>
      <c r="H96" s="35"/>
      <c r="I96" s="114"/>
      <c r="J96" s="83">
        <f>J119</f>
        <v>0</v>
      </c>
      <c r="K96" s="35"/>
      <c r="L96" s="50"/>
      <c r="S96" s="33"/>
      <c r="T96" s="33"/>
      <c r="U96" s="33"/>
      <c r="V96" s="33"/>
      <c r="W96" s="33"/>
      <c r="X96" s="33"/>
      <c r="Y96" s="33"/>
      <c r="Z96" s="33"/>
      <c r="AA96" s="33"/>
      <c r="AB96" s="33"/>
      <c r="AC96" s="33"/>
      <c r="AD96" s="33"/>
      <c r="AE96" s="33"/>
      <c r="AU96" s="16" t="s">
        <v>100</v>
      </c>
    </row>
    <row r="97" spans="1:31" s="9" customFormat="1" ht="24.95" customHeight="1">
      <c r="B97" s="160"/>
      <c r="C97" s="161"/>
      <c r="D97" s="162" t="s">
        <v>101</v>
      </c>
      <c r="E97" s="163"/>
      <c r="F97" s="163"/>
      <c r="G97" s="163"/>
      <c r="H97" s="163"/>
      <c r="I97" s="164"/>
      <c r="J97" s="165">
        <f>J120</f>
        <v>0</v>
      </c>
      <c r="K97" s="161"/>
      <c r="L97" s="166"/>
    </row>
    <row r="98" spans="1:31" s="10" customFormat="1" ht="19.899999999999999" customHeight="1">
      <c r="B98" s="167"/>
      <c r="C98" s="168"/>
      <c r="D98" s="169" t="s">
        <v>106</v>
      </c>
      <c r="E98" s="170"/>
      <c r="F98" s="170"/>
      <c r="G98" s="170"/>
      <c r="H98" s="170"/>
      <c r="I98" s="171"/>
      <c r="J98" s="172">
        <f>J121</f>
        <v>0</v>
      </c>
      <c r="K98" s="168"/>
      <c r="L98" s="173"/>
    </row>
    <row r="99" spans="1:31" s="9" customFormat="1" ht="24.95" customHeight="1">
      <c r="B99" s="160"/>
      <c r="C99" s="161"/>
      <c r="D99" s="162" t="s">
        <v>127</v>
      </c>
      <c r="E99" s="163"/>
      <c r="F99" s="163"/>
      <c r="G99" s="163"/>
      <c r="H99" s="163"/>
      <c r="I99" s="164"/>
      <c r="J99" s="165">
        <f>J235</f>
        <v>0</v>
      </c>
      <c r="K99" s="161"/>
      <c r="L99" s="166"/>
    </row>
    <row r="100" spans="1:31" s="2" customFormat="1" ht="21.75" customHeight="1">
      <c r="A100" s="33"/>
      <c r="B100" s="34"/>
      <c r="C100" s="35"/>
      <c r="D100" s="35"/>
      <c r="E100" s="35"/>
      <c r="F100" s="35"/>
      <c r="G100" s="35"/>
      <c r="H100" s="35"/>
      <c r="I100" s="114"/>
      <c r="J100" s="35"/>
      <c r="K100" s="35"/>
      <c r="L100" s="50"/>
      <c r="S100" s="33"/>
      <c r="T100" s="33"/>
      <c r="U100" s="33"/>
      <c r="V100" s="33"/>
      <c r="W100" s="33"/>
      <c r="X100" s="33"/>
      <c r="Y100" s="33"/>
      <c r="Z100" s="33"/>
      <c r="AA100" s="33"/>
      <c r="AB100" s="33"/>
      <c r="AC100" s="33"/>
      <c r="AD100" s="33"/>
      <c r="AE100" s="33"/>
    </row>
    <row r="101" spans="1:31" s="2" customFormat="1" ht="6.95" customHeight="1">
      <c r="A101" s="33"/>
      <c r="B101" s="53"/>
      <c r="C101" s="54"/>
      <c r="D101" s="54"/>
      <c r="E101" s="54"/>
      <c r="F101" s="54"/>
      <c r="G101" s="54"/>
      <c r="H101" s="54"/>
      <c r="I101" s="151"/>
      <c r="J101" s="54"/>
      <c r="K101" s="54"/>
      <c r="L101" s="50"/>
      <c r="S101" s="33"/>
      <c r="T101" s="33"/>
      <c r="U101" s="33"/>
      <c r="V101" s="33"/>
      <c r="W101" s="33"/>
      <c r="X101" s="33"/>
      <c r="Y101" s="33"/>
      <c r="Z101" s="33"/>
      <c r="AA101" s="33"/>
      <c r="AB101" s="33"/>
      <c r="AC101" s="33"/>
      <c r="AD101" s="33"/>
      <c r="AE101" s="33"/>
    </row>
    <row r="105" spans="1:31" s="2" customFormat="1" ht="6.95" customHeight="1">
      <c r="A105" s="33"/>
      <c r="B105" s="55"/>
      <c r="C105" s="56"/>
      <c r="D105" s="56"/>
      <c r="E105" s="56"/>
      <c r="F105" s="56"/>
      <c r="G105" s="56"/>
      <c r="H105" s="56"/>
      <c r="I105" s="154"/>
      <c r="J105" s="56"/>
      <c r="K105" s="56"/>
      <c r="L105" s="50"/>
      <c r="S105" s="33"/>
      <c r="T105" s="33"/>
      <c r="U105" s="33"/>
      <c r="V105" s="33"/>
      <c r="W105" s="33"/>
      <c r="X105" s="33"/>
      <c r="Y105" s="33"/>
      <c r="Z105" s="33"/>
      <c r="AA105" s="33"/>
      <c r="AB105" s="33"/>
      <c r="AC105" s="33"/>
      <c r="AD105" s="33"/>
      <c r="AE105" s="33"/>
    </row>
    <row r="106" spans="1:31" s="2" customFormat="1" ht="24.95" customHeight="1">
      <c r="A106" s="33"/>
      <c r="B106" s="34"/>
      <c r="C106" s="22" t="s">
        <v>132</v>
      </c>
      <c r="D106" s="35"/>
      <c r="E106" s="35"/>
      <c r="F106" s="35"/>
      <c r="G106" s="35"/>
      <c r="H106" s="35"/>
      <c r="I106" s="114"/>
      <c r="J106" s="35"/>
      <c r="K106" s="35"/>
      <c r="L106" s="50"/>
      <c r="S106" s="33"/>
      <c r="T106" s="33"/>
      <c r="U106" s="33"/>
      <c r="V106" s="33"/>
      <c r="W106" s="33"/>
      <c r="X106" s="33"/>
      <c r="Y106" s="33"/>
      <c r="Z106" s="33"/>
      <c r="AA106" s="33"/>
      <c r="AB106" s="33"/>
      <c r="AC106" s="33"/>
      <c r="AD106" s="33"/>
      <c r="AE106" s="33"/>
    </row>
    <row r="107" spans="1:31" s="2" customFormat="1" ht="6.95" customHeight="1">
      <c r="A107" s="33"/>
      <c r="B107" s="34"/>
      <c r="C107" s="35"/>
      <c r="D107" s="35"/>
      <c r="E107" s="35"/>
      <c r="F107" s="35"/>
      <c r="G107" s="35"/>
      <c r="H107" s="35"/>
      <c r="I107" s="114"/>
      <c r="J107" s="35"/>
      <c r="K107" s="35"/>
      <c r="L107" s="50"/>
      <c r="S107" s="33"/>
      <c r="T107" s="33"/>
      <c r="U107" s="33"/>
      <c r="V107" s="33"/>
      <c r="W107" s="33"/>
      <c r="X107" s="33"/>
      <c r="Y107" s="33"/>
      <c r="Z107" s="33"/>
      <c r="AA107" s="33"/>
      <c r="AB107" s="33"/>
      <c r="AC107" s="33"/>
      <c r="AD107" s="33"/>
      <c r="AE107" s="33"/>
    </row>
    <row r="108" spans="1:31" s="2" customFormat="1" ht="12" customHeight="1">
      <c r="A108" s="33"/>
      <c r="B108" s="34"/>
      <c r="C108" s="28" t="s">
        <v>16</v>
      </c>
      <c r="D108" s="35"/>
      <c r="E108" s="35"/>
      <c r="F108" s="35"/>
      <c r="G108" s="35"/>
      <c r="H108" s="35"/>
      <c r="I108" s="114"/>
      <c r="J108" s="35"/>
      <c r="K108" s="35"/>
      <c r="L108" s="50"/>
      <c r="S108" s="33"/>
      <c r="T108" s="33"/>
      <c r="U108" s="33"/>
      <c r="V108" s="33"/>
      <c r="W108" s="33"/>
      <c r="X108" s="33"/>
      <c r="Y108" s="33"/>
      <c r="Z108" s="33"/>
      <c r="AA108" s="33"/>
      <c r="AB108" s="33"/>
      <c r="AC108" s="33"/>
      <c r="AD108" s="33"/>
      <c r="AE108" s="33"/>
    </row>
    <row r="109" spans="1:31" s="2" customFormat="1" ht="16.5" customHeight="1">
      <c r="A109" s="33"/>
      <c r="B109" s="34"/>
      <c r="C109" s="35"/>
      <c r="D109" s="35"/>
      <c r="E109" s="304" t="str">
        <f>E7</f>
        <v>Údržba, opravy a odstraňování závad u SMT v roce 2020</v>
      </c>
      <c r="F109" s="305"/>
      <c r="G109" s="305"/>
      <c r="H109" s="305"/>
      <c r="I109" s="114"/>
      <c r="J109" s="35"/>
      <c r="K109" s="35"/>
      <c r="L109" s="50"/>
      <c r="S109" s="33"/>
      <c r="T109" s="33"/>
      <c r="U109" s="33"/>
      <c r="V109" s="33"/>
      <c r="W109" s="33"/>
      <c r="X109" s="33"/>
      <c r="Y109" s="33"/>
      <c r="Z109" s="33"/>
      <c r="AA109" s="33"/>
      <c r="AB109" s="33"/>
      <c r="AC109" s="33"/>
      <c r="AD109" s="33"/>
      <c r="AE109" s="33"/>
    </row>
    <row r="110" spans="1:31" s="2" customFormat="1" ht="12" customHeight="1">
      <c r="A110" s="33"/>
      <c r="B110" s="34"/>
      <c r="C110" s="28" t="s">
        <v>94</v>
      </c>
      <c r="D110" s="35"/>
      <c r="E110" s="35"/>
      <c r="F110" s="35"/>
      <c r="G110" s="35"/>
      <c r="H110" s="35"/>
      <c r="I110" s="114"/>
      <c r="J110" s="35"/>
      <c r="K110" s="35"/>
      <c r="L110" s="50"/>
      <c r="S110" s="33"/>
      <c r="T110" s="33"/>
      <c r="U110" s="33"/>
      <c r="V110" s="33"/>
      <c r="W110" s="33"/>
      <c r="X110" s="33"/>
      <c r="Y110" s="33"/>
      <c r="Z110" s="33"/>
      <c r="AA110" s="33"/>
      <c r="AB110" s="33"/>
      <c r="AC110" s="33"/>
      <c r="AD110" s="33"/>
      <c r="AE110" s="33"/>
    </row>
    <row r="111" spans="1:31" s="2" customFormat="1" ht="16.5" customHeight="1">
      <c r="A111" s="33"/>
      <c r="B111" s="34"/>
      <c r="C111" s="35"/>
      <c r="D111" s="35"/>
      <c r="E111" s="275" t="str">
        <f>E9</f>
        <v>002 - Traťové hospodářství</v>
      </c>
      <c r="F111" s="306"/>
      <c r="G111" s="306"/>
      <c r="H111" s="306"/>
      <c r="I111" s="114"/>
      <c r="J111" s="35"/>
      <c r="K111" s="35"/>
      <c r="L111" s="50"/>
      <c r="S111" s="33"/>
      <c r="T111" s="33"/>
      <c r="U111" s="33"/>
      <c r="V111" s="33"/>
      <c r="W111" s="33"/>
      <c r="X111" s="33"/>
      <c r="Y111" s="33"/>
      <c r="Z111" s="33"/>
      <c r="AA111" s="33"/>
      <c r="AB111" s="33"/>
      <c r="AC111" s="33"/>
      <c r="AD111" s="33"/>
      <c r="AE111" s="33"/>
    </row>
    <row r="112" spans="1:31" s="2" customFormat="1" ht="6.95" customHeight="1">
      <c r="A112" s="33"/>
      <c r="B112" s="34"/>
      <c r="C112" s="35"/>
      <c r="D112" s="35"/>
      <c r="E112" s="35"/>
      <c r="F112" s="35"/>
      <c r="G112" s="35"/>
      <c r="H112" s="35"/>
      <c r="I112" s="114"/>
      <c r="J112" s="35"/>
      <c r="K112" s="35"/>
      <c r="L112" s="50"/>
      <c r="S112" s="33"/>
      <c r="T112" s="33"/>
      <c r="U112" s="33"/>
      <c r="V112" s="33"/>
      <c r="W112" s="33"/>
      <c r="X112" s="33"/>
      <c r="Y112" s="33"/>
      <c r="Z112" s="33"/>
      <c r="AA112" s="33"/>
      <c r="AB112" s="33"/>
      <c r="AC112" s="33"/>
      <c r="AD112" s="33"/>
      <c r="AE112" s="33"/>
    </row>
    <row r="113" spans="1:65" s="2" customFormat="1" ht="12" customHeight="1">
      <c r="A113" s="33"/>
      <c r="B113" s="34"/>
      <c r="C113" s="28" t="s">
        <v>22</v>
      </c>
      <c r="D113" s="35"/>
      <c r="E113" s="35"/>
      <c r="F113" s="26" t="str">
        <f>F12</f>
        <v xml:space="preserve"> </v>
      </c>
      <c r="G113" s="35"/>
      <c r="H113" s="35"/>
      <c r="I113" s="116" t="s">
        <v>24</v>
      </c>
      <c r="J113" s="65" t="str">
        <f>IF(J12="","",J12)</f>
        <v>26. 5. 2020</v>
      </c>
      <c r="K113" s="35"/>
      <c r="L113" s="50"/>
      <c r="S113" s="33"/>
      <c r="T113" s="33"/>
      <c r="U113" s="33"/>
      <c r="V113" s="33"/>
      <c r="W113" s="33"/>
      <c r="X113" s="33"/>
      <c r="Y113" s="33"/>
      <c r="Z113" s="33"/>
      <c r="AA113" s="33"/>
      <c r="AB113" s="33"/>
      <c r="AC113" s="33"/>
      <c r="AD113" s="33"/>
      <c r="AE113" s="33"/>
    </row>
    <row r="114" spans="1:65" s="2" customFormat="1" ht="6.95" customHeight="1">
      <c r="A114" s="33"/>
      <c r="B114" s="34"/>
      <c r="C114" s="35"/>
      <c r="D114" s="35"/>
      <c r="E114" s="35"/>
      <c r="F114" s="35"/>
      <c r="G114" s="35"/>
      <c r="H114" s="35"/>
      <c r="I114" s="114"/>
      <c r="J114" s="35"/>
      <c r="K114" s="35"/>
      <c r="L114" s="50"/>
      <c r="S114" s="33"/>
      <c r="T114" s="33"/>
      <c r="U114" s="33"/>
      <c r="V114" s="33"/>
      <c r="W114" s="33"/>
      <c r="X114" s="33"/>
      <c r="Y114" s="33"/>
      <c r="Z114" s="33"/>
      <c r="AA114" s="33"/>
      <c r="AB114" s="33"/>
      <c r="AC114" s="33"/>
      <c r="AD114" s="33"/>
      <c r="AE114" s="33"/>
    </row>
    <row r="115" spans="1:65" s="2" customFormat="1" ht="15.2" customHeight="1">
      <c r="A115" s="33"/>
      <c r="B115" s="34"/>
      <c r="C115" s="28" t="s">
        <v>28</v>
      </c>
      <c r="D115" s="35"/>
      <c r="E115" s="35"/>
      <c r="F115" s="26" t="str">
        <f>E15</f>
        <v xml:space="preserve"> </v>
      </c>
      <c r="G115" s="35"/>
      <c r="H115" s="35"/>
      <c r="I115" s="116" t="s">
        <v>33</v>
      </c>
      <c r="J115" s="31" t="str">
        <f>E21</f>
        <v xml:space="preserve"> </v>
      </c>
      <c r="K115" s="35"/>
      <c r="L115" s="50"/>
      <c r="S115" s="33"/>
      <c r="T115" s="33"/>
      <c r="U115" s="33"/>
      <c r="V115" s="33"/>
      <c r="W115" s="33"/>
      <c r="X115" s="33"/>
      <c r="Y115" s="33"/>
      <c r="Z115" s="33"/>
      <c r="AA115" s="33"/>
      <c r="AB115" s="33"/>
      <c r="AC115" s="33"/>
      <c r="AD115" s="33"/>
      <c r="AE115" s="33"/>
    </row>
    <row r="116" spans="1:65" s="2" customFormat="1" ht="15.2" customHeight="1">
      <c r="A116" s="33"/>
      <c r="B116" s="34"/>
      <c r="C116" s="28" t="s">
        <v>31</v>
      </c>
      <c r="D116" s="35"/>
      <c r="E116" s="35"/>
      <c r="F116" s="26" t="str">
        <f>IF(E18="","",E18)</f>
        <v>Vyplň údaj</v>
      </c>
      <c r="G116" s="35"/>
      <c r="H116" s="35"/>
      <c r="I116" s="116" t="s">
        <v>35</v>
      </c>
      <c r="J116" s="31" t="str">
        <f>E24</f>
        <v xml:space="preserve"> </v>
      </c>
      <c r="K116" s="35"/>
      <c r="L116" s="50"/>
      <c r="S116" s="33"/>
      <c r="T116" s="33"/>
      <c r="U116" s="33"/>
      <c r="V116" s="33"/>
      <c r="W116" s="33"/>
      <c r="X116" s="33"/>
      <c r="Y116" s="33"/>
      <c r="Z116" s="33"/>
      <c r="AA116" s="33"/>
      <c r="AB116" s="33"/>
      <c r="AC116" s="33"/>
      <c r="AD116" s="33"/>
      <c r="AE116" s="33"/>
    </row>
    <row r="117" spans="1:65" s="2" customFormat="1" ht="10.35" customHeight="1">
      <c r="A117" s="33"/>
      <c r="B117" s="34"/>
      <c r="C117" s="35"/>
      <c r="D117" s="35"/>
      <c r="E117" s="35"/>
      <c r="F117" s="35"/>
      <c r="G117" s="35"/>
      <c r="H117" s="35"/>
      <c r="I117" s="114"/>
      <c r="J117" s="35"/>
      <c r="K117" s="35"/>
      <c r="L117" s="50"/>
      <c r="S117" s="33"/>
      <c r="T117" s="33"/>
      <c r="U117" s="33"/>
      <c r="V117" s="33"/>
      <c r="W117" s="33"/>
      <c r="X117" s="33"/>
      <c r="Y117" s="33"/>
      <c r="Z117" s="33"/>
      <c r="AA117" s="33"/>
      <c r="AB117" s="33"/>
      <c r="AC117" s="33"/>
      <c r="AD117" s="33"/>
      <c r="AE117" s="33"/>
    </row>
    <row r="118" spans="1:65" s="11" customFormat="1" ht="29.25" customHeight="1">
      <c r="A118" s="174"/>
      <c r="B118" s="175"/>
      <c r="C118" s="176" t="s">
        <v>133</v>
      </c>
      <c r="D118" s="177" t="s">
        <v>62</v>
      </c>
      <c r="E118" s="177" t="s">
        <v>58</v>
      </c>
      <c r="F118" s="177" t="s">
        <v>59</v>
      </c>
      <c r="G118" s="177" t="s">
        <v>134</v>
      </c>
      <c r="H118" s="177" t="s">
        <v>135</v>
      </c>
      <c r="I118" s="178" t="s">
        <v>136</v>
      </c>
      <c r="J118" s="177" t="s">
        <v>98</v>
      </c>
      <c r="K118" s="179" t="s">
        <v>137</v>
      </c>
      <c r="L118" s="180"/>
      <c r="M118" s="74" t="s">
        <v>1</v>
      </c>
      <c r="N118" s="75" t="s">
        <v>41</v>
      </c>
      <c r="O118" s="75" t="s">
        <v>138</v>
      </c>
      <c r="P118" s="75" t="s">
        <v>139</v>
      </c>
      <c r="Q118" s="75" t="s">
        <v>140</v>
      </c>
      <c r="R118" s="75" t="s">
        <v>141</v>
      </c>
      <c r="S118" s="75" t="s">
        <v>142</v>
      </c>
      <c r="T118" s="76" t="s">
        <v>143</v>
      </c>
      <c r="U118" s="174"/>
      <c r="V118" s="174"/>
      <c r="W118" s="174"/>
      <c r="X118" s="174"/>
      <c r="Y118" s="174"/>
      <c r="Z118" s="174"/>
      <c r="AA118" s="174"/>
      <c r="AB118" s="174"/>
      <c r="AC118" s="174"/>
      <c r="AD118" s="174"/>
      <c r="AE118" s="174"/>
    </row>
    <row r="119" spans="1:65" s="2" customFormat="1" ht="22.9" customHeight="1">
      <c r="A119" s="33"/>
      <c r="B119" s="34"/>
      <c r="C119" s="81" t="s">
        <v>144</v>
      </c>
      <c r="D119" s="35"/>
      <c r="E119" s="35"/>
      <c r="F119" s="35"/>
      <c r="G119" s="35"/>
      <c r="H119" s="35"/>
      <c r="I119" s="114"/>
      <c r="J119" s="181">
        <f>BK119</f>
        <v>0</v>
      </c>
      <c r="K119" s="35"/>
      <c r="L119" s="38"/>
      <c r="M119" s="77"/>
      <c r="N119" s="182"/>
      <c r="O119" s="78"/>
      <c r="P119" s="183">
        <f>P120+P235</f>
        <v>0</v>
      </c>
      <c r="Q119" s="78"/>
      <c r="R119" s="183">
        <f>R120+R235</f>
        <v>3.0022500000000001</v>
      </c>
      <c r="S119" s="78"/>
      <c r="T119" s="184">
        <f>T120+T235</f>
        <v>0</v>
      </c>
      <c r="U119" s="33"/>
      <c r="V119" s="33"/>
      <c r="W119" s="33"/>
      <c r="X119" s="33"/>
      <c r="Y119" s="33"/>
      <c r="Z119" s="33"/>
      <c r="AA119" s="33"/>
      <c r="AB119" s="33"/>
      <c r="AC119" s="33"/>
      <c r="AD119" s="33"/>
      <c r="AE119" s="33"/>
      <c r="AT119" s="16" t="s">
        <v>76</v>
      </c>
      <c r="AU119" s="16" t="s">
        <v>100</v>
      </c>
      <c r="BK119" s="185">
        <f>BK120+BK235</f>
        <v>0</v>
      </c>
    </row>
    <row r="120" spans="1:65" s="12" customFormat="1" ht="25.9" customHeight="1">
      <c r="B120" s="186"/>
      <c r="C120" s="187"/>
      <c r="D120" s="188" t="s">
        <v>76</v>
      </c>
      <c r="E120" s="189" t="s">
        <v>145</v>
      </c>
      <c r="F120" s="189" t="s">
        <v>146</v>
      </c>
      <c r="G120" s="187"/>
      <c r="H120" s="187"/>
      <c r="I120" s="190"/>
      <c r="J120" s="191">
        <f>BK120</f>
        <v>0</v>
      </c>
      <c r="K120" s="187"/>
      <c r="L120" s="192"/>
      <c r="M120" s="193"/>
      <c r="N120" s="194"/>
      <c r="O120" s="194"/>
      <c r="P120" s="195">
        <f>P121</f>
        <v>0</v>
      </c>
      <c r="Q120" s="194"/>
      <c r="R120" s="195">
        <f>R121</f>
        <v>3.0022500000000001</v>
      </c>
      <c r="S120" s="194"/>
      <c r="T120" s="196">
        <f>T121</f>
        <v>0</v>
      </c>
      <c r="AR120" s="197" t="s">
        <v>21</v>
      </c>
      <c r="AT120" s="198" t="s">
        <v>76</v>
      </c>
      <c r="AU120" s="198" t="s">
        <v>77</v>
      </c>
      <c r="AY120" s="197" t="s">
        <v>147</v>
      </c>
      <c r="BK120" s="199">
        <f>BK121</f>
        <v>0</v>
      </c>
    </row>
    <row r="121" spans="1:65" s="12" customFormat="1" ht="22.9" customHeight="1">
      <c r="B121" s="186"/>
      <c r="C121" s="187"/>
      <c r="D121" s="188" t="s">
        <v>76</v>
      </c>
      <c r="E121" s="200" t="s">
        <v>174</v>
      </c>
      <c r="F121" s="200" t="s">
        <v>1959</v>
      </c>
      <c r="G121" s="187"/>
      <c r="H121" s="187"/>
      <c r="I121" s="190"/>
      <c r="J121" s="201">
        <f>BK121</f>
        <v>0</v>
      </c>
      <c r="K121" s="187"/>
      <c r="L121" s="192"/>
      <c r="M121" s="193"/>
      <c r="N121" s="194"/>
      <c r="O121" s="194"/>
      <c r="P121" s="195">
        <f>SUM(P122:P234)</f>
        <v>0</v>
      </c>
      <c r="Q121" s="194"/>
      <c r="R121" s="195">
        <f>SUM(R122:R234)</f>
        <v>3.0022500000000001</v>
      </c>
      <c r="S121" s="194"/>
      <c r="T121" s="196">
        <f>SUM(T122:T234)</f>
        <v>0</v>
      </c>
      <c r="AR121" s="197" t="s">
        <v>21</v>
      </c>
      <c r="AT121" s="198" t="s">
        <v>76</v>
      </c>
      <c r="AU121" s="198" t="s">
        <v>21</v>
      </c>
      <c r="AY121" s="197" t="s">
        <v>147</v>
      </c>
      <c r="BK121" s="199">
        <f>SUM(BK122:BK234)</f>
        <v>0</v>
      </c>
    </row>
    <row r="122" spans="1:65" s="2" customFormat="1" ht="21.75" customHeight="1">
      <c r="A122" s="33"/>
      <c r="B122" s="34"/>
      <c r="C122" s="220" t="s">
        <v>21</v>
      </c>
      <c r="D122" s="220" t="s">
        <v>290</v>
      </c>
      <c r="E122" s="221" t="s">
        <v>4886</v>
      </c>
      <c r="F122" s="222" t="s">
        <v>4887</v>
      </c>
      <c r="G122" s="223" t="s">
        <v>210</v>
      </c>
      <c r="H122" s="224">
        <v>1</v>
      </c>
      <c r="I122" s="225"/>
      <c r="J122" s="226">
        <f>ROUND(I122*H122,2)</f>
        <v>0</v>
      </c>
      <c r="K122" s="222" t="s">
        <v>4888</v>
      </c>
      <c r="L122" s="227"/>
      <c r="M122" s="228" t="s">
        <v>1</v>
      </c>
      <c r="N122" s="229" t="s">
        <v>42</v>
      </c>
      <c r="O122" s="70"/>
      <c r="P122" s="211">
        <f>O122*H122</f>
        <v>0</v>
      </c>
      <c r="Q122" s="211">
        <v>0</v>
      </c>
      <c r="R122" s="211">
        <f>Q122*H122</f>
        <v>0</v>
      </c>
      <c r="S122" s="211">
        <v>0</v>
      </c>
      <c r="T122" s="212">
        <f>S122*H122</f>
        <v>0</v>
      </c>
      <c r="U122" s="33"/>
      <c r="V122" s="33"/>
      <c r="W122" s="33"/>
      <c r="X122" s="33"/>
      <c r="Y122" s="33"/>
      <c r="Z122" s="33"/>
      <c r="AA122" s="33"/>
      <c r="AB122" s="33"/>
      <c r="AC122" s="33"/>
      <c r="AD122" s="33"/>
      <c r="AE122" s="33"/>
      <c r="AR122" s="213" t="s">
        <v>193</v>
      </c>
      <c r="AT122" s="213" t="s">
        <v>290</v>
      </c>
      <c r="AU122" s="213" t="s">
        <v>86</v>
      </c>
      <c r="AY122" s="16" t="s">
        <v>147</v>
      </c>
      <c r="BE122" s="214">
        <f>IF(N122="základní",J122,0)</f>
        <v>0</v>
      </c>
      <c r="BF122" s="214">
        <f>IF(N122="snížená",J122,0)</f>
        <v>0</v>
      </c>
      <c r="BG122" s="214">
        <f>IF(N122="zákl. přenesená",J122,0)</f>
        <v>0</v>
      </c>
      <c r="BH122" s="214">
        <f>IF(N122="sníž. přenesená",J122,0)</f>
        <v>0</v>
      </c>
      <c r="BI122" s="214">
        <f>IF(N122="nulová",J122,0)</f>
        <v>0</v>
      </c>
      <c r="BJ122" s="16" t="s">
        <v>21</v>
      </c>
      <c r="BK122" s="214">
        <f>ROUND(I122*H122,2)</f>
        <v>0</v>
      </c>
      <c r="BL122" s="16" t="s">
        <v>154</v>
      </c>
      <c r="BM122" s="213" t="s">
        <v>4889</v>
      </c>
    </row>
    <row r="123" spans="1:65" s="2" customFormat="1" ht="11.25">
      <c r="A123" s="33"/>
      <c r="B123" s="34"/>
      <c r="C123" s="35"/>
      <c r="D123" s="215" t="s">
        <v>156</v>
      </c>
      <c r="E123" s="35"/>
      <c r="F123" s="216" t="s">
        <v>4887</v>
      </c>
      <c r="G123" s="35"/>
      <c r="H123" s="35"/>
      <c r="I123" s="114"/>
      <c r="J123" s="35"/>
      <c r="K123" s="35"/>
      <c r="L123" s="38"/>
      <c r="M123" s="217"/>
      <c r="N123" s="218"/>
      <c r="O123" s="70"/>
      <c r="P123" s="70"/>
      <c r="Q123" s="70"/>
      <c r="R123" s="70"/>
      <c r="S123" s="70"/>
      <c r="T123" s="71"/>
      <c r="U123" s="33"/>
      <c r="V123" s="33"/>
      <c r="W123" s="33"/>
      <c r="X123" s="33"/>
      <c r="Y123" s="33"/>
      <c r="Z123" s="33"/>
      <c r="AA123" s="33"/>
      <c r="AB123" s="33"/>
      <c r="AC123" s="33"/>
      <c r="AD123" s="33"/>
      <c r="AE123" s="33"/>
      <c r="AT123" s="16" t="s">
        <v>156</v>
      </c>
      <c r="AU123" s="16" t="s">
        <v>86</v>
      </c>
    </row>
    <row r="124" spans="1:65" s="2" customFormat="1" ht="29.25">
      <c r="A124" s="33"/>
      <c r="B124" s="34"/>
      <c r="C124" s="35"/>
      <c r="D124" s="215" t="s">
        <v>191</v>
      </c>
      <c r="E124" s="35"/>
      <c r="F124" s="219" t="s">
        <v>4890</v>
      </c>
      <c r="G124" s="35"/>
      <c r="H124" s="35"/>
      <c r="I124" s="114"/>
      <c r="J124" s="35"/>
      <c r="K124" s="35"/>
      <c r="L124" s="38"/>
      <c r="M124" s="217"/>
      <c r="N124" s="218"/>
      <c r="O124" s="70"/>
      <c r="P124" s="70"/>
      <c r="Q124" s="70"/>
      <c r="R124" s="70"/>
      <c r="S124" s="70"/>
      <c r="T124" s="71"/>
      <c r="U124" s="33"/>
      <c r="V124" s="33"/>
      <c r="W124" s="33"/>
      <c r="X124" s="33"/>
      <c r="Y124" s="33"/>
      <c r="Z124" s="33"/>
      <c r="AA124" s="33"/>
      <c r="AB124" s="33"/>
      <c r="AC124" s="33"/>
      <c r="AD124" s="33"/>
      <c r="AE124" s="33"/>
      <c r="AT124" s="16" t="s">
        <v>191</v>
      </c>
      <c r="AU124" s="16" t="s">
        <v>86</v>
      </c>
    </row>
    <row r="125" spans="1:65" s="2" customFormat="1" ht="21.75" customHeight="1">
      <c r="A125" s="33"/>
      <c r="B125" s="34"/>
      <c r="C125" s="202" t="s">
        <v>86</v>
      </c>
      <c r="D125" s="202" t="s">
        <v>149</v>
      </c>
      <c r="E125" s="203" t="s">
        <v>4891</v>
      </c>
      <c r="F125" s="204" t="s">
        <v>4892</v>
      </c>
      <c r="G125" s="205" t="s">
        <v>152</v>
      </c>
      <c r="H125" s="206">
        <v>1</v>
      </c>
      <c r="I125" s="207"/>
      <c r="J125" s="208">
        <f>ROUND(I125*H125,2)</f>
        <v>0</v>
      </c>
      <c r="K125" s="204" t="s">
        <v>4888</v>
      </c>
      <c r="L125" s="38"/>
      <c r="M125" s="209" t="s">
        <v>1</v>
      </c>
      <c r="N125" s="210" t="s">
        <v>42</v>
      </c>
      <c r="O125" s="70"/>
      <c r="P125" s="211">
        <f>O125*H125</f>
        <v>0</v>
      </c>
      <c r="Q125" s="211">
        <v>0</v>
      </c>
      <c r="R125" s="211">
        <f>Q125*H125</f>
        <v>0</v>
      </c>
      <c r="S125" s="211">
        <v>0</v>
      </c>
      <c r="T125" s="212">
        <f>S125*H125</f>
        <v>0</v>
      </c>
      <c r="U125" s="33"/>
      <c r="V125" s="33"/>
      <c r="W125" s="33"/>
      <c r="X125" s="33"/>
      <c r="Y125" s="33"/>
      <c r="Z125" s="33"/>
      <c r="AA125" s="33"/>
      <c r="AB125" s="33"/>
      <c r="AC125" s="33"/>
      <c r="AD125" s="33"/>
      <c r="AE125" s="33"/>
      <c r="AR125" s="213" t="s">
        <v>154</v>
      </c>
      <c r="AT125" s="213" t="s">
        <v>149</v>
      </c>
      <c r="AU125" s="213" t="s">
        <v>86</v>
      </c>
      <c r="AY125" s="16" t="s">
        <v>147</v>
      </c>
      <c r="BE125" s="214">
        <f>IF(N125="základní",J125,0)</f>
        <v>0</v>
      </c>
      <c r="BF125" s="214">
        <f>IF(N125="snížená",J125,0)</f>
        <v>0</v>
      </c>
      <c r="BG125" s="214">
        <f>IF(N125="zákl. přenesená",J125,0)</f>
        <v>0</v>
      </c>
      <c r="BH125" s="214">
        <f>IF(N125="sníž. přenesená",J125,0)</f>
        <v>0</v>
      </c>
      <c r="BI125" s="214">
        <f>IF(N125="nulová",J125,0)</f>
        <v>0</v>
      </c>
      <c r="BJ125" s="16" t="s">
        <v>21</v>
      </c>
      <c r="BK125" s="214">
        <f>ROUND(I125*H125,2)</f>
        <v>0</v>
      </c>
      <c r="BL125" s="16" t="s">
        <v>154</v>
      </c>
      <c r="BM125" s="213" t="s">
        <v>4893</v>
      </c>
    </row>
    <row r="126" spans="1:65" s="2" customFormat="1" ht="48.75">
      <c r="A126" s="33"/>
      <c r="B126" s="34"/>
      <c r="C126" s="35"/>
      <c r="D126" s="215" t="s">
        <v>156</v>
      </c>
      <c r="E126" s="35"/>
      <c r="F126" s="216" t="s">
        <v>4894</v>
      </c>
      <c r="G126" s="35"/>
      <c r="H126" s="35"/>
      <c r="I126" s="114"/>
      <c r="J126" s="35"/>
      <c r="K126" s="35"/>
      <c r="L126" s="38"/>
      <c r="M126" s="217"/>
      <c r="N126" s="218"/>
      <c r="O126" s="70"/>
      <c r="P126" s="70"/>
      <c r="Q126" s="70"/>
      <c r="R126" s="70"/>
      <c r="S126" s="70"/>
      <c r="T126" s="71"/>
      <c r="U126" s="33"/>
      <c r="V126" s="33"/>
      <c r="W126" s="33"/>
      <c r="X126" s="33"/>
      <c r="Y126" s="33"/>
      <c r="Z126" s="33"/>
      <c r="AA126" s="33"/>
      <c r="AB126" s="33"/>
      <c r="AC126" s="33"/>
      <c r="AD126" s="33"/>
      <c r="AE126" s="33"/>
      <c r="AT126" s="16" t="s">
        <v>156</v>
      </c>
      <c r="AU126" s="16" t="s">
        <v>86</v>
      </c>
    </row>
    <row r="127" spans="1:65" s="2" customFormat="1" ht="48.75">
      <c r="A127" s="33"/>
      <c r="B127" s="34"/>
      <c r="C127" s="35"/>
      <c r="D127" s="215" t="s">
        <v>158</v>
      </c>
      <c r="E127" s="35"/>
      <c r="F127" s="219" t="s">
        <v>4895</v>
      </c>
      <c r="G127" s="35"/>
      <c r="H127" s="35"/>
      <c r="I127" s="114"/>
      <c r="J127" s="35"/>
      <c r="K127" s="35"/>
      <c r="L127" s="38"/>
      <c r="M127" s="217"/>
      <c r="N127" s="218"/>
      <c r="O127" s="70"/>
      <c r="P127" s="70"/>
      <c r="Q127" s="70"/>
      <c r="R127" s="70"/>
      <c r="S127" s="70"/>
      <c r="T127" s="71"/>
      <c r="U127" s="33"/>
      <c r="V127" s="33"/>
      <c r="W127" s="33"/>
      <c r="X127" s="33"/>
      <c r="Y127" s="33"/>
      <c r="Z127" s="33"/>
      <c r="AA127" s="33"/>
      <c r="AB127" s="33"/>
      <c r="AC127" s="33"/>
      <c r="AD127" s="33"/>
      <c r="AE127" s="33"/>
      <c r="AT127" s="16" t="s">
        <v>158</v>
      </c>
      <c r="AU127" s="16" t="s">
        <v>86</v>
      </c>
    </row>
    <row r="128" spans="1:65" s="2" customFormat="1" ht="21.75" customHeight="1">
      <c r="A128" s="33"/>
      <c r="B128" s="34"/>
      <c r="C128" s="202" t="s">
        <v>165</v>
      </c>
      <c r="D128" s="202" t="s">
        <v>149</v>
      </c>
      <c r="E128" s="203" t="s">
        <v>4896</v>
      </c>
      <c r="F128" s="204" t="s">
        <v>4897</v>
      </c>
      <c r="G128" s="205" t="s">
        <v>187</v>
      </c>
      <c r="H128" s="206">
        <v>1</v>
      </c>
      <c r="I128" s="207"/>
      <c r="J128" s="208">
        <f>ROUND(I128*H128,2)</f>
        <v>0</v>
      </c>
      <c r="K128" s="204" t="s">
        <v>4888</v>
      </c>
      <c r="L128" s="38"/>
      <c r="M128" s="209" t="s">
        <v>1</v>
      </c>
      <c r="N128" s="210" t="s">
        <v>42</v>
      </c>
      <c r="O128" s="70"/>
      <c r="P128" s="211">
        <f>O128*H128</f>
        <v>0</v>
      </c>
      <c r="Q128" s="211">
        <v>0</v>
      </c>
      <c r="R128" s="211">
        <f>Q128*H128</f>
        <v>0</v>
      </c>
      <c r="S128" s="211">
        <v>0</v>
      </c>
      <c r="T128" s="212">
        <f>S128*H128</f>
        <v>0</v>
      </c>
      <c r="U128" s="33"/>
      <c r="V128" s="33"/>
      <c r="W128" s="33"/>
      <c r="X128" s="33"/>
      <c r="Y128" s="33"/>
      <c r="Z128" s="33"/>
      <c r="AA128" s="33"/>
      <c r="AB128" s="33"/>
      <c r="AC128" s="33"/>
      <c r="AD128" s="33"/>
      <c r="AE128" s="33"/>
      <c r="AR128" s="213" t="s">
        <v>154</v>
      </c>
      <c r="AT128" s="213" t="s">
        <v>149</v>
      </c>
      <c r="AU128" s="213" t="s">
        <v>86</v>
      </c>
      <c r="AY128" s="16" t="s">
        <v>147</v>
      </c>
      <c r="BE128" s="214">
        <f>IF(N128="základní",J128,0)</f>
        <v>0</v>
      </c>
      <c r="BF128" s="214">
        <f>IF(N128="snížená",J128,0)</f>
        <v>0</v>
      </c>
      <c r="BG128" s="214">
        <f>IF(N128="zákl. přenesená",J128,0)</f>
        <v>0</v>
      </c>
      <c r="BH128" s="214">
        <f>IF(N128="sníž. přenesená",J128,0)</f>
        <v>0</v>
      </c>
      <c r="BI128" s="214">
        <f>IF(N128="nulová",J128,0)</f>
        <v>0</v>
      </c>
      <c r="BJ128" s="16" t="s">
        <v>21</v>
      </c>
      <c r="BK128" s="214">
        <f>ROUND(I128*H128,2)</f>
        <v>0</v>
      </c>
      <c r="BL128" s="16" t="s">
        <v>154</v>
      </c>
      <c r="BM128" s="213" t="s">
        <v>4898</v>
      </c>
    </row>
    <row r="129" spans="1:65" s="2" customFormat="1" ht="48.75">
      <c r="A129" s="33"/>
      <c r="B129" s="34"/>
      <c r="C129" s="35"/>
      <c r="D129" s="215" t="s">
        <v>156</v>
      </c>
      <c r="E129" s="35"/>
      <c r="F129" s="216" t="s">
        <v>4899</v>
      </c>
      <c r="G129" s="35"/>
      <c r="H129" s="35"/>
      <c r="I129" s="114"/>
      <c r="J129" s="35"/>
      <c r="K129" s="35"/>
      <c r="L129" s="38"/>
      <c r="M129" s="217"/>
      <c r="N129" s="218"/>
      <c r="O129" s="70"/>
      <c r="P129" s="70"/>
      <c r="Q129" s="70"/>
      <c r="R129" s="70"/>
      <c r="S129" s="70"/>
      <c r="T129" s="71"/>
      <c r="U129" s="33"/>
      <c r="V129" s="33"/>
      <c r="W129" s="33"/>
      <c r="X129" s="33"/>
      <c r="Y129" s="33"/>
      <c r="Z129" s="33"/>
      <c r="AA129" s="33"/>
      <c r="AB129" s="33"/>
      <c r="AC129" s="33"/>
      <c r="AD129" s="33"/>
      <c r="AE129" s="33"/>
      <c r="AT129" s="16" t="s">
        <v>156</v>
      </c>
      <c r="AU129" s="16" t="s">
        <v>86</v>
      </c>
    </row>
    <row r="130" spans="1:65" s="2" customFormat="1" ht="48.75">
      <c r="A130" s="33"/>
      <c r="B130" s="34"/>
      <c r="C130" s="35"/>
      <c r="D130" s="215" t="s">
        <v>158</v>
      </c>
      <c r="E130" s="35"/>
      <c r="F130" s="219" t="s">
        <v>4900</v>
      </c>
      <c r="G130" s="35"/>
      <c r="H130" s="35"/>
      <c r="I130" s="114"/>
      <c r="J130" s="35"/>
      <c r="K130" s="35"/>
      <c r="L130" s="38"/>
      <c r="M130" s="217"/>
      <c r="N130" s="218"/>
      <c r="O130" s="70"/>
      <c r="P130" s="70"/>
      <c r="Q130" s="70"/>
      <c r="R130" s="70"/>
      <c r="S130" s="70"/>
      <c r="T130" s="71"/>
      <c r="U130" s="33"/>
      <c r="V130" s="33"/>
      <c r="W130" s="33"/>
      <c r="X130" s="33"/>
      <c r="Y130" s="33"/>
      <c r="Z130" s="33"/>
      <c r="AA130" s="33"/>
      <c r="AB130" s="33"/>
      <c r="AC130" s="33"/>
      <c r="AD130" s="33"/>
      <c r="AE130" s="33"/>
      <c r="AT130" s="16" t="s">
        <v>158</v>
      </c>
      <c r="AU130" s="16" t="s">
        <v>86</v>
      </c>
    </row>
    <row r="131" spans="1:65" s="2" customFormat="1" ht="21.75" customHeight="1">
      <c r="A131" s="33"/>
      <c r="B131" s="34"/>
      <c r="C131" s="220" t="s">
        <v>154</v>
      </c>
      <c r="D131" s="220" t="s">
        <v>290</v>
      </c>
      <c r="E131" s="221" t="s">
        <v>4901</v>
      </c>
      <c r="F131" s="222" t="s">
        <v>4902</v>
      </c>
      <c r="G131" s="223" t="s">
        <v>580</v>
      </c>
      <c r="H131" s="224">
        <v>1</v>
      </c>
      <c r="I131" s="225"/>
      <c r="J131" s="226">
        <f>ROUND(I131*H131,2)</f>
        <v>0</v>
      </c>
      <c r="K131" s="222" t="s">
        <v>4888</v>
      </c>
      <c r="L131" s="227"/>
      <c r="M131" s="228" t="s">
        <v>1</v>
      </c>
      <c r="N131" s="229" t="s">
        <v>42</v>
      </c>
      <c r="O131" s="70"/>
      <c r="P131" s="211">
        <f>O131*H131</f>
        <v>0</v>
      </c>
      <c r="Q131" s="211">
        <v>1</v>
      </c>
      <c r="R131" s="211">
        <f>Q131*H131</f>
        <v>1</v>
      </c>
      <c r="S131" s="211">
        <v>0</v>
      </c>
      <c r="T131" s="212">
        <f>S131*H131</f>
        <v>0</v>
      </c>
      <c r="U131" s="33"/>
      <c r="V131" s="33"/>
      <c r="W131" s="33"/>
      <c r="X131" s="33"/>
      <c r="Y131" s="33"/>
      <c r="Z131" s="33"/>
      <c r="AA131" s="33"/>
      <c r="AB131" s="33"/>
      <c r="AC131" s="33"/>
      <c r="AD131" s="33"/>
      <c r="AE131" s="33"/>
      <c r="AR131" s="213" t="s">
        <v>193</v>
      </c>
      <c r="AT131" s="213" t="s">
        <v>290</v>
      </c>
      <c r="AU131" s="213" t="s">
        <v>86</v>
      </c>
      <c r="AY131" s="16" t="s">
        <v>147</v>
      </c>
      <c r="BE131" s="214">
        <f>IF(N131="základní",J131,0)</f>
        <v>0</v>
      </c>
      <c r="BF131" s="214">
        <f>IF(N131="snížená",J131,0)</f>
        <v>0</v>
      </c>
      <c r="BG131" s="214">
        <f>IF(N131="zákl. přenesená",J131,0)</f>
        <v>0</v>
      </c>
      <c r="BH131" s="214">
        <f>IF(N131="sníž. přenesená",J131,0)</f>
        <v>0</v>
      </c>
      <c r="BI131" s="214">
        <f>IF(N131="nulová",J131,0)</f>
        <v>0</v>
      </c>
      <c r="BJ131" s="16" t="s">
        <v>21</v>
      </c>
      <c r="BK131" s="214">
        <f>ROUND(I131*H131,2)</f>
        <v>0</v>
      </c>
      <c r="BL131" s="16" t="s">
        <v>154</v>
      </c>
      <c r="BM131" s="213" t="s">
        <v>4903</v>
      </c>
    </row>
    <row r="132" spans="1:65" s="2" customFormat="1" ht="11.25">
      <c r="A132" s="33"/>
      <c r="B132" s="34"/>
      <c r="C132" s="35"/>
      <c r="D132" s="215" t="s">
        <v>156</v>
      </c>
      <c r="E132" s="35"/>
      <c r="F132" s="216" t="s">
        <v>4902</v>
      </c>
      <c r="G132" s="35"/>
      <c r="H132" s="35"/>
      <c r="I132" s="114"/>
      <c r="J132" s="35"/>
      <c r="K132" s="35"/>
      <c r="L132" s="38"/>
      <c r="M132" s="217"/>
      <c r="N132" s="218"/>
      <c r="O132" s="70"/>
      <c r="P132" s="70"/>
      <c r="Q132" s="70"/>
      <c r="R132" s="70"/>
      <c r="S132" s="70"/>
      <c r="T132" s="71"/>
      <c r="U132" s="33"/>
      <c r="V132" s="33"/>
      <c r="W132" s="33"/>
      <c r="X132" s="33"/>
      <c r="Y132" s="33"/>
      <c r="Z132" s="33"/>
      <c r="AA132" s="33"/>
      <c r="AB132" s="33"/>
      <c r="AC132" s="33"/>
      <c r="AD132" s="33"/>
      <c r="AE132" s="33"/>
      <c r="AT132" s="16" t="s">
        <v>156</v>
      </c>
      <c r="AU132" s="16" t="s">
        <v>86</v>
      </c>
    </row>
    <row r="133" spans="1:65" s="2" customFormat="1" ht="21.75" customHeight="1">
      <c r="A133" s="33"/>
      <c r="B133" s="34"/>
      <c r="C133" s="202" t="s">
        <v>174</v>
      </c>
      <c r="D133" s="202" t="s">
        <v>149</v>
      </c>
      <c r="E133" s="203" t="s">
        <v>4904</v>
      </c>
      <c r="F133" s="204" t="s">
        <v>4905</v>
      </c>
      <c r="G133" s="205" t="s">
        <v>187</v>
      </c>
      <c r="H133" s="206">
        <v>1</v>
      </c>
      <c r="I133" s="207"/>
      <c r="J133" s="208">
        <f>ROUND(I133*H133,2)</f>
        <v>0</v>
      </c>
      <c r="K133" s="204" t="s">
        <v>4888</v>
      </c>
      <c r="L133" s="38"/>
      <c r="M133" s="209" t="s">
        <v>1</v>
      </c>
      <c r="N133" s="210" t="s">
        <v>42</v>
      </c>
      <c r="O133" s="70"/>
      <c r="P133" s="211">
        <f>O133*H133</f>
        <v>0</v>
      </c>
      <c r="Q133" s="211">
        <v>0</v>
      </c>
      <c r="R133" s="211">
        <f>Q133*H133</f>
        <v>0</v>
      </c>
      <c r="S133" s="211">
        <v>0</v>
      </c>
      <c r="T133" s="212">
        <f>S133*H133</f>
        <v>0</v>
      </c>
      <c r="U133" s="33"/>
      <c r="V133" s="33"/>
      <c r="W133" s="33"/>
      <c r="X133" s="33"/>
      <c r="Y133" s="33"/>
      <c r="Z133" s="33"/>
      <c r="AA133" s="33"/>
      <c r="AB133" s="33"/>
      <c r="AC133" s="33"/>
      <c r="AD133" s="33"/>
      <c r="AE133" s="33"/>
      <c r="AR133" s="213" t="s">
        <v>154</v>
      </c>
      <c r="AT133" s="213" t="s">
        <v>149</v>
      </c>
      <c r="AU133" s="213" t="s">
        <v>86</v>
      </c>
      <c r="AY133" s="16" t="s">
        <v>147</v>
      </c>
      <c r="BE133" s="214">
        <f>IF(N133="základní",J133,0)</f>
        <v>0</v>
      </c>
      <c r="BF133" s="214">
        <f>IF(N133="snížená",J133,0)</f>
        <v>0</v>
      </c>
      <c r="BG133" s="214">
        <f>IF(N133="zákl. přenesená",J133,0)</f>
        <v>0</v>
      </c>
      <c r="BH133" s="214">
        <f>IF(N133="sníž. přenesená",J133,0)</f>
        <v>0</v>
      </c>
      <c r="BI133" s="214">
        <f>IF(N133="nulová",J133,0)</f>
        <v>0</v>
      </c>
      <c r="BJ133" s="16" t="s">
        <v>21</v>
      </c>
      <c r="BK133" s="214">
        <f>ROUND(I133*H133,2)</f>
        <v>0</v>
      </c>
      <c r="BL133" s="16" t="s">
        <v>154</v>
      </c>
      <c r="BM133" s="213" t="s">
        <v>4906</v>
      </c>
    </row>
    <row r="134" spans="1:65" s="2" customFormat="1" ht="48.75">
      <c r="A134" s="33"/>
      <c r="B134" s="34"/>
      <c r="C134" s="35"/>
      <c r="D134" s="215" t="s">
        <v>156</v>
      </c>
      <c r="E134" s="35"/>
      <c r="F134" s="216" t="s">
        <v>4907</v>
      </c>
      <c r="G134" s="35"/>
      <c r="H134" s="35"/>
      <c r="I134" s="114"/>
      <c r="J134" s="35"/>
      <c r="K134" s="35"/>
      <c r="L134" s="38"/>
      <c r="M134" s="217"/>
      <c r="N134" s="218"/>
      <c r="O134" s="70"/>
      <c r="P134" s="70"/>
      <c r="Q134" s="70"/>
      <c r="R134" s="70"/>
      <c r="S134" s="70"/>
      <c r="T134" s="71"/>
      <c r="U134" s="33"/>
      <c r="V134" s="33"/>
      <c r="W134" s="33"/>
      <c r="X134" s="33"/>
      <c r="Y134" s="33"/>
      <c r="Z134" s="33"/>
      <c r="AA134" s="33"/>
      <c r="AB134" s="33"/>
      <c r="AC134" s="33"/>
      <c r="AD134" s="33"/>
      <c r="AE134" s="33"/>
      <c r="AT134" s="16" t="s">
        <v>156</v>
      </c>
      <c r="AU134" s="16" t="s">
        <v>86</v>
      </c>
    </row>
    <row r="135" spans="1:65" s="2" customFormat="1" ht="48.75">
      <c r="A135" s="33"/>
      <c r="B135" s="34"/>
      <c r="C135" s="35"/>
      <c r="D135" s="215" t="s">
        <v>158</v>
      </c>
      <c r="E135" s="35"/>
      <c r="F135" s="219" t="s">
        <v>4908</v>
      </c>
      <c r="G135" s="35"/>
      <c r="H135" s="35"/>
      <c r="I135" s="114"/>
      <c r="J135" s="35"/>
      <c r="K135" s="35"/>
      <c r="L135" s="38"/>
      <c r="M135" s="217"/>
      <c r="N135" s="218"/>
      <c r="O135" s="70"/>
      <c r="P135" s="70"/>
      <c r="Q135" s="70"/>
      <c r="R135" s="70"/>
      <c r="S135" s="70"/>
      <c r="T135" s="71"/>
      <c r="U135" s="33"/>
      <c r="V135" s="33"/>
      <c r="W135" s="33"/>
      <c r="X135" s="33"/>
      <c r="Y135" s="33"/>
      <c r="Z135" s="33"/>
      <c r="AA135" s="33"/>
      <c r="AB135" s="33"/>
      <c r="AC135" s="33"/>
      <c r="AD135" s="33"/>
      <c r="AE135" s="33"/>
      <c r="AT135" s="16" t="s">
        <v>158</v>
      </c>
      <c r="AU135" s="16" t="s">
        <v>86</v>
      </c>
    </row>
    <row r="136" spans="1:65" s="2" customFormat="1" ht="21.75" customHeight="1">
      <c r="A136" s="33"/>
      <c r="B136" s="34"/>
      <c r="C136" s="202" t="s">
        <v>179</v>
      </c>
      <c r="D136" s="202" t="s">
        <v>149</v>
      </c>
      <c r="E136" s="203" t="s">
        <v>4909</v>
      </c>
      <c r="F136" s="204" t="s">
        <v>4910</v>
      </c>
      <c r="G136" s="205" t="s">
        <v>187</v>
      </c>
      <c r="H136" s="206">
        <v>1</v>
      </c>
      <c r="I136" s="207"/>
      <c r="J136" s="208">
        <f>ROUND(I136*H136,2)</f>
        <v>0</v>
      </c>
      <c r="K136" s="204" t="s">
        <v>4888</v>
      </c>
      <c r="L136" s="38"/>
      <c r="M136" s="209" t="s">
        <v>1</v>
      </c>
      <c r="N136" s="210" t="s">
        <v>42</v>
      </c>
      <c r="O136" s="70"/>
      <c r="P136" s="211">
        <f>O136*H136</f>
        <v>0</v>
      </c>
      <c r="Q136" s="211">
        <v>0</v>
      </c>
      <c r="R136" s="211">
        <f>Q136*H136</f>
        <v>0</v>
      </c>
      <c r="S136" s="211">
        <v>0</v>
      </c>
      <c r="T136" s="212">
        <f>S136*H136</f>
        <v>0</v>
      </c>
      <c r="U136" s="33"/>
      <c r="V136" s="33"/>
      <c r="W136" s="33"/>
      <c r="X136" s="33"/>
      <c r="Y136" s="33"/>
      <c r="Z136" s="33"/>
      <c r="AA136" s="33"/>
      <c r="AB136" s="33"/>
      <c r="AC136" s="33"/>
      <c r="AD136" s="33"/>
      <c r="AE136" s="33"/>
      <c r="AR136" s="213" t="s">
        <v>154</v>
      </c>
      <c r="AT136" s="213" t="s">
        <v>149</v>
      </c>
      <c r="AU136" s="213" t="s">
        <v>86</v>
      </c>
      <c r="AY136" s="16" t="s">
        <v>147</v>
      </c>
      <c r="BE136" s="214">
        <f>IF(N136="základní",J136,0)</f>
        <v>0</v>
      </c>
      <c r="BF136" s="214">
        <f>IF(N136="snížená",J136,0)</f>
        <v>0</v>
      </c>
      <c r="BG136" s="214">
        <f>IF(N136="zákl. přenesená",J136,0)</f>
        <v>0</v>
      </c>
      <c r="BH136" s="214">
        <f>IF(N136="sníž. přenesená",J136,0)</f>
        <v>0</v>
      </c>
      <c r="BI136" s="214">
        <f>IF(N136="nulová",J136,0)</f>
        <v>0</v>
      </c>
      <c r="BJ136" s="16" t="s">
        <v>21</v>
      </c>
      <c r="BK136" s="214">
        <f>ROUND(I136*H136,2)</f>
        <v>0</v>
      </c>
      <c r="BL136" s="16" t="s">
        <v>154</v>
      </c>
      <c r="BM136" s="213" t="s">
        <v>4911</v>
      </c>
    </row>
    <row r="137" spans="1:65" s="2" customFormat="1" ht="78">
      <c r="A137" s="33"/>
      <c r="B137" s="34"/>
      <c r="C137" s="35"/>
      <c r="D137" s="215" t="s">
        <v>156</v>
      </c>
      <c r="E137" s="35"/>
      <c r="F137" s="216" t="s">
        <v>4912</v>
      </c>
      <c r="G137" s="35"/>
      <c r="H137" s="35"/>
      <c r="I137" s="114"/>
      <c r="J137" s="35"/>
      <c r="K137" s="35"/>
      <c r="L137" s="38"/>
      <c r="M137" s="217"/>
      <c r="N137" s="218"/>
      <c r="O137" s="70"/>
      <c r="P137" s="70"/>
      <c r="Q137" s="70"/>
      <c r="R137" s="70"/>
      <c r="S137" s="70"/>
      <c r="T137" s="71"/>
      <c r="U137" s="33"/>
      <c r="V137" s="33"/>
      <c r="W137" s="33"/>
      <c r="X137" s="33"/>
      <c r="Y137" s="33"/>
      <c r="Z137" s="33"/>
      <c r="AA137" s="33"/>
      <c r="AB137" s="33"/>
      <c r="AC137" s="33"/>
      <c r="AD137" s="33"/>
      <c r="AE137" s="33"/>
      <c r="AT137" s="16" t="s">
        <v>156</v>
      </c>
      <c r="AU137" s="16" t="s">
        <v>86</v>
      </c>
    </row>
    <row r="138" spans="1:65" s="2" customFormat="1" ht="78">
      <c r="A138" s="33"/>
      <c r="B138" s="34"/>
      <c r="C138" s="35"/>
      <c r="D138" s="215" t="s">
        <v>158</v>
      </c>
      <c r="E138" s="35"/>
      <c r="F138" s="219" t="s">
        <v>4913</v>
      </c>
      <c r="G138" s="35"/>
      <c r="H138" s="35"/>
      <c r="I138" s="114"/>
      <c r="J138" s="35"/>
      <c r="K138" s="35"/>
      <c r="L138" s="38"/>
      <c r="M138" s="217"/>
      <c r="N138" s="218"/>
      <c r="O138" s="70"/>
      <c r="P138" s="70"/>
      <c r="Q138" s="70"/>
      <c r="R138" s="70"/>
      <c r="S138" s="70"/>
      <c r="T138" s="71"/>
      <c r="U138" s="33"/>
      <c r="V138" s="33"/>
      <c r="W138" s="33"/>
      <c r="X138" s="33"/>
      <c r="Y138" s="33"/>
      <c r="Z138" s="33"/>
      <c r="AA138" s="33"/>
      <c r="AB138" s="33"/>
      <c r="AC138" s="33"/>
      <c r="AD138" s="33"/>
      <c r="AE138" s="33"/>
      <c r="AT138" s="16" t="s">
        <v>158</v>
      </c>
      <c r="AU138" s="16" t="s">
        <v>86</v>
      </c>
    </row>
    <row r="139" spans="1:65" s="2" customFormat="1" ht="19.5">
      <c r="A139" s="33"/>
      <c r="B139" s="34"/>
      <c r="C139" s="35"/>
      <c r="D139" s="215" t="s">
        <v>191</v>
      </c>
      <c r="E139" s="35"/>
      <c r="F139" s="219" t="s">
        <v>4914</v>
      </c>
      <c r="G139" s="35"/>
      <c r="H139" s="35"/>
      <c r="I139" s="114"/>
      <c r="J139" s="35"/>
      <c r="K139" s="35"/>
      <c r="L139" s="38"/>
      <c r="M139" s="217"/>
      <c r="N139" s="218"/>
      <c r="O139" s="70"/>
      <c r="P139" s="70"/>
      <c r="Q139" s="70"/>
      <c r="R139" s="70"/>
      <c r="S139" s="70"/>
      <c r="T139" s="71"/>
      <c r="U139" s="33"/>
      <c r="V139" s="33"/>
      <c r="W139" s="33"/>
      <c r="X139" s="33"/>
      <c r="Y139" s="33"/>
      <c r="Z139" s="33"/>
      <c r="AA139" s="33"/>
      <c r="AB139" s="33"/>
      <c r="AC139" s="33"/>
      <c r="AD139" s="33"/>
      <c r="AE139" s="33"/>
      <c r="AT139" s="16" t="s">
        <v>191</v>
      </c>
      <c r="AU139" s="16" t="s">
        <v>86</v>
      </c>
    </row>
    <row r="140" spans="1:65" s="2" customFormat="1" ht="21.75" customHeight="1">
      <c r="A140" s="33"/>
      <c r="B140" s="34"/>
      <c r="C140" s="202" t="s">
        <v>184</v>
      </c>
      <c r="D140" s="202" t="s">
        <v>149</v>
      </c>
      <c r="E140" s="203" t="s">
        <v>4915</v>
      </c>
      <c r="F140" s="204" t="s">
        <v>4916</v>
      </c>
      <c r="G140" s="205" t="s">
        <v>285</v>
      </c>
      <c r="H140" s="206">
        <v>1</v>
      </c>
      <c r="I140" s="207"/>
      <c r="J140" s="208">
        <f>ROUND(I140*H140,2)</f>
        <v>0</v>
      </c>
      <c r="K140" s="204" t="s">
        <v>4888</v>
      </c>
      <c r="L140" s="38"/>
      <c r="M140" s="209" t="s">
        <v>1</v>
      </c>
      <c r="N140" s="210" t="s">
        <v>42</v>
      </c>
      <c r="O140" s="70"/>
      <c r="P140" s="211">
        <f>O140*H140</f>
        <v>0</v>
      </c>
      <c r="Q140" s="211">
        <v>0</v>
      </c>
      <c r="R140" s="211">
        <f>Q140*H140</f>
        <v>0</v>
      </c>
      <c r="S140" s="211">
        <v>0</v>
      </c>
      <c r="T140" s="212">
        <f>S140*H140</f>
        <v>0</v>
      </c>
      <c r="U140" s="33"/>
      <c r="V140" s="33"/>
      <c r="W140" s="33"/>
      <c r="X140" s="33"/>
      <c r="Y140" s="33"/>
      <c r="Z140" s="33"/>
      <c r="AA140" s="33"/>
      <c r="AB140" s="33"/>
      <c r="AC140" s="33"/>
      <c r="AD140" s="33"/>
      <c r="AE140" s="33"/>
      <c r="AR140" s="213" t="s">
        <v>154</v>
      </c>
      <c r="AT140" s="213" t="s">
        <v>149</v>
      </c>
      <c r="AU140" s="213" t="s">
        <v>86</v>
      </c>
      <c r="AY140" s="16" t="s">
        <v>147</v>
      </c>
      <c r="BE140" s="214">
        <f>IF(N140="základní",J140,0)</f>
        <v>0</v>
      </c>
      <c r="BF140" s="214">
        <f>IF(N140="snížená",J140,0)</f>
        <v>0</v>
      </c>
      <c r="BG140" s="214">
        <f>IF(N140="zákl. přenesená",J140,0)</f>
        <v>0</v>
      </c>
      <c r="BH140" s="214">
        <f>IF(N140="sníž. přenesená",J140,0)</f>
        <v>0</v>
      </c>
      <c r="BI140" s="214">
        <f>IF(N140="nulová",J140,0)</f>
        <v>0</v>
      </c>
      <c r="BJ140" s="16" t="s">
        <v>21</v>
      </c>
      <c r="BK140" s="214">
        <f>ROUND(I140*H140,2)</f>
        <v>0</v>
      </c>
      <c r="BL140" s="16" t="s">
        <v>154</v>
      </c>
      <c r="BM140" s="213" t="s">
        <v>4917</v>
      </c>
    </row>
    <row r="141" spans="1:65" s="2" customFormat="1" ht="39">
      <c r="A141" s="33"/>
      <c r="B141" s="34"/>
      <c r="C141" s="35"/>
      <c r="D141" s="215" t="s">
        <v>156</v>
      </c>
      <c r="E141" s="35"/>
      <c r="F141" s="216" t="s">
        <v>4918</v>
      </c>
      <c r="G141" s="35"/>
      <c r="H141" s="35"/>
      <c r="I141" s="114"/>
      <c r="J141" s="35"/>
      <c r="K141" s="35"/>
      <c r="L141" s="38"/>
      <c r="M141" s="217"/>
      <c r="N141" s="218"/>
      <c r="O141" s="70"/>
      <c r="P141" s="70"/>
      <c r="Q141" s="70"/>
      <c r="R141" s="70"/>
      <c r="S141" s="70"/>
      <c r="T141" s="71"/>
      <c r="U141" s="33"/>
      <c r="V141" s="33"/>
      <c r="W141" s="33"/>
      <c r="X141" s="33"/>
      <c r="Y141" s="33"/>
      <c r="Z141" s="33"/>
      <c r="AA141" s="33"/>
      <c r="AB141" s="33"/>
      <c r="AC141" s="33"/>
      <c r="AD141" s="33"/>
      <c r="AE141" s="33"/>
      <c r="AT141" s="16" t="s">
        <v>156</v>
      </c>
      <c r="AU141" s="16" t="s">
        <v>86</v>
      </c>
    </row>
    <row r="142" spans="1:65" s="2" customFormat="1" ht="39">
      <c r="A142" s="33"/>
      <c r="B142" s="34"/>
      <c r="C142" s="35"/>
      <c r="D142" s="215" t="s">
        <v>158</v>
      </c>
      <c r="E142" s="35"/>
      <c r="F142" s="219" t="s">
        <v>4919</v>
      </c>
      <c r="G142" s="35"/>
      <c r="H142" s="35"/>
      <c r="I142" s="114"/>
      <c r="J142" s="35"/>
      <c r="K142" s="35"/>
      <c r="L142" s="38"/>
      <c r="M142" s="217"/>
      <c r="N142" s="218"/>
      <c r="O142" s="70"/>
      <c r="P142" s="70"/>
      <c r="Q142" s="70"/>
      <c r="R142" s="70"/>
      <c r="S142" s="70"/>
      <c r="T142" s="71"/>
      <c r="U142" s="33"/>
      <c r="V142" s="33"/>
      <c r="W142" s="33"/>
      <c r="X142" s="33"/>
      <c r="Y142" s="33"/>
      <c r="Z142" s="33"/>
      <c r="AA142" s="33"/>
      <c r="AB142" s="33"/>
      <c r="AC142" s="33"/>
      <c r="AD142" s="33"/>
      <c r="AE142" s="33"/>
      <c r="AT142" s="16" t="s">
        <v>158</v>
      </c>
      <c r="AU142" s="16" t="s">
        <v>86</v>
      </c>
    </row>
    <row r="143" spans="1:65" s="2" customFormat="1" ht="21.75" customHeight="1">
      <c r="A143" s="33"/>
      <c r="B143" s="34"/>
      <c r="C143" s="202" t="s">
        <v>193</v>
      </c>
      <c r="D143" s="202" t="s">
        <v>149</v>
      </c>
      <c r="E143" s="203" t="s">
        <v>4920</v>
      </c>
      <c r="F143" s="204" t="s">
        <v>4921</v>
      </c>
      <c r="G143" s="205" t="s">
        <v>285</v>
      </c>
      <c r="H143" s="206">
        <v>1</v>
      </c>
      <c r="I143" s="207"/>
      <c r="J143" s="208">
        <f>ROUND(I143*H143,2)</f>
        <v>0</v>
      </c>
      <c r="K143" s="204" t="s">
        <v>4888</v>
      </c>
      <c r="L143" s="38"/>
      <c r="M143" s="209" t="s">
        <v>1</v>
      </c>
      <c r="N143" s="210" t="s">
        <v>42</v>
      </c>
      <c r="O143" s="70"/>
      <c r="P143" s="211">
        <f>O143*H143</f>
        <v>0</v>
      </c>
      <c r="Q143" s="211">
        <v>0</v>
      </c>
      <c r="R143" s="211">
        <f>Q143*H143</f>
        <v>0</v>
      </c>
      <c r="S143" s="211">
        <v>0</v>
      </c>
      <c r="T143" s="212">
        <f>S143*H143</f>
        <v>0</v>
      </c>
      <c r="U143" s="33"/>
      <c r="V143" s="33"/>
      <c r="W143" s="33"/>
      <c r="X143" s="33"/>
      <c r="Y143" s="33"/>
      <c r="Z143" s="33"/>
      <c r="AA143" s="33"/>
      <c r="AB143" s="33"/>
      <c r="AC143" s="33"/>
      <c r="AD143" s="33"/>
      <c r="AE143" s="33"/>
      <c r="AR143" s="213" t="s">
        <v>154</v>
      </c>
      <c r="AT143" s="213" t="s">
        <v>149</v>
      </c>
      <c r="AU143" s="213" t="s">
        <v>86</v>
      </c>
      <c r="AY143" s="16" t="s">
        <v>147</v>
      </c>
      <c r="BE143" s="214">
        <f>IF(N143="základní",J143,0)</f>
        <v>0</v>
      </c>
      <c r="BF143" s="214">
        <f>IF(N143="snížená",J143,0)</f>
        <v>0</v>
      </c>
      <c r="BG143" s="214">
        <f>IF(N143="zákl. přenesená",J143,0)</f>
        <v>0</v>
      </c>
      <c r="BH143" s="214">
        <f>IF(N143="sníž. přenesená",J143,0)</f>
        <v>0</v>
      </c>
      <c r="BI143" s="214">
        <f>IF(N143="nulová",J143,0)</f>
        <v>0</v>
      </c>
      <c r="BJ143" s="16" t="s">
        <v>21</v>
      </c>
      <c r="BK143" s="214">
        <f>ROUND(I143*H143,2)</f>
        <v>0</v>
      </c>
      <c r="BL143" s="16" t="s">
        <v>154</v>
      </c>
      <c r="BM143" s="213" t="s">
        <v>4922</v>
      </c>
    </row>
    <row r="144" spans="1:65" s="2" customFormat="1" ht="39">
      <c r="A144" s="33"/>
      <c r="B144" s="34"/>
      <c r="C144" s="35"/>
      <c r="D144" s="215" t="s">
        <v>156</v>
      </c>
      <c r="E144" s="35"/>
      <c r="F144" s="216" t="s">
        <v>4923</v>
      </c>
      <c r="G144" s="35"/>
      <c r="H144" s="35"/>
      <c r="I144" s="114"/>
      <c r="J144" s="35"/>
      <c r="K144" s="35"/>
      <c r="L144" s="38"/>
      <c r="M144" s="217"/>
      <c r="N144" s="218"/>
      <c r="O144" s="70"/>
      <c r="P144" s="70"/>
      <c r="Q144" s="70"/>
      <c r="R144" s="70"/>
      <c r="S144" s="70"/>
      <c r="T144" s="71"/>
      <c r="U144" s="33"/>
      <c r="V144" s="33"/>
      <c r="W144" s="33"/>
      <c r="X144" s="33"/>
      <c r="Y144" s="33"/>
      <c r="Z144" s="33"/>
      <c r="AA144" s="33"/>
      <c r="AB144" s="33"/>
      <c r="AC144" s="33"/>
      <c r="AD144" s="33"/>
      <c r="AE144" s="33"/>
      <c r="AT144" s="16" t="s">
        <v>156</v>
      </c>
      <c r="AU144" s="16" t="s">
        <v>86</v>
      </c>
    </row>
    <row r="145" spans="1:65" s="2" customFormat="1" ht="39">
      <c r="A145" s="33"/>
      <c r="B145" s="34"/>
      <c r="C145" s="35"/>
      <c r="D145" s="215" t="s">
        <v>158</v>
      </c>
      <c r="E145" s="35"/>
      <c r="F145" s="219" t="s">
        <v>4919</v>
      </c>
      <c r="G145" s="35"/>
      <c r="H145" s="35"/>
      <c r="I145" s="114"/>
      <c r="J145" s="35"/>
      <c r="K145" s="35"/>
      <c r="L145" s="38"/>
      <c r="M145" s="217"/>
      <c r="N145" s="218"/>
      <c r="O145" s="70"/>
      <c r="P145" s="70"/>
      <c r="Q145" s="70"/>
      <c r="R145" s="70"/>
      <c r="S145" s="70"/>
      <c r="T145" s="71"/>
      <c r="U145" s="33"/>
      <c r="V145" s="33"/>
      <c r="W145" s="33"/>
      <c r="X145" s="33"/>
      <c r="Y145" s="33"/>
      <c r="Z145" s="33"/>
      <c r="AA145" s="33"/>
      <c r="AB145" s="33"/>
      <c r="AC145" s="33"/>
      <c r="AD145" s="33"/>
      <c r="AE145" s="33"/>
      <c r="AT145" s="16" t="s">
        <v>158</v>
      </c>
      <c r="AU145" s="16" t="s">
        <v>86</v>
      </c>
    </row>
    <row r="146" spans="1:65" s="2" customFormat="1" ht="21.75" customHeight="1">
      <c r="A146" s="33"/>
      <c r="B146" s="34"/>
      <c r="C146" s="202" t="s">
        <v>198</v>
      </c>
      <c r="D146" s="202" t="s">
        <v>149</v>
      </c>
      <c r="E146" s="203" t="s">
        <v>4924</v>
      </c>
      <c r="F146" s="204" t="s">
        <v>4925</v>
      </c>
      <c r="G146" s="205" t="s">
        <v>187</v>
      </c>
      <c r="H146" s="206">
        <v>1</v>
      </c>
      <c r="I146" s="207"/>
      <c r="J146" s="208">
        <f>ROUND(I146*H146,2)</f>
        <v>0</v>
      </c>
      <c r="K146" s="204" t="s">
        <v>4888</v>
      </c>
      <c r="L146" s="38"/>
      <c r="M146" s="209" t="s">
        <v>1</v>
      </c>
      <c r="N146" s="210" t="s">
        <v>42</v>
      </c>
      <c r="O146" s="70"/>
      <c r="P146" s="211">
        <f>O146*H146</f>
        <v>0</v>
      </c>
      <c r="Q146" s="211">
        <v>0</v>
      </c>
      <c r="R146" s="211">
        <f>Q146*H146</f>
        <v>0</v>
      </c>
      <c r="S146" s="211">
        <v>0</v>
      </c>
      <c r="T146" s="212">
        <f>S146*H146</f>
        <v>0</v>
      </c>
      <c r="U146" s="33"/>
      <c r="V146" s="33"/>
      <c r="W146" s="33"/>
      <c r="X146" s="33"/>
      <c r="Y146" s="33"/>
      <c r="Z146" s="33"/>
      <c r="AA146" s="33"/>
      <c r="AB146" s="33"/>
      <c r="AC146" s="33"/>
      <c r="AD146" s="33"/>
      <c r="AE146" s="33"/>
      <c r="AR146" s="213" t="s">
        <v>154</v>
      </c>
      <c r="AT146" s="213" t="s">
        <v>149</v>
      </c>
      <c r="AU146" s="213" t="s">
        <v>86</v>
      </c>
      <c r="AY146" s="16" t="s">
        <v>147</v>
      </c>
      <c r="BE146" s="214">
        <f>IF(N146="základní",J146,0)</f>
        <v>0</v>
      </c>
      <c r="BF146" s="214">
        <f>IF(N146="snížená",J146,0)</f>
        <v>0</v>
      </c>
      <c r="BG146" s="214">
        <f>IF(N146="zákl. přenesená",J146,0)</f>
        <v>0</v>
      </c>
      <c r="BH146" s="214">
        <f>IF(N146="sníž. přenesená",J146,0)</f>
        <v>0</v>
      </c>
      <c r="BI146" s="214">
        <f>IF(N146="nulová",J146,0)</f>
        <v>0</v>
      </c>
      <c r="BJ146" s="16" t="s">
        <v>21</v>
      </c>
      <c r="BK146" s="214">
        <f>ROUND(I146*H146,2)</f>
        <v>0</v>
      </c>
      <c r="BL146" s="16" t="s">
        <v>154</v>
      </c>
      <c r="BM146" s="213" t="s">
        <v>4926</v>
      </c>
    </row>
    <row r="147" spans="1:65" s="2" customFormat="1" ht="48.75">
      <c r="A147" s="33"/>
      <c r="B147" s="34"/>
      <c r="C147" s="35"/>
      <c r="D147" s="215" t="s">
        <v>156</v>
      </c>
      <c r="E147" s="35"/>
      <c r="F147" s="216" t="s">
        <v>4927</v>
      </c>
      <c r="G147" s="35"/>
      <c r="H147" s="35"/>
      <c r="I147" s="114"/>
      <c r="J147" s="35"/>
      <c r="K147" s="35"/>
      <c r="L147" s="38"/>
      <c r="M147" s="217"/>
      <c r="N147" s="218"/>
      <c r="O147" s="70"/>
      <c r="P147" s="70"/>
      <c r="Q147" s="70"/>
      <c r="R147" s="70"/>
      <c r="S147" s="70"/>
      <c r="T147" s="71"/>
      <c r="U147" s="33"/>
      <c r="V147" s="33"/>
      <c r="W147" s="33"/>
      <c r="X147" s="33"/>
      <c r="Y147" s="33"/>
      <c r="Z147" s="33"/>
      <c r="AA147" s="33"/>
      <c r="AB147" s="33"/>
      <c r="AC147" s="33"/>
      <c r="AD147" s="33"/>
      <c r="AE147" s="33"/>
      <c r="AT147" s="16" t="s">
        <v>156</v>
      </c>
      <c r="AU147" s="16" t="s">
        <v>86</v>
      </c>
    </row>
    <row r="148" spans="1:65" s="2" customFormat="1" ht="48.75">
      <c r="A148" s="33"/>
      <c r="B148" s="34"/>
      <c r="C148" s="35"/>
      <c r="D148" s="215" t="s">
        <v>158</v>
      </c>
      <c r="E148" s="35"/>
      <c r="F148" s="219" t="s">
        <v>4928</v>
      </c>
      <c r="G148" s="35"/>
      <c r="H148" s="35"/>
      <c r="I148" s="114"/>
      <c r="J148" s="35"/>
      <c r="K148" s="35"/>
      <c r="L148" s="38"/>
      <c r="M148" s="217"/>
      <c r="N148" s="218"/>
      <c r="O148" s="70"/>
      <c r="P148" s="70"/>
      <c r="Q148" s="70"/>
      <c r="R148" s="70"/>
      <c r="S148" s="70"/>
      <c r="T148" s="71"/>
      <c r="U148" s="33"/>
      <c r="V148" s="33"/>
      <c r="W148" s="33"/>
      <c r="X148" s="33"/>
      <c r="Y148" s="33"/>
      <c r="Z148" s="33"/>
      <c r="AA148" s="33"/>
      <c r="AB148" s="33"/>
      <c r="AC148" s="33"/>
      <c r="AD148" s="33"/>
      <c r="AE148" s="33"/>
      <c r="AT148" s="16" t="s">
        <v>158</v>
      </c>
      <c r="AU148" s="16" t="s">
        <v>86</v>
      </c>
    </row>
    <row r="149" spans="1:65" s="2" customFormat="1" ht="19.5">
      <c r="A149" s="33"/>
      <c r="B149" s="34"/>
      <c r="C149" s="35"/>
      <c r="D149" s="215" t="s">
        <v>191</v>
      </c>
      <c r="E149" s="35"/>
      <c r="F149" s="219" t="s">
        <v>4914</v>
      </c>
      <c r="G149" s="35"/>
      <c r="H149" s="35"/>
      <c r="I149" s="114"/>
      <c r="J149" s="35"/>
      <c r="K149" s="35"/>
      <c r="L149" s="38"/>
      <c r="M149" s="217"/>
      <c r="N149" s="218"/>
      <c r="O149" s="70"/>
      <c r="P149" s="70"/>
      <c r="Q149" s="70"/>
      <c r="R149" s="70"/>
      <c r="S149" s="70"/>
      <c r="T149" s="71"/>
      <c r="U149" s="33"/>
      <c r="V149" s="33"/>
      <c r="W149" s="33"/>
      <c r="X149" s="33"/>
      <c r="Y149" s="33"/>
      <c r="Z149" s="33"/>
      <c r="AA149" s="33"/>
      <c r="AB149" s="33"/>
      <c r="AC149" s="33"/>
      <c r="AD149" s="33"/>
      <c r="AE149" s="33"/>
      <c r="AT149" s="16" t="s">
        <v>191</v>
      </c>
      <c r="AU149" s="16" t="s">
        <v>86</v>
      </c>
    </row>
    <row r="150" spans="1:65" s="2" customFormat="1" ht="21.75" customHeight="1">
      <c r="A150" s="33"/>
      <c r="B150" s="34"/>
      <c r="C150" s="202" t="s">
        <v>26</v>
      </c>
      <c r="D150" s="202" t="s">
        <v>149</v>
      </c>
      <c r="E150" s="203" t="s">
        <v>4929</v>
      </c>
      <c r="F150" s="204" t="s">
        <v>4930</v>
      </c>
      <c r="G150" s="205" t="s">
        <v>187</v>
      </c>
      <c r="H150" s="206">
        <v>1</v>
      </c>
      <c r="I150" s="207"/>
      <c r="J150" s="208">
        <f>ROUND(I150*H150,2)</f>
        <v>0</v>
      </c>
      <c r="K150" s="204" t="s">
        <v>4888</v>
      </c>
      <c r="L150" s="38"/>
      <c r="M150" s="209" t="s">
        <v>1</v>
      </c>
      <c r="N150" s="210" t="s">
        <v>42</v>
      </c>
      <c r="O150" s="70"/>
      <c r="P150" s="211">
        <f>O150*H150</f>
        <v>0</v>
      </c>
      <c r="Q150" s="211">
        <v>0</v>
      </c>
      <c r="R150" s="211">
        <f>Q150*H150</f>
        <v>0</v>
      </c>
      <c r="S150" s="211">
        <v>0</v>
      </c>
      <c r="T150" s="212">
        <f>S150*H150</f>
        <v>0</v>
      </c>
      <c r="U150" s="33"/>
      <c r="V150" s="33"/>
      <c r="W150" s="33"/>
      <c r="X150" s="33"/>
      <c r="Y150" s="33"/>
      <c r="Z150" s="33"/>
      <c r="AA150" s="33"/>
      <c r="AB150" s="33"/>
      <c r="AC150" s="33"/>
      <c r="AD150" s="33"/>
      <c r="AE150" s="33"/>
      <c r="AR150" s="213" t="s">
        <v>154</v>
      </c>
      <c r="AT150" s="213" t="s">
        <v>149</v>
      </c>
      <c r="AU150" s="213" t="s">
        <v>86</v>
      </c>
      <c r="AY150" s="16" t="s">
        <v>147</v>
      </c>
      <c r="BE150" s="214">
        <f>IF(N150="základní",J150,0)</f>
        <v>0</v>
      </c>
      <c r="BF150" s="214">
        <f>IF(N150="snížená",J150,0)</f>
        <v>0</v>
      </c>
      <c r="BG150" s="214">
        <f>IF(N150="zákl. přenesená",J150,0)</f>
        <v>0</v>
      </c>
      <c r="BH150" s="214">
        <f>IF(N150="sníž. přenesená",J150,0)</f>
        <v>0</v>
      </c>
      <c r="BI150" s="214">
        <f>IF(N150="nulová",J150,0)</f>
        <v>0</v>
      </c>
      <c r="BJ150" s="16" t="s">
        <v>21</v>
      </c>
      <c r="BK150" s="214">
        <f>ROUND(I150*H150,2)</f>
        <v>0</v>
      </c>
      <c r="BL150" s="16" t="s">
        <v>154</v>
      </c>
      <c r="BM150" s="213" t="s">
        <v>4931</v>
      </c>
    </row>
    <row r="151" spans="1:65" s="2" customFormat="1" ht="48.75">
      <c r="A151" s="33"/>
      <c r="B151" s="34"/>
      <c r="C151" s="35"/>
      <c r="D151" s="215" t="s">
        <v>156</v>
      </c>
      <c r="E151" s="35"/>
      <c r="F151" s="216" t="s">
        <v>4932</v>
      </c>
      <c r="G151" s="35"/>
      <c r="H151" s="35"/>
      <c r="I151" s="114"/>
      <c r="J151" s="35"/>
      <c r="K151" s="35"/>
      <c r="L151" s="38"/>
      <c r="M151" s="217"/>
      <c r="N151" s="218"/>
      <c r="O151" s="70"/>
      <c r="P151" s="70"/>
      <c r="Q151" s="70"/>
      <c r="R151" s="70"/>
      <c r="S151" s="70"/>
      <c r="T151" s="71"/>
      <c r="U151" s="33"/>
      <c r="V151" s="33"/>
      <c r="W151" s="33"/>
      <c r="X151" s="33"/>
      <c r="Y151" s="33"/>
      <c r="Z151" s="33"/>
      <c r="AA151" s="33"/>
      <c r="AB151" s="33"/>
      <c r="AC151" s="33"/>
      <c r="AD151" s="33"/>
      <c r="AE151" s="33"/>
      <c r="AT151" s="16" t="s">
        <v>156</v>
      </c>
      <c r="AU151" s="16" t="s">
        <v>86</v>
      </c>
    </row>
    <row r="152" spans="1:65" s="2" customFormat="1" ht="48.75">
      <c r="A152" s="33"/>
      <c r="B152" s="34"/>
      <c r="C152" s="35"/>
      <c r="D152" s="215" t="s">
        <v>158</v>
      </c>
      <c r="E152" s="35"/>
      <c r="F152" s="219" t="s">
        <v>4928</v>
      </c>
      <c r="G152" s="35"/>
      <c r="H152" s="35"/>
      <c r="I152" s="114"/>
      <c r="J152" s="35"/>
      <c r="K152" s="35"/>
      <c r="L152" s="38"/>
      <c r="M152" s="217"/>
      <c r="N152" s="218"/>
      <c r="O152" s="70"/>
      <c r="P152" s="70"/>
      <c r="Q152" s="70"/>
      <c r="R152" s="70"/>
      <c r="S152" s="70"/>
      <c r="T152" s="71"/>
      <c r="U152" s="33"/>
      <c r="V152" s="33"/>
      <c r="W152" s="33"/>
      <c r="X152" s="33"/>
      <c r="Y152" s="33"/>
      <c r="Z152" s="33"/>
      <c r="AA152" s="33"/>
      <c r="AB152" s="33"/>
      <c r="AC152" s="33"/>
      <c r="AD152" s="33"/>
      <c r="AE152" s="33"/>
      <c r="AT152" s="16" t="s">
        <v>158</v>
      </c>
      <c r="AU152" s="16" t="s">
        <v>86</v>
      </c>
    </row>
    <row r="153" spans="1:65" s="2" customFormat="1" ht="19.5">
      <c r="A153" s="33"/>
      <c r="B153" s="34"/>
      <c r="C153" s="35"/>
      <c r="D153" s="215" t="s">
        <v>191</v>
      </c>
      <c r="E153" s="35"/>
      <c r="F153" s="219" t="s">
        <v>4914</v>
      </c>
      <c r="G153" s="35"/>
      <c r="H153" s="35"/>
      <c r="I153" s="114"/>
      <c r="J153" s="35"/>
      <c r="K153" s="35"/>
      <c r="L153" s="38"/>
      <c r="M153" s="217"/>
      <c r="N153" s="218"/>
      <c r="O153" s="70"/>
      <c r="P153" s="70"/>
      <c r="Q153" s="70"/>
      <c r="R153" s="70"/>
      <c r="S153" s="70"/>
      <c r="T153" s="71"/>
      <c r="U153" s="33"/>
      <c r="V153" s="33"/>
      <c r="W153" s="33"/>
      <c r="X153" s="33"/>
      <c r="Y153" s="33"/>
      <c r="Z153" s="33"/>
      <c r="AA153" s="33"/>
      <c r="AB153" s="33"/>
      <c r="AC153" s="33"/>
      <c r="AD153" s="33"/>
      <c r="AE153" s="33"/>
      <c r="AT153" s="16" t="s">
        <v>191</v>
      </c>
      <c r="AU153" s="16" t="s">
        <v>86</v>
      </c>
    </row>
    <row r="154" spans="1:65" s="2" customFormat="1" ht="21.75" customHeight="1">
      <c r="A154" s="33"/>
      <c r="B154" s="34"/>
      <c r="C154" s="220" t="s">
        <v>207</v>
      </c>
      <c r="D154" s="220" t="s">
        <v>290</v>
      </c>
      <c r="E154" s="221" t="s">
        <v>4933</v>
      </c>
      <c r="F154" s="222" t="s">
        <v>4934</v>
      </c>
      <c r="G154" s="223" t="s">
        <v>580</v>
      </c>
      <c r="H154" s="224">
        <v>1</v>
      </c>
      <c r="I154" s="225"/>
      <c r="J154" s="226">
        <f>ROUND(I154*H154,2)</f>
        <v>0</v>
      </c>
      <c r="K154" s="222" t="s">
        <v>4888</v>
      </c>
      <c r="L154" s="227"/>
      <c r="M154" s="228" t="s">
        <v>1</v>
      </c>
      <c r="N154" s="229" t="s">
        <v>42</v>
      </c>
      <c r="O154" s="70"/>
      <c r="P154" s="211">
        <f>O154*H154</f>
        <v>0</v>
      </c>
      <c r="Q154" s="211">
        <v>1</v>
      </c>
      <c r="R154" s="211">
        <f>Q154*H154</f>
        <v>1</v>
      </c>
      <c r="S154" s="211">
        <v>0</v>
      </c>
      <c r="T154" s="212">
        <f>S154*H154</f>
        <v>0</v>
      </c>
      <c r="U154" s="33"/>
      <c r="V154" s="33"/>
      <c r="W154" s="33"/>
      <c r="X154" s="33"/>
      <c r="Y154" s="33"/>
      <c r="Z154" s="33"/>
      <c r="AA154" s="33"/>
      <c r="AB154" s="33"/>
      <c r="AC154" s="33"/>
      <c r="AD154" s="33"/>
      <c r="AE154" s="33"/>
      <c r="AR154" s="213" t="s">
        <v>193</v>
      </c>
      <c r="AT154" s="213" t="s">
        <v>290</v>
      </c>
      <c r="AU154" s="213" t="s">
        <v>86</v>
      </c>
      <c r="AY154" s="16" t="s">
        <v>147</v>
      </c>
      <c r="BE154" s="214">
        <f>IF(N154="základní",J154,0)</f>
        <v>0</v>
      </c>
      <c r="BF154" s="214">
        <f>IF(N154="snížená",J154,0)</f>
        <v>0</v>
      </c>
      <c r="BG154" s="214">
        <f>IF(N154="zákl. přenesená",J154,0)</f>
        <v>0</v>
      </c>
      <c r="BH154" s="214">
        <f>IF(N154="sníž. přenesená",J154,0)</f>
        <v>0</v>
      </c>
      <c r="BI154" s="214">
        <f>IF(N154="nulová",J154,0)</f>
        <v>0</v>
      </c>
      <c r="BJ154" s="16" t="s">
        <v>21</v>
      </c>
      <c r="BK154" s="214">
        <f>ROUND(I154*H154,2)</f>
        <v>0</v>
      </c>
      <c r="BL154" s="16" t="s">
        <v>154</v>
      </c>
      <c r="BM154" s="213" t="s">
        <v>4935</v>
      </c>
    </row>
    <row r="155" spans="1:65" s="2" customFormat="1" ht="11.25">
      <c r="A155" s="33"/>
      <c r="B155" s="34"/>
      <c r="C155" s="35"/>
      <c r="D155" s="215" t="s">
        <v>156</v>
      </c>
      <c r="E155" s="35"/>
      <c r="F155" s="216" t="s">
        <v>4934</v>
      </c>
      <c r="G155" s="35"/>
      <c r="H155" s="35"/>
      <c r="I155" s="114"/>
      <c r="J155" s="35"/>
      <c r="K155" s="35"/>
      <c r="L155" s="38"/>
      <c r="M155" s="217"/>
      <c r="N155" s="218"/>
      <c r="O155" s="70"/>
      <c r="P155" s="70"/>
      <c r="Q155" s="70"/>
      <c r="R155" s="70"/>
      <c r="S155" s="70"/>
      <c r="T155" s="71"/>
      <c r="U155" s="33"/>
      <c r="V155" s="33"/>
      <c r="W155" s="33"/>
      <c r="X155" s="33"/>
      <c r="Y155" s="33"/>
      <c r="Z155" s="33"/>
      <c r="AA155" s="33"/>
      <c r="AB155" s="33"/>
      <c r="AC155" s="33"/>
      <c r="AD155" s="33"/>
      <c r="AE155" s="33"/>
      <c r="AT155" s="16" t="s">
        <v>156</v>
      </c>
      <c r="AU155" s="16" t="s">
        <v>86</v>
      </c>
    </row>
    <row r="156" spans="1:65" s="2" customFormat="1" ht="21.75" customHeight="1">
      <c r="A156" s="33"/>
      <c r="B156" s="34"/>
      <c r="C156" s="220" t="s">
        <v>214</v>
      </c>
      <c r="D156" s="220" t="s">
        <v>290</v>
      </c>
      <c r="E156" s="221" t="s">
        <v>4936</v>
      </c>
      <c r="F156" s="222" t="s">
        <v>4937</v>
      </c>
      <c r="G156" s="223" t="s">
        <v>580</v>
      </c>
      <c r="H156" s="224">
        <v>1</v>
      </c>
      <c r="I156" s="225"/>
      <c r="J156" s="226">
        <f>ROUND(I156*H156,2)</f>
        <v>0</v>
      </c>
      <c r="K156" s="222" t="s">
        <v>4888</v>
      </c>
      <c r="L156" s="227"/>
      <c r="M156" s="228" t="s">
        <v>1</v>
      </c>
      <c r="N156" s="229" t="s">
        <v>42</v>
      </c>
      <c r="O156" s="70"/>
      <c r="P156" s="211">
        <f>O156*H156</f>
        <v>0</v>
      </c>
      <c r="Q156" s="211">
        <v>1</v>
      </c>
      <c r="R156" s="211">
        <f>Q156*H156</f>
        <v>1</v>
      </c>
      <c r="S156" s="211">
        <v>0</v>
      </c>
      <c r="T156" s="212">
        <f>S156*H156</f>
        <v>0</v>
      </c>
      <c r="U156" s="33"/>
      <c r="V156" s="33"/>
      <c r="W156" s="33"/>
      <c r="X156" s="33"/>
      <c r="Y156" s="33"/>
      <c r="Z156" s="33"/>
      <c r="AA156" s="33"/>
      <c r="AB156" s="33"/>
      <c r="AC156" s="33"/>
      <c r="AD156" s="33"/>
      <c r="AE156" s="33"/>
      <c r="AR156" s="213" t="s">
        <v>193</v>
      </c>
      <c r="AT156" s="213" t="s">
        <v>290</v>
      </c>
      <c r="AU156" s="213" t="s">
        <v>86</v>
      </c>
      <c r="AY156" s="16" t="s">
        <v>147</v>
      </c>
      <c r="BE156" s="214">
        <f>IF(N156="základní",J156,0)</f>
        <v>0</v>
      </c>
      <c r="BF156" s="214">
        <f>IF(N156="snížená",J156,0)</f>
        <v>0</v>
      </c>
      <c r="BG156" s="214">
        <f>IF(N156="zákl. přenesená",J156,0)</f>
        <v>0</v>
      </c>
      <c r="BH156" s="214">
        <f>IF(N156="sníž. přenesená",J156,0)</f>
        <v>0</v>
      </c>
      <c r="BI156" s="214">
        <f>IF(N156="nulová",J156,0)</f>
        <v>0</v>
      </c>
      <c r="BJ156" s="16" t="s">
        <v>21</v>
      </c>
      <c r="BK156" s="214">
        <f>ROUND(I156*H156,2)</f>
        <v>0</v>
      </c>
      <c r="BL156" s="16" t="s">
        <v>154</v>
      </c>
      <c r="BM156" s="213" t="s">
        <v>4938</v>
      </c>
    </row>
    <row r="157" spans="1:65" s="2" customFormat="1" ht="11.25">
      <c r="A157" s="33"/>
      <c r="B157" s="34"/>
      <c r="C157" s="35"/>
      <c r="D157" s="215" t="s">
        <v>156</v>
      </c>
      <c r="E157" s="35"/>
      <c r="F157" s="216" t="s">
        <v>4937</v>
      </c>
      <c r="G157" s="35"/>
      <c r="H157" s="35"/>
      <c r="I157" s="114"/>
      <c r="J157" s="35"/>
      <c r="K157" s="35"/>
      <c r="L157" s="38"/>
      <c r="M157" s="217"/>
      <c r="N157" s="218"/>
      <c r="O157" s="70"/>
      <c r="P157" s="70"/>
      <c r="Q157" s="70"/>
      <c r="R157" s="70"/>
      <c r="S157" s="70"/>
      <c r="T157" s="71"/>
      <c r="U157" s="33"/>
      <c r="V157" s="33"/>
      <c r="W157" s="33"/>
      <c r="X157" s="33"/>
      <c r="Y157" s="33"/>
      <c r="Z157" s="33"/>
      <c r="AA157" s="33"/>
      <c r="AB157" s="33"/>
      <c r="AC157" s="33"/>
      <c r="AD157" s="33"/>
      <c r="AE157" s="33"/>
      <c r="AT157" s="16" t="s">
        <v>156</v>
      </c>
      <c r="AU157" s="16" t="s">
        <v>86</v>
      </c>
    </row>
    <row r="158" spans="1:65" s="2" customFormat="1" ht="21.75" customHeight="1">
      <c r="A158" s="33"/>
      <c r="B158" s="34"/>
      <c r="C158" s="202" t="s">
        <v>219</v>
      </c>
      <c r="D158" s="202" t="s">
        <v>149</v>
      </c>
      <c r="E158" s="203" t="s">
        <v>4939</v>
      </c>
      <c r="F158" s="204" t="s">
        <v>4940</v>
      </c>
      <c r="G158" s="205" t="s">
        <v>4941</v>
      </c>
      <c r="H158" s="206">
        <v>1</v>
      </c>
      <c r="I158" s="207"/>
      <c r="J158" s="208">
        <f>ROUND(I158*H158,2)</f>
        <v>0</v>
      </c>
      <c r="K158" s="204" t="s">
        <v>4888</v>
      </c>
      <c r="L158" s="38"/>
      <c r="M158" s="209" t="s">
        <v>1</v>
      </c>
      <c r="N158" s="210" t="s">
        <v>42</v>
      </c>
      <c r="O158" s="70"/>
      <c r="P158" s="211">
        <f>O158*H158</f>
        <v>0</v>
      </c>
      <c r="Q158" s="211">
        <v>0</v>
      </c>
      <c r="R158" s="211">
        <f>Q158*H158</f>
        <v>0</v>
      </c>
      <c r="S158" s="211">
        <v>0</v>
      </c>
      <c r="T158" s="212">
        <f>S158*H158</f>
        <v>0</v>
      </c>
      <c r="U158" s="33"/>
      <c r="V158" s="33"/>
      <c r="W158" s="33"/>
      <c r="X158" s="33"/>
      <c r="Y158" s="33"/>
      <c r="Z158" s="33"/>
      <c r="AA158" s="33"/>
      <c r="AB158" s="33"/>
      <c r="AC158" s="33"/>
      <c r="AD158" s="33"/>
      <c r="AE158" s="33"/>
      <c r="AR158" s="213" t="s">
        <v>154</v>
      </c>
      <c r="AT158" s="213" t="s">
        <v>149</v>
      </c>
      <c r="AU158" s="213" t="s">
        <v>86</v>
      </c>
      <c r="AY158" s="16" t="s">
        <v>147</v>
      </c>
      <c r="BE158" s="214">
        <f>IF(N158="základní",J158,0)</f>
        <v>0</v>
      </c>
      <c r="BF158" s="214">
        <f>IF(N158="snížená",J158,0)</f>
        <v>0</v>
      </c>
      <c r="BG158" s="214">
        <f>IF(N158="zákl. přenesená",J158,0)</f>
        <v>0</v>
      </c>
      <c r="BH158" s="214">
        <f>IF(N158="sníž. přenesená",J158,0)</f>
        <v>0</v>
      </c>
      <c r="BI158" s="214">
        <f>IF(N158="nulová",J158,0)</f>
        <v>0</v>
      </c>
      <c r="BJ158" s="16" t="s">
        <v>21</v>
      </c>
      <c r="BK158" s="214">
        <f>ROUND(I158*H158,2)</f>
        <v>0</v>
      </c>
      <c r="BL158" s="16" t="s">
        <v>154</v>
      </c>
      <c r="BM158" s="213" t="s">
        <v>4942</v>
      </c>
    </row>
    <row r="159" spans="1:65" s="2" customFormat="1" ht="48.75">
      <c r="A159" s="33"/>
      <c r="B159" s="34"/>
      <c r="C159" s="35"/>
      <c r="D159" s="215" t="s">
        <v>156</v>
      </c>
      <c r="E159" s="35"/>
      <c r="F159" s="216" t="s">
        <v>4943</v>
      </c>
      <c r="G159" s="35"/>
      <c r="H159" s="35"/>
      <c r="I159" s="114"/>
      <c r="J159" s="35"/>
      <c r="K159" s="35"/>
      <c r="L159" s="38"/>
      <c r="M159" s="217"/>
      <c r="N159" s="218"/>
      <c r="O159" s="70"/>
      <c r="P159" s="70"/>
      <c r="Q159" s="70"/>
      <c r="R159" s="70"/>
      <c r="S159" s="70"/>
      <c r="T159" s="71"/>
      <c r="U159" s="33"/>
      <c r="V159" s="33"/>
      <c r="W159" s="33"/>
      <c r="X159" s="33"/>
      <c r="Y159" s="33"/>
      <c r="Z159" s="33"/>
      <c r="AA159" s="33"/>
      <c r="AB159" s="33"/>
      <c r="AC159" s="33"/>
      <c r="AD159" s="33"/>
      <c r="AE159" s="33"/>
      <c r="AT159" s="16" t="s">
        <v>156</v>
      </c>
      <c r="AU159" s="16" t="s">
        <v>86</v>
      </c>
    </row>
    <row r="160" spans="1:65" s="2" customFormat="1" ht="39">
      <c r="A160" s="33"/>
      <c r="B160" s="34"/>
      <c r="C160" s="35"/>
      <c r="D160" s="215" t="s">
        <v>158</v>
      </c>
      <c r="E160" s="35"/>
      <c r="F160" s="219" t="s">
        <v>4944</v>
      </c>
      <c r="G160" s="35"/>
      <c r="H160" s="35"/>
      <c r="I160" s="114"/>
      <c r="J160" s="35"/>
      <c r="K160" s="35"/>
      <c r="L160" s="38"/>
      <c r="M160" s="217"/>
      <c r="N160" s="218"/>
      <c r="O160" s="70"/>
      <c r="P160" s="70"/>
      <c r="Q160" s="70"/>
      <c r="R160" s="70"/>
      <c r="S160" s="70"/>
      <c r="T160" s="71"/>
      <c r="U160" s="33"/>
      <c r="V160" s="33"/>
      <c r="W160" s="33"/>
      <c r="X160" s="33"/>
      <c r="Y160" s="33"/>
      <c r="Z160" s="33"/>
      <c r="AA160" s="33"/>
      <c r="AB160" s="33"/>
      <c r="AC160" s="33"/>
      <c r="AD160" s="33"/>
      <c r="AE160" s="33"/>
      <c r="AT160" s="16" t="s">
        <v>158</v>
      </c>
      <c r="AU160" s="16" t="s">
        <v>86</v>
      </c>
    </row>
    <row r="161" spans="1:65" s="2" customFormat="1" ht="19.5">
      <c r="A161" s="33"/>
      <c r="B161" s="34"/>
      <c r="C161" s="35"/>
      <c r="D161" s="215" t="s">
        <v>191</v>
      </c>
      <c r="E161" s="35"/>
      <c r="F161" s="219" t="s">
        <v>4945</v>
      </c>
      <c r="G161" s="35"/>
      <c r="H161" s="35"/>
      <c r="I161" s="114"/>
      <c r="J161" s="35"/>
      <c r="K161" s="35"/>
      <c r="L161" s="38"/>
      <c r="M161" s="217"/>
      <c r="N161" s="218"/>
      <c r="O161" s="70"/>
      <c r="P161" s="70"/>
      <c r="Q161" s="70"/>
      <c r="R161" s="70"/>
      <c r="S161" s="70"/>
      <c r="T161" s="71"/>
      <c r="U161" s="33"/>
      <c r="V161" s="33"/>
      <c r="W161" s="33"/>
      <c r="X161" s="33"/>
      <c r="Y161" s="33"/>
      <c r="Z161" s="33"/>
      <c r="AA161" s="33"/>
      <c r="AB161" s="33"/>
      <c r="AC161" s="33"/>
      <c r="AD161" s="33"/>
      <c r="AE161" s="33"/>
      <c r="AT161" s="16" t="s">
        <v>191</v>
      </c>
      <c r="AU161" s="16" t="s">
        <v>86</v>
      </c>
    </row>
    <row r="162" spans="1:65" s="2" customFormat="1" ht="21.75" customHeight="1">
      <c r="A162" s="33"/>
      <c r="B162" s="34"/>
      <c r="C162" s="202" t="s">
        <v>224</v>
      </c>
      <c r="D162" s="202" t="s">
        <v>149</v>
      </c>
      <c r="E162" s="203" t="s">
        <v>4946</v>
      </c>
      <c r="F162" s="204" t="s">
        <v>4947</v>
      </c>
      <c r="G162" s="205" t="s">
        <v>4941</v>
      </c>
      <c r="H162" s="206">
        <v>1</v>
      </c>
      <c r="I162" s="207"/>
      <c r="J162" s="208">
        <f>ROUND(I162*H162,2)</f>
        <v>0</v>
      </c>
      <c r="K162" s="204" t="s">
        <v>4888</v>
      </c>
      <c r="L162" s="38"/>
      <c r="M162" s="209" t="s">
        <v>1</v>
      </c>
      <c r="N162" s="210" t="s">
        <v>42</v>
      </c>
      <c r="O162" s="70"/>
      <c r="P162" s="211">
        <f>O162*H162</f>
        <v>0</v>
      </c>
      <c r="Q162" s="211">
        <v>0</v>
      </c>
      <c r="R162" s="211">
        <f>Q162*H162</f>
        <v>0</v>
      </c>
      <c r="S162" s="211">
        <v>0</v>
      </c>
      <c r="T162" s="212">
        <f>S162*H162</f>
        <v>0</v>
      </c>
      <c r="U162" s="33"/>
      <c r="V162" s="33"/>
      <c r="W162" s="33"/>
      <c r="X162" s="33"/>
      <c r="Y162" s="33"/>
      <c r="Z162" s="33"/>
      <c r="AA162" s="33"/>
      <c r="AB162" s="33"/>
      <c r="AC162" s="33"/>
      <c r="AD162" s="33"/>
      <c r="AE162" s="33"/>
      <c r="AR162" s="213" t="s">
        <v>154</v>
      </c>
      <c r="AT162" s="213" t="s">
        <v>149</v>
      </c>
      <c r="AU162" s="213" t="s">
        <v>86</v>
      </c>
      <c r="AY162" s="16" t="s">
        <v>147</v>
      </c>
      <c r="BE162" s="214">
        <f>IF(N162="základní",J162,0)</f>
        <v>0</v>
      </c>
      <c r="BF162" s="214">
        <f>IF(N162="snížená",J162,0)</f>
        <v>0</v>
      </c>
      <c r="BG162" s="214">
        <f>IF(N162="zákl. přenesená",J162,0)</f>
        <v>0</v>
      </c>
      <c r="BH162" s="214">
        <f>IF(N162="sníž. přenesená",J162,0)</f>
        <v>0</v>
      </c>
      <c r="BI162" s="214">
        <f>IF(N162="nulová",J162,0)</f>
        <v>0</v>
      </c>
      <c r="BJ162" s="16" t="s">
        <v>21</v>
      </c>
      <c r="BK162" s="214">
        <f>ROUND(I162*H162,2)</f>
        <v>0</v>
      </c>
      <c r="BL162" s="16" t="s">
        <v>154</v>
      </c>
      <c r="BM162" s="213" t="s">
        <v>4948</v>
      </c>
    </row>
    <row r="163" spans="1:65" s="2" customFormat="1" ht="58.5">
      <c r="A163" s="33"/>
      <c r="B163" s="34"/>
      <c r="C163" s="35"/>
      <c r="D163" s="215" t="s">
        <v>156</v>
      </c>
      <c r="E163" s="35"/>
      <c r="F163" s="216" t="s">
        <v>4949</v>
      </c>
      <c r="G163" s="35"/>
      <c r="H163" s="35"/>
      <c r="I163" s="114"/>
      <c r="J163" s="35"/>
      <c r="K163" s="35"/>
      <c r="L163" s="38"/>
      <c r="M163" s="217"/>
      <c r="N163" s="218"/>
      <c r="O163" s="70"/>
      <c r="P163" s="70"/>
      <c r="Q163" s="70"/>
      <c r="R163" s="70"/>
      <c r="S163" s="70"/>
      <c r="T163" s="71"/>
      <c r="U163" s="33"/>
      <c r="V163" s="33"/>
      <c r="W163" s="33"/>
      <c r="X163" s="33"/>
      <c r="Y163" s="33"/>
      <c r="Z163" s="33"/>
      <c r="AA163" s="33"/>
      <c r="AB163" s="33"/>
      <c r="AC163" s="33"/>
      <c r="AD163" s="33"/>
      <c r="AE163" s="33"/>
      <c r="AT163" s="16" t="s">
        <v>156</v>
      </c>
      <c r="AU163" s="16" t="s">
        <v>86</v>
      </c>
    </row>
    <row r="164" spans="1:65" s="2" customFormat="1" ht="48.75">
      <c r="A164" s="33"/>
      <c r="B164" s="34"/>
      <c r="C164" s="35"/>
      <c r="D164" s="215" t="s">
        <v>158</v>
      </c>
      <c r="E164" s="35"/>
      <c r="F164" s="219" t="s">
        <v>4950</v>
      </c>
      <c r="G164" s="35"/>
      <c r="H164" s="35"/>
      <c r="I164" s="114"/>
      <c r="J164" s="35"/>
      <c r="K164" s="35"/>
      <c r="L164" s="38"/>
      <c r="M164" s="217"/>
      <c r="N164" s="218"/>
      <c r="O164" s="70"/>
      <c r="P164" s="70"/>
      <c r="Q164" s="70"/>
      <c r="R164" s="70"/>
      <c r="S164" s="70"/>
      <c r="T164" s="71"/>
      <c r="U164" s="33"/>
      <c r="V164" s="33"/>
      <c r="W164" s="33"/>
      <c r="X164" s="33"/>
      <c r="Y164" s="33"/>
      <c r="Z164" s="33"/>
      <c r="AA164" s="33"/>
      <c r="AB164" s="33"/>
      <c r="AC164" s="33"/>
      <c r="AD164" s="33"/>
      <c r="AE164" s="33"/>
      <c r="AT164" s="16" t="s">
        <v>158</v>
      </c>
      <c r="AU164" s="16" t="s">
        <v>86</v>
      </c>
    </row>
    <row r="165" spans="1:65" s="2" customFormat="1" ht="19.5">
      <c r="A165" s="33"/>
      <c r="B165" s="34"/>
      <c r="C165" s="35"/>
      <c r="D165" s="215" t="s">
        <v>191</v>
      </c>
      <c r="E165" s="35"/>
      <c r="F165" s="219" t="s">
        <v>4945</v>
      </c>
      <c r="G165" s="35"/>
      <c r="H165" s="35"/>
      <c r="I165" s="114"/>
      <c r="J165" s="35"/>
      <c r="K165" s="35"/>
      <c r="L165" s="38"/>
      <c r="M165" s="217"/>
      <c r="N165" s="218"/>
      <c r="O165" s="70"/>
      <c r="P165" s="70"/>
      <c r="Q165" s="70"/>
      <c r="R165" s="70"/>
      <c r="S165" s="70"/>
      <c r="T165" s="71"/>
      <c r="U165" s="33"/>
      <c r="V165" s="33"/>
      <c r="W165" s="33"/>
      <c r="X165" s="33"/>
      <c r="Y165" s="33"/>
      <c r="Z165" s="33"/>
      <c r="AA165" s="33"/>
      <c r="AB165" s="33"/>
      <c r="AC165" s="33"/>
      <c r="AD165" s="33"/>
      <c r="AE165" s="33"/>
      <c r="AT165" s="16" t="s">
        <v>191</v>
      </c>
      <c r="AU165" s="16" t="s">
        <v>86</v>
      </c>
    </row>
    <row r="166" spans="1:65" s="2" customFormat="1" ht="21.75" customHeight="1">
      <c r="A166" s="33"/>
      <c r="B166" s="34"/>
      <c r="C166" s="202" t="s">
        <v>8</v>
      </c>
      <c r="D166" s="202" t="s">
        <v>149</v>
      </c>
      <c r="E166" s="203" t="s">
        <v>4951</v>
      </c>
      <c r="F166" s="204" t="s">
        <v>4952</v>
      </c>
      <c r="G166" s="205" t="s">
        <v>285</v>
      </c>
      <c r="H166" s="206">
        <v>1</v>
      </c>
      <c r="I166" s="207"/>
      <c r="J166" s="208">
        <f>ROUND(I166*H166,2)</f>
        <v>0</v>
      </c>
      <c r="K166" s="204" t="s">
        <v>4888</v>
      </c>
      <c r="L166" s="38"/>
      <c r="M166" s="209" t="s">
        <v>1</v>
      </c>
      <c r="N166" s="210" t="s">
        <v>42</v>
      </c>
      <c r="O166" s="70"/>
      <c r="P166" s="211">
        <f>O166*H166</f>
        <v>0</v>
      </c>
      <c r="Q166" s="211">
        <v>0</v>
      </c>
      <c r="R166" s="211">
        <f>Q166*H166</f>
        <v>0</v>
      </c>
      <c r="S166" s="211">
        <v>0</v>
      </c>
      <c r="T166" s="212">
        <f>S166*H166</f>
        <v>0</v>
      </c>
      <c r="U166" s="33"/>
      <c r="V166" s="33"/>
      <c r="W166" s="33"/>
      <c r="X166" s="33"/>
      <c r="Y166" s="33"/>
      <c r="Z166" s="33"/>
      <c r="AA166" s="33"/>
      <c r="AB166" s="33"/>
      <c r="AC166" s="33"/>
      <c r="AD166" s="33"/>
      <c r="AE166" s="33"/>
      <c r="AR166" s="213" t="s">
        <v>154</v>
      </c>
      <c r="AT166" s="213" t="s">
        <v>149</v>
      </c>
      <c r="AU166" s="213" t="s">
        <v>86</v>
      </c>
      <c r="AY166" s="16" t="s">
        <v>147</v>
      </c>
      <c r="BE166" s="214">
        <f>IF(N166="základní",J166,0)</f>
        <v>0</v>
      </c>
      <c r="BF166" s="214">
        <f>IF(N166="snížená",J166,0)</f>
        <v>0</v>
      </c>
      <c r="BG166" s="214">
        <f>IF(N166="zákl. přenesená",J166,0)</f>
        <v>0</v>
      </c>
      <c r="BH166" s="214">
        <f>IF(N166="sníž. přenesená",J166,0)</f>
        <v>0</v>
      </c>
      <c r="BI166" s="214">
        <f>IF(N166="nulová",J166,0)</f>
        <v>0</v>
      </c>
      <c r="BJ166" s="16" t="s">
        <v>21</v>
      </c>
      <c r="BK166" s="214">
        <f>ROUND(I166*H166,2)</f>
        <v>0</v>
      </c>
      <c r="BL166" s="16" t="s">
        <v>154</v>
      </c>
      <c r="BM166" s="213" t="s">
        <v>4953</v>
      </c>
    </row>
    <row r="167" spans="1:65" s="2" customFormat="1" ht="68.25">
      <c r="A167" s="33"/>
      <c r="B167" s="34"/>
      <c r="C167" s="35"/>
      <c r="D167" s="215" t="s">
        <v>156</v>
      </c>
      <c r="E167" s="35"/>
      <c r="F167" s="216" t="s">
        <v>4954</v>
      </c>
      <c r="G167" s="35"/>
      <c r="H167" s="35"/>
      <c r="I167" s="114"/>
      <c r="J167" s="35"/>
      <c r="K167" s="35"/>
      <c r="L167" s="38"/>
      <c r="M167" s="217"/>
      <c r="N167" s="218"/>
      <c r="O167" s="70"/>
      <c r="P167" s="70"/>
      <c r="Q167" s="70"/>
      <c r="R167" s="70"/>
      <c r="S167" s="70"/>
      <c r="T167" s="71"/>
      <c r="U167" s="33"/>
      <c r="V167" s="33"/>
      <c r="W167" s="33"/>
      <c r="X167" s="33"/>
      <c r="Y167" s="33"/>
      <c r="Z167" s="33"/>
      <c r="AA167" s="33"/>
      <c r="AB167" s="33"/>
      <c r="AC167" s="33"/>
      <c r="AD167" s="33"/>
      <c r="AE167" s="33"/>
      <c r="AT167" s="16" t="s">
        <v>156</v>
      </c>
      <c r="AU167" s="16" t="s">
        <v>86</v>
      </c>
    </row>
    <row r="168" spans="1:65" s="2" customFormat="1" ht="68.25">
      <c r="A168" s="33"/>
      <c r="B168" s="34"/>
      <c r="C168" s="35"/>
      <c r="D168" s="215" t="s">
        <v>158</v>
      </c>
      <c r="E168" s="35"/>
      <c r="F168" s="219" t="s">
        <v>4955</v>
      </c>
      <c r="G168" s="35"/>
      <c r="H168" s="35"/>
      <c r="I168" s="114"/>
      <c r="J168" s="35"/>
      <c r="K168" s="35"/>
      <c r="L168" s="38"/>
      <c r="M168" s="217"/>
      <c r="N168" s="218"/>
      <c r="O168" s="70"/>
      <c r="P168" s="70"/>
      <c r="Q168" s="70"/>
      <c r="R168" s="70"/>
      <c r="S168" s="70"/>
      <c r="T168" s="71"/>
      <c r="U168" s="33"/>
      <c r="V168" s="33"/>
      <c r="W168" s="33"/>
      <c r="X168" s="33"/>
      <c r="Y168" s="33"/>
      <c r="Z168" s="33"/>
      <c r="AA168" s="33"/>
      <c r="AB168" s="33"/>
      <c r="AC168" s="33"/>
      <c r="AD168" s="33"/>
      <c r="AE168" s="33"/>
      <c r="AT168" s="16" t="s">
        <v>158</v>
      </c>
      <c r="AU168" s="16" t="s">
        <v>86</v>
      </c>
    </row>
    <row r="169" spans="1:65" s="2" customFormat="1" ht="19.5">
      <c r="A169" s="33"/>
      <c r="B169" s="34"/>
      <c r="C169" s="35"/>
      <c r="D169" s="215" t="s">
        <v>191</v>
      </c>
      <c r="E169" s="35"/>
      <c r="F169" s="219" t="s">
        <v>4956</v>
      </c>
      <c r="G169" s="35"/>
      <c r="H169" s="35"/>
      <c r="I169" s="114"/>
      <c r="J169" s="35"/>
      <c r="K169" s="35"/>
      <c r="L169" s="38"/>
      <c r="M169" s="217"/>
      <c r="N169" s="218"/>
      <c r="O169" s="70"/>
      <c r="P169" s="70"/>
      <c r="Q169" s="70"/>
      <c r="R169" s="70"/>
      <c r="S169" s="70"/>
      <c r="T169" s="71"/>
      <c r="U169" s="33"/>
      <c r="V169" s="33"/>
      <c r="W169" s="33"/>
      <c r="X169" s="33"/>
      <c r="Y169" s="33"/>
      <c r="Z169" s="33"/>
      <c r="AA169" s="33"/>
      <c r="AB169" s="33"/>
      <c r="AC169" s="33"/>
      <c r="AD169" s="33"/>
      <c r="AE169" s="33"/>
      <c r="AT169" s="16" t="s">
        <v>191</v>
      </c>
      <c r="AU169" s="16" t="s">
        <v>86</v>
      </c>
    </row>
    <row r="170" spans="1:65" s="2" customFormat="1" ht="21.75" customHeight="1">
      <c r="A170" s="33"/>
      <c r="B170" s="34"/>
      <c r="C170" s="202" t="s">
        <v>234</v>
      </c>
      <c r="D170" s="202" t="s">
        <v>149</v>
      </c>
      <c r="E170" s="203" t="s">
        <v>4957</v>
      </c>
      <c r="F170" s="204" t="s">
        <v>4958</v>
      </c>
      <c r="G170" s="205" t="s">
        <v>210</v>
      </c>
      <c r="H170" s="206">
        <v>1</v>
      </c>
      <c r="I170" s="207"/>
      <c r="J170" s="208">
        <f>ROUND(I170*H170,2)</f>
        <v>0</v>
      </c>
      <c r="K170" s="204" t="s">
        <v>4888</v>
      </c>
      <c r="L170" s="38"/>
      <c r="M170" s="209" t="s">
        <v>1</v>
      </c>
      <c r="N170" s="210" t="s">
        <v>42</v>
      </c>
      <c r="O170" s="70"/>
      <c r="P170" s="211">
        <f>O170*H170</f>
        <v>0</v>
      </c>
      <c r="Q170" s="211">
        <v>0</v>
      </c>
      <c r="R170" s="211">
        <f>Q170*H170</f>
        <v>0</v>
      </c>
      <c r="S170" s="211">
        <v>0</v>
      </c>
      <c r="T170" s="212">
        <f>S170*H170</f>
        <v>0</v>
      </c>
      <c r="U170" s="33"/>
      <c r="V170" s="33"/>
      <c r="W170" s="33"/>
      <c r="X170" s="33"/>
      <c r="Y170" s="33"/>
      <c r="Z170" s="33"/>
      <c r="AA170" s="33"/>
      <c r="AB170" s="33"/>
      <c r="AC170" s="33"/>
      <c r="AD170" s="33"/>
      <c r="AE170" s="33"/>
      <c r="AR170" s="213" t="s">
        <v>154</v>
      </c>
      <c r="AT170" s="213" t="s">
        <v>149</v>
      </c>
      <c r="AU170" s="213" t="s">
        <v>86</v>
      </c>
      <c r="AY170" s="16" t="s">
        <v>147</v>
      </c>
      <c r="BE170" s="214">
        <f>IF(N170="základní",J170,0)</f>
        <v>0</v>
      </c>
      <c r="BF170" s="214">
        <f>IF(N170="snížená",J170,0)</f>
        <v>0</v>
      </c>
      <c r="BG170" s="214">
        <f>IF(N170="zákl. přenesená",J170,0)</f>
        <v>0</v>
      </c>
      <c r="BH170" s="214">
        <f>IF(N170="sníž. přenesená",J170,0)</f>
        <v>0</v>
      </c>
      <c r="BI170" s="214">
        <f>IF(N170="nulová",J170,0)</f>
        <v>0</v>
      </c>
      <c r="BJ170" s="16" t="s">
        <v>21</v>
      </c>
      <c r="BK170" s="214">
        <f>ROUND(I170*H170,2)</f>
        <v>0</v>
      </c>
      <c r="BL170" s="16" t="s">
        <v>154</v>
      </c>
      <c r="BM170" s="213" t="s">
        <v>4959</v>
      </c>
    </row>
    <row r="171" spans="1:65" s="2" customFormat="1" ht="29.25">
      <c r="A171" s="33"/>
      <c r="B171" s="34"/>
      <c r="C171" s="35"/>
      <c r="D171" s="215" t="s">
        <v>156</v>
      </c>
      <c r="E171" s="35"/>
      <c r="F171" s="216" t="s">
        <v>4960</v>
      </c>
      <c r="G171" s="35"/>
      <c r="H171" s="35"/>
      <c r="I171" s="114"/>
      <c r="J171" s="35"/>
      <c r="K171" s="35"/>
      <c r="L171" s="38"/>
      <c r="M171" s="217"/>
      <c r="N171" s="218"/>
      <c r="O171" s="70"/>
      <c r="P171" s="70"/>
      <c r="Q171" s="70"/>
      <c r="R171" s="70"/>
      <c r="S171" s="70"/>
      <c r="T171" s="71"/>
      <c r="U171" s="33"/>
      <c r="V171" s="33"/>
      <c r="W171" s="33"/>
      <c r="X171" s="33"/>
      <c r="Y171" s="33"/>
      <c r="Z171" s="33"/>
      <c r="AA171" s="33"/>
      <c r="AB171" s="33"/>
      <c r="AC171" s="33"/>
      <c r="AD171" s="33"/>
      <c r="AE171" s="33"/>
      <c r="AT171" s="16" t="s">
        <v>156</v>
      </c>
      <c r="AU171" s="16" t="s">
        <v>86</v>
      </c>
    </row>
    <row r="172" spans="1:65" s="2" customFormat="1" ht="29.25">
      <c r="A172" s="33"/>
      <c r="B172" s="34"/>
      <c r="C172" s="35"/>
      <c r="D172" s="215" t="s">
        <v>158</v>
      </c>
      <c r="E172" s="35"/>
      <c r="F172" s="219" t="s">
        <v>4961</v>
      </c>
      <c r="G172" s="35"/>
      <c r="H172" s="35"/>
      <c r="I172" s="114"/>
      <c r="J172" s="35"/>
      <c r="K172" s="35"/>
      <c r="L172" s="38"/>
      <c r="M172" s="217"/>
      <c r="N172" s="218"/>
      <c r="O172" s="70"/>
      <c r="P172" s="70"/>
      <c r="Q172" s="70"/>
      <c r="R172" s="70"/>
      <c r="S172" s="70"/>
      <c r="T172" s="71"/>
      <c r="U172" s="33"/>
      <c r="V172" s="33"/>
      <c r="W172" s="33"/>
      <c r="X172" s="33"/>
      <c r="Y172" s="33"/>
      <c r="Z172" s="33"/>
      <c r="AA172" s="33"/>
      <c r="AB172" s="33"/>
      <c r="AC172" s="33"/>
      <c r="AD172" s="33"/>
      <c r="AE172" s="33"/>
      <c r="AT172" s="16" t="s">
        <v>158</v>
      </c>
      <c r="AU172" s="16" t="s">
        <v>86</v>
      </c>
    </row>
    <row r="173" spans="1:65" s="2" customFormat="1" ht="19.5">
      <c r="A173" s="33"/>
      <c r="B173" s="34"/>
      <c r="C173" s="35"/>
      <c r="D173" s="215" t="s">
        <v>191</v>
      </c>
      <c r="E173" s="35"/>
      <c r="F173" s="219" t="s">
        <v>4962</v>
      </c>
      <c r="G173" s="35"/>
      <c r="H173" s="35"/>
      <c r="I173" s="114"/>
      <c r="J173" s="35"/>
      <c r="K173" s="35"/>
      <c r="L173" s="38"/>
      <c r="M173" s="217"/>
      <c r="N173" s="218"/>
      <c r="O173" s="70"/>
      <c r="P173" s="70"/>
      <c r="Q173" s="70"/>
      <c r="R173" s="70"/>
      <c r="S173" s="70"/>
      <c r="T173" s="71"/>
      <c r="U173" s="33"/>
      <c r="V173" s="33"/>
      <c r="W173" s="33"/>
      <c r="X173" s="33"/>
      <c r="Y173" s="33"/>
      <c r="Z173" s="33"/>
      <c r="AA173" s="33"/>
      <c r="AB173" s="33"/>
      <c r="AC173" s="33"/>
      <c r="AD173" s="33"/>
      <c r="AE173" s="33"/>
      <c r="AT173" s="16" t="s">
        <v>191</v>
      </c>
      <c r="AU173" s="16" t="s">
        <v>86</v>
      </c>
    </row>
    <row r="174" spans="1:65" s="2" customFormat="1" ht="21.75" customHeight="1">
      <c r="A174" s="33"/>
      <c r="B174" s="34"/>
      <c r="C174" s="202" t="s">
        <v>239</v>
      </c>
      <c r="D174" s="202" t="s">
        <v>149</v>
      </c>
      <c r="E174" s="203" t="s">
        <v>4963</v>
      </c>
      <c r="F174" s="204" t="s">
        <v>4964</v>
      </c>
      <c r="G174" s="205" t="s">
        <v>210</v>
      </c>
      <c r="H174" s="206">
        <v>1</v>
      </c>
      <c r="I174" s="207"/>
      <c r="J174" s="208">
        <f>ROUND(I174*H174,2)</f>
        <v>0</v>
      </c>
      <c r="K174" s="204" t="s">
        <v>4888</v>
      </c>
      <c r="L174" s="38"/>
      <c r="M174" s="209" t="s">
        <v>1</v>
      </c>
      <c r="N174" s="210" t="s">
        <v>42</v>
      </c>
      <c r="O174" s="70"/>
      <c r="P174" s="211">
        <f>O174*H174</f>
        <v>0</v>
      </c>
      <c r="Q174" s="211">
        <v>0</v>
      </c>
      <c r="R174" s="211">
        <f>Q174*H174</f>
        <v>0</v>
      </c>
      <c r="S174" s="211">
        <v>0</v>
      </c>
      <c r="T174" s="212">
        <f>S174*H174</f>
        <v>0</v>
      </c>
      <c r="U174" s="33"/>
      <c r="V174" s="33"/>
      <c r="W174" s="33"/>
      <c r="X174" s="33"/>
      <c r="Y174" s="33"/>
      <c r="Z174" s="33"/>
      <c r="AA174" s="33"/>
      <c r="AB174" s="33"/>
      <c r="AC174" s="33"/>
      <c r="AD174" s="33"/>
      <c r="AE174" s="33"/>
      <c r="AR174" s="213" t="s">
        <v>154</v>
      </c>
      <c r="AT174" s="213" t="s">
        <v>149</v>
      </c>
      <c r="AU174" s="213" t="s">
        <v>86</v>
      </c>
      <c r="AY174" s="16" t="s">
        <v>147</v>
      </c>
      <c r="BE174" s="214">
        <f>IF(N174="základní",J174,0)</f>
        <v>0</v>
      </c>
      <c r="BF174" s="214">
        <f>IF(N174="snížená",J174,0)</f>
        <v>0</v>
      </c>
      <c r="BG174" s="214">
        <f>IF(N174="zákl. přenesená",J174,0)</f>
        <v>0</v>
      </c>
      <c r="BH174" s="214">
        <f>IF(N174="sníž. přenesená",J174,0)</f>
        <v>0</v>
      </c>
      <c r="BI174" s="214">
        <f>IF(N174="nulová",J174,0)</f>
        <v>0</v>
      </c>
      <c r="BJ174" s="16" t="s">
        <v>21</v>
      </c>
      <c r="BK174" s="214">
        <f>ROUND(I174*H174,2)</f>
        <v>0</v>
      </c>
      <c r="BL174" s="16" t="s">
        <v>154</v>
      </c>
      <c r="BM174" s="213" t="s">
        <v>4965</v>
      </c>
    </row>
    <row r="175" spans="1:65" s="2" customFormat="1" ht="58.5">
      <c r="A175" s="33"/>
      <c r="B175" s="34"/>
      <c r="C175" s="35"/>
      <c r="D175" s="215" t="s">
        <v>156</v>
      </c>
      <c r="E175" s="35"/>
      <c r="F175" s="216" t="s">
        <v>4966</v>
      </c>
      <c r="G175" s="35"/>
      <c r="H175" s="35"/>
      <c r="I175" s="114"/>
      <c r="J175" s="35"/>
      <c r="K175" s="35"/>
      <c r="L175" s="38"/>
      <c r="M175" s="217"/>
      <c r="N175" s="218"/>
      <c r="O175" s="70"/>
      <c r="P175" s="70"/>
      <c r="Q175" s="70"/>
      <c r="R175" s="70"/>
      <c r="S175" s="70"/>
      <c r="T175" s="71"/>
      <c r="U175" s="33"/>
      <c r="V175" s="33"/>
      <c r="W175" s="33"/>
      <c r="X175" s="33"/>
      <c r="Y175" s="33"/>
      <c r="Z175" s="33"/>
      <c r="AA175" s="33"/>
      <c r="AB175" s="33"/>
      <c r="AC175" s="33"/>
      <c r="AD175" s="33"/>
      <c r="AE175" s="33"/>
      <c r="AT175" s="16" t="s">
        <v>156</v>
      </c>
      <c r="AU175" s="16" t="s">
        <v>86</v>
      </c>
    </row>
    <row r="176" spans="1:65" s="2" customFormat="1" ht="48.75">
      <c r="A176" s="33"/>
      <c r="B176" s="34"/>
      <c r="C176" s="35"/>
      <c r="D176" s="215" t="s">
        <v>158</v>
      </c>
      <c r="E176" s="35"/>
      <c r="F176" s="219" t="s">
        <v>4967</v>
      </c>
      <c r="G176" s="35"/>
      <c r="H176" s="35"/>
      <c r="I176" s="114"/>
      <c r="J176" s="35"/>
      <c r="K176" s="35"/>
      <c r="L176" s="38"/>
      <c r="M176" s="217"/>
      <c r="N176" s="218"/>
      <c r="O176" s="70"/>
      <c r="P176" s="70"/>
      <c r="Q176" s="70"/>
      <c r="R176" s="70"/>
      <c r="S176" s="70"/>
      <c r="T176" s="71"/>
      <c r="U176" s="33"/>
      <c r="V176" s="33"/>
      <c r="W176" s="33"/>
      <c r="X176" s="33"/>
      <c r="Y176" s="33"/>
      <c r="Z176" s="33"/>
      <c r="AA176" s="33"/>
      <c r="AB176" s="33"/>
      <c r="AC176" s="33"/>
      <c r="AD176" s="33"/>
      <c r="AE176" s="33"/>
      <c r="AT176" s="16" t="s">
        <v>158</v>
      </c>
      <c r="AU176" s="16" t="s">
        <v>86</v>
      </c>
    </row>
    <row r="177" spans="1:65" s="2" customFormat="1" ht="19.5">
      <c r="A177" s="33"/>
      <c r="B177" s="34"/>
      <c r="C177" s="35"/>
      <c r="D177" s="215" t="s">
        <v>191</v>
      </c>
      <c r="E177" s="35"/>
      <c r="F177" s="219" t="s">
        <v>4968</v>
      </c>
      <c r="G177" s="35"/>
      <c r="H177" s="35"/>
      <c r="I177" s="114"/>
      <c r="J177" s="35"/>
      <c r="K177" s="35"/>
      <c r="L177" s="38"/>
      <c r="M177" s="217"/>
      <c r="N177" s="218"/>
      <c r="O177" s="70"/>
      <c r="P177" s="70"/>
      <c r="Q177" s="70"/>
      <c r="R177" s="70"/>
      <c r="S177" s="70"/>
      <c r="T177" s="71"/>
      <c r="U177" s="33"/>
      <c r="V177" s="33"/>
      <c r="W177" s="33"/>
      <c r="X177" s="33"/>
      <c r="Y177" s="33"/>
      <c r="Z177" s="33"/>
      <c r="AA177" s="33"/>
      <c r="AB177" s="33"/>
      <c r="AC177" s="33"/>
      <c r="AD177" s="33"/>
      <c r="AE177" s="33"/>
      <c r="AT177" s="16" t="s">
        <v>191</v>
      </c>
      <c r="AU177" s="16" t="s">
        <v>86</v>
      </c>
    </row>
    <row r="178" spans="1:65" s="2" customFormat="1" ht="21.75" customHeight="1">
      <c r="A178" s="33"/>
      <c r="B178" s="34"/>
      <c r="C178" s="202" t="s">
        <v>245</v>
      </c>
      <c r="D178" s="202" t="s">
        <v>149</v>
      </c>
      <c r="E178" s="203" t="s">
        <v>4969</v>
      </c>
      <c r="F178" s="204" t="s">
        <v>4970</v>
      </c>
      <c r="G178" s="205" t="s">
        <v>210</v>
      </c>
      <c r="H178" s="206">
        <v>1</v>
      </c>
      <c r="I178" s="207"/>
      <c r="J178" s="208">
        <f>ROUND(I178*H178,2)</f>
        <v>0</v>
      </c>
      <c r="K178" s="204" t="s">
        <v>4888</v>
      </c>
      <c r="L178" s="38"/>
      <c r="M178" s="209" t="s">
        <v>1</v>
      </c>
      <c r="N178" s="210" t="s">
        <v>42</v>
      </c>
      <c r="O178" s="70"/>
      <c r="P178" s="211">
        <f>O178*H178</f>
        <v>0</v>
      </c>
      <c r="Q178" s="211">
        <v>0</v>
      </c>
      <c r="R178" s="211">
        <f>Q178*H178</f>
        <v>0</v>
      </c>
      <c r="S178" s="211">
        <v>0</v>
      </c>
      <c r="T178" s="212">
        <f>S178*H178</f>
        <v>0</v>
      </c>
      <c r="U178" s="33"/>
      <c r="V178" s="33"/>
      <c r="W178" s="33"/>
      <c r="X178" s="33"/>
      <c r="Y178" s="33"/>
      <c r="Z178" s="33"/>
      <c r="AA178" s="33"/>
      <c r="AB178" s="33"/>
      <c r="AC178" s="33"/>
      <c r="AD178" s="33"/>
      <c r="AE178" s="33"/>
      <c r="AR178" s="213" t="s">
        <v>154</v>
      </c>
      <c r="AT178" s="213" t="s">
        <v>149</v>
      </c>
      <c r="AU178" s="213" t="s">
        <v>86</v>
      </c>
      <c r="AY178" s="16" t="s">
        <v>147</v>
      </c>
      <c r="BE178" s="214">
        <f>IF(N178="základní",J178,0)</f>
        <v>0</v>
      </c>
      <c r="BF178" s="214">
        <f>IF(N178="snížená",J178,0)</f>
        <v>0</v>
      </c>
      <c r="BG178" s="214">
        <f>IF(N178="zákl. přenesená",J178,0)</f>
        <v>0</v>
      </c>
      <c r="BH178" s="214">
        <f>IF(N178="sníž. přenesená",J178,0)</f>
        <v>0</v>
      </c>
      <c r="BI178" s="214">
        <f>IF(N178="nulová",J178,0)</f>
        <v>0</v>
      </c>
      <c r="BJ178" s="16" t="s">
        <v>21</v>
      </c>
      <c r="BK178" s="214">
        <f>ROUND(I178*H178,2)</f>
        <v>0</v>
      </c>
      <c r="BL178" s="16" t="s">
        <v>154</v>
      </c>
      <c r="BM178" s="213" t="s">
        <v>4971</v>
      </c>
    </row>
    <row r="179" spans="1:65" s="2" customFormat="1" ht="48.75">
      <c r="A179" s="33"/>
      <c r="B179" s="34"/>
      <c r="C179" s="35"/>
      <c r="D179" s="215" t="s">
        <v>156</v>
      </c>
      <c r="E179" s="35"/>
      <c r="F179" s="216" t="s">
        <v>4972</v>
      </c>
      <c r="G179" s="35"/>
      <c r="H179" s="35"/>
      <c r="I179" s="114"/>
      <c r="J179" s="35"/>
      <c r="K179" s="35"/>
      <c r="L179" s="38"/>
      <c r="M179" s="217"/>
      <c r="N179" s="218"/>
      <c r="O179" s="70"/>
      <c r="P179" s="70"/>
      <c r="Q179" s="70"/>
      <c r="R179" s="70"/>
      <c r="S179" s="70"/>
      <c r="T179" s="71"/>
      <c r="U179" s="33"/>
      <c r="V179" s="33"/>
      <c r="W179" s="33"/>
      <c r="X179" s="33"/>
      <c r="Y179" s="33"/>
      <c r="Z179" s="33"/>
      <c r="AA179" s="33"/>
      <c r="AB179" s="33"/>
      <c r="AC179" s="33"/>
      <c r="AD179" s="33"/>
      <c r="AE179" s="33"/>
      <c r="AT179" s="16" t="s">
        <v>156</v>
      </c>
      <c r="AU179" s="16" t="s">
        <v>86</v>
      </c>
    </row>
    <row r="180" spans="1:65" s="2" customFormat="1" ht="48.75">
      <c r="A180" s="33"/>
      <c r="B180" s="34"/>
      <c r="C180" s="35"/>
      <c r="D180" s="215" t="s">
        <v>158</v>
      </c>
      <c r="E180" s="35"/>
      <c r="F180" s="219" t="s">
        <v>4967</v>
      </c>
      <c r="G180" s="35"/>
      <c r="H180" s="35"/>
      <c r="I180" s="114"/>
      <c r="J180" s="35"/>
      <c r="K180" s="35"/>
      <c r="L180" s="38"/>
      <c r="M180" s="217"/>
      <c r="N180" s="218"/>
      <c r="O180" s="70"/>
      <c r="P180" s="70"/>
      <c r="Q180" s="70"/>
      <c r="R180" s="70"/>
      <c r="S180" s="70"/>
      <c r="T180" s="71"/>
      <c r="U180" s="33"/>
      <c r="V180" s="33"/>
      <c r="W180" s="33"/>
      <c r="X180" s="33"/>
      <c r="Y180" s="33"/>
      <c r="Z180" s="33"/>
      <c r="AA180" s="33"/>
      <c r="AB180" s="33"/>
      <c r="AC180" s="33"/>
      <c r="AD180" s="33"/>
      <c r="AE180" s="33"/>
      <c r="AT180" s="16" t="s">
        <v>158</v>
      </c>
      <c r="AU180" s="16" t="s">
        <v>86</v>
      </c>
    </row>
    <row r="181" spans="1:65" s="2" customFormat="1" ht="19.5">
      <c r="A181" s="33"/>
      <c r="B181" s="34"/>
      <c r="C181" s="35"/>
      <c r="D181" s="215" t="s">
        <v>191</v>
      </c>
      <c r="E181" s="35"/>
      <c r="F181" s="219" t="s">
        <v>4968</v>
      </c>
      <c r="G181" s="35"/>
      <c r="H181" s="35"/>
      <c r="I181" s="114"/>
      <c r="J181" s="35"/>
      <c r="K181" s="35"/>
      <c r="L181" s="38"/>
      <c r="M181" s="217"/>
      <c r="N181" s="218"/>
      <c r="O181" s="70"/>
      <c r="P181" s="70"/>
      <c r="Q181" s="70"/>
      <c r="R181" s="70"/>
      <c r="S181" s="70"/>
      <c r="T181" s="71"/>
      <c r="U181" s="33"/>
      <c r="V181" s="33"/>
      <c r="W181" s="33"/>
      <c r="X181" s="33"/>
      <c r="Y181" s="33"/>
      <c r="Z181" s="33"/>
      <c r="AA181" s="33"/>
      <c r="AB181" s="33"/>
      <c r="AC181" s="33"/>
      <c r="AD181" s="33"/>
      <c r="AE181" s="33"/>
      <c r="AT181" s="16" t="s">
        <v>191</v>
      </c>
      <c r="AU181" s="16" t="s">
        <v>86</v>
      </c>
    </row>
    <row r="182" spans="1:65" s="2" customFormat="1" ht="21.75" customHeight="1">
      <c r="A182" s="33"/>
      <c r="B182" s="34"/>
      <c r="C182" s="202" t="s">
        <v>250</v>
      </c>
      <c r="D182" s="202" t="s">
        <v>149</v>
      </c>
      <c r="E182" s="203" t="s">
        <v>4973</v>
      </c>
      <c r="F182" s="204" t="s">
        <v>4974</v>
      </c>
      <c r="G182" s="205" t="s">
        <v>210</v>
      </c>
      <c r="H182" s="206">
        <v>1</v>
      </c>
      <c r="I182" s="207"/>
      <c r="J182" s="208">
        <f>ROUND(I182*H182,2)</f>
        <v>0</v>
      </c>
      <c r="K182" s="204" t="s">
        <v>4888</v>
      </c>
      <c r="L182" s="38"/>
      <c r="M182" s="209" t="s">
        <v>1</v>
      </c>
      <c r="N182" s="210" t="s">
        <v>42</v>
      </c>
      <c r="O182" s="70"/>
      <c r="P182" s="211">
        <f>O182*H182</f>
        <v>0</v>
      </c>
      <c r="Q182" s="211">
        <v>0</v>
      </c>
      <c r="R182" s="211">
        <f>Q182*H182</f>
        <v>0</v>
      </c>
      <c r="S182" s="211">
        <v>0</v>
      </c>
      <c r="T182" s="212">
        <f>S182*H182</f>
        <v>0</v>
      </c>
      <c r="U182" s="33"/>
      <c r="V182" s="33"/>
      <c r="W182" s="33"/>
      <c r="X182" s="33"/>
      <c r="Y182" s="33"/>
      <c r="Z182" s="33"/>
      <c r="AA182" s="33"/>
      <c r="AB182" s="33"/>
      <c r="AC182" s="33"/>
      <c r="AD182" s="33"/>
      <c r="AE182" s="33"/>
      <c r="AR182" s="213" t="s">
        <v>154</v>
      </c>
      <c r="AT182" s="213" t="s">
        <v>149</v>
      </c>
      <c r="AU182" s="213" t="s">
        <v>86</v>
      </c>
      <c r="AY182" s="16" t="s">
        <v>147</v>
      </c>
      <c r="BE182" s="214">
        <f>IF(N182="základní",J182,0)</f>
        <v>0</v>
      </c>
      <c r="BF182" s="214">
        <f>IF(N182="snížená",J182,0)</f>
        <v>0</v>
      </c>
      <c r="BG182" s="214">
        <f>IF(N182="zákl. přenesená",J182,0)</f>
        <v>0</v>
      </c>
      <c r="BH182" s="214">
        <f>IF(N182="sníž. přenesená",J182,0)</f>
        <v>0</v>
      </c>
      <c r="BI182" s="214">
        <f>IF(N182="nulová",J182,0)</f>
        <v>0</v>
      </c>
      <c r="BJ182" s="16" t="s">
        <v>21</v>
      </c>
      <c r="BK182" s="214">
        <f>ROUND(I182*H182,2)</f>
        <v>0</v>
      </c>
      <c r="BL182" s="16" t="s">
        <v>154</v>
      </c>
      <c r="BM182" s="213" t="s">
        <v>4975</v>
      </c>
    </row>
    <row r="183" spans="1:65" s="2" customFormat="1" ht="58.5">
      <c r="A183" s="33"/>
      <c r="B183" s="34"/>
      <c r="C183" s="35"/>
      <c r="D183" s="215" t="s">
        <v>156</v>
      </c>
      <c r="E183" s="35"/>
      <c r="F183" s="216" t="s">
        <v>4976</v>
      </c>
      <c r="G183" s="35"/>
      <c r="H183" s="35"/>
      <c r="I183" s="114"/>
      <c r="J183" s="35"/>
      <c r="K183" s="35"/>
      <c r="L183" s="38"/>
      <c r="M183" s="217"/>
      <c r="N183" s="218"/>
      <c r="O183" s="70"/>
      <c r="P183" s="70"/>
      <c r="Q183" s="70"/>
      <c r="R183" s="70"/>
      <c r="S183" s="70"/>
      <c r="T183" s="71"/>
      <c r="U183" s="33"/>
      <c r="V183" s="33"/>
      <c r="W183" s="33"/>
      <c r="X183" s="33"/>
      <c r="Y183" s="33"/>
      <c r="Z183" s="33"/>
      <c r="AA183" s="33"/>
      <c r="AB183" s="33"/>
      <c r="AC183" s="33"/>
      <c r="AD183" s="33"/>
      <c r="AE183" s="33"/>
      <c r="AT183" s="16" t="s">
        <v>156</v>
      </c>
      <c r="AU183" s="16" t="s">
        <v>86</v>
      </c>
    </row>
    <row r="184" spans="1:65" s="2" customFormat="1" ht="58.5">
      <c r="A184" s="33"/>
      <c r="B184" s="34"/>
      <c r="C184" s="35"/>
      <c r="D184" s="215" t="s">
        <v>158</v>
      </c>
      <c r="E184" s="35"/>
      <c r="F184" s="219" t="s">
        <v>4977</v>
      </c>
      <c r="G184" s="35"/>
      <c r="H184" s="35"/>
      <c r="I184" s="114"/>
      <c r="J184" s="35"/>
      <c r="K184" s="35"/>
      <c r="L184" s="38"/>
      <c r="M184" s="217"/>
      <c r="N184" s="218"/>
      <c r="O184" s="70"/>
      <c r="P184" s="70"/>
      <c r="Q184" s="70"/>
      <c r="R184" s="70"/>
      <c r="S184" s="70"/>
      <c r="T184" s="71"/>
      <c r="U184" s="33"/>
      <c r="V184" s="33"/>
      <c r="W184" s="33"/>
      <c r="X184" s="33"/>
      <c r="Y184" s="33"/>
      <c r="Z184" s="33"/>
      <c r="AA184" s="33"/>
      <c r="AB184" s="33"/>
      <c r="AC184" s="33"/>
      <c r="AD184" s="33"/>
      <c r="AE184" s="33"/>
      <c r="AT184" s="16" t="s">
        <v>158</v>
      </c>
      <c r="AU184" s="16" t="s">
        <v>86</v>
      </c>
    </row>
    <row r="185" spans="1:65" s="2" customFormat="1" ht="19.5">
      <c r="A185" s="33"/>
      <c r="B185" s="34"/>
      <c r="C185" s="35"/>
      <c r="D185" s="215" t="s">
        <v>191</v>
      </c>
      <c r="E185" s="35"/>
      <c r="F185" s="219" t="s">
        <v>4978</v>
      </c>
      <c r="G185" s="35"/>
      <c r="H185" s="35"/>
      <c r="I185" s="114"/>
      <c r="J185" s="35"/>
      <c r="K185" s="35"/>
      <c r="L185" s="38"/>
      <c r="M185" s="217"/>
      <c r="N185" s="218"/>
      <c r="O185" s="70"/>
      <c r="P185" s="70"/>
      <c r="Q185" s="70"/>
      <c r="R185" s="70"/>
      <c r="S185" s="70"/>
      <c r="T185" s="71"/>
      <c r="U185" s="33"/>
      <c r="V185" s="33"/>
      <c r="W185" s="33"/>
      <c r="X185" s="33"/>
      <c r="Y185" s="33"/>
      <c r="Z185" s="33"/>
      <c r="AA185" s="33"/>
      <c r="AB185" s="33"/>
      <c r="AC185" s="33"/>
      <c r="AD185" s="33"/>
      <c r="AE185" s="33"/>
      <c r="AT185" s="16" t="s">
        <v>191</v>
      </c>
      <c r="AU185" s="16" t="s">
        <v>86</v>
      </c>
    </row>
    <row r="186" spans="1:65" s="2" customFormat="1" ht="21.75" customHeight="1">
      <c r="A186" s="33"/>
      <c r="B186" s="34"/>
      <c r="C186" s="202" t="s">
        <v>255</v>
      </c>
      <c r="D186" s="202" t="s">
        <v>149</v>
      </c>
      <c r="E186" s="203" t="s">
        <v>4979</v>
      </c>
      <c r="F186" s="204" t="s">
        <v>4980</v>
      </c>
      <c r="G186" s="205" t="s">
        <v>210</v>
      </c>
      <c r="H186" s="206">
        <v>1</v>
      </c>
      <c r="I186" s="207"/>
      <c r="J186" s="208">
        <f>ROUND(I186*H186,2)</f>
        <v>0</v>
      </c>
      <c r="K186" s="204" t="s">
        <v>4888</v>
      </c>
      <c r="L186" s="38"/>
      <c r="M186" s="209" t="s">
        <v>1</v>
      </c>
      <c r="N186" s="210" t="s">
        <v>42</v>
      </c>
      <c r="O186" s="70"/>
      <c r="P186" s="211">
        <f>O186*H186</f>
        <v>0</v>
      </c>
      <c r="Q186" s="211">
        <v>0</v>
      </c>
      <c r="R186" s="211">
        <f>Q186*H186</f>
        <v>0</v>
      </c>
      <c r="S186" s="211">
        <v>0</v>
      </c>
      <c r="T186" s="212">
        <f>S186*H186</f>
        <v>0</v>
      </c>
      <c r="U186" s="33"/>
      <c r="V186" s="33"/>
      <c r="W186" s="33"/>
      <c r="X186" s="33"/>
      <c r="Y186" s="33"/>
      <c r="Z186" s="33"/>
      <c r="AA186" s="33"/>
      <c r="AB186" s="33"/>
      <c r="AC186" s="33"/>
      <c r="AD186" s="33"/>
      <c r="AE186" s="33"/>
      <c r="AR186" s="213" t="s">
        <v>154</v>
      </c>
      <c r="AT186" s="213" t="s">
        <v>149</v>
      </c>
      <c r="AU186" s="213" t="s">
        <v>86</v>
      </c>
      <c r="AY186" s="16" t="s">
        <v>147</v>
      </c>
      <c r="BE186" s="214">
        <f>IF(N186="základní",J186,0)</f>
        <v>0</v>
      </c>
      <c r="BF186" s="214">
        <f>IF(N186="snížená",J186,0)</f>
        <v>0</v>
      </c>
      <c r="BG186" s="214">
        <f>IF(N186="zákl. přenesená",J186,0)</f>
        <v>0</v>
      </c>
      <c r="BH186" s="214">
        <f>IF(N186="sníž. přenesená",J186,0)</f>
        <v>0</v>
      </c>
      <c r="BI186" s="214">
        <f>IF(N186="nulová",J186,0)</f>
        <v>0</v>
      </c>
      <c r="BJ186" s="16" t="s">
        <v>21</v>
      </c>
      <c r="BK186" s="214">
        <f>ROUND(I186*H186,2)</f>
        <v>0</v>
      </c>
      <c r="BL186" s="16" t="s">
        <v>154</v>
      </c>
      <c r="BM186" s="213" t="s">
        <v>4981</v>
      </c>
    </row>
    <row r="187" spans="1:65" s="2" customFormat="1" ht="58.5">
      <c r="A187" s="33"/>
      <c r="B187" s="34"/>
      <c r="C187" s="35"/>
      <c r="D187" s="215" t="s">
        <v>156</v>
      </c>
      <c r="E187" s="35"/>
      <c r="F187" s="216" t="s">
        <v>4982</v>
      </c>
      <c r="G187" s="35"/>
      <c r="H187" s="35"/>
      <c r="I187" s="114"/>
      <c r="J187" s="35"/>
      <c r="K187" s="35"/>
      <c r="L187" s="38"/>
      <c r="M187" s="217"/>
      <c r="N187" s="218"/>
      <c r="O187" s="70"/>
      <c r="P187" s="70"/>
      <c r="Q187" s="70"/>
      <c r="R187" s="70"/>
      <c r="S187" s="70"/>
      <c r="T187" s="71"/>
      <c r="U187" s="33"/>
      <c r="V187" s="33"/>
      <c r="W187" s="33"/>
      <c r="X187" s="33"/>
      <c r="Y187" s="33"/>
      <c r="Z187" s="33"/>
      <c r="AA187" s="33"/>
      <c r="AB187" s="33"/>
      <c r="AC187" s="33"/>
      <c r="AD187" s="33"/>
      <c r="AE187" s="33"/>
      <c r="AT187" s="16" t="s">
        <v>156</v>
      </c>
      <c r="AU187" s="16" t="s">
        <v>86</v>
      </c>
    </row>
    <row r="188" spans="1:65" s="2" customFormat="1" ht="58.5">
      <c r="A188" s="33"/>
      <c r="B188" s="34"/>
      <c r="C188" s="35"/>
      <c r="D188" s="215" t="s">
        <v>158</v>
      </c>
      <c r="E188" s="35"/>
      <c r="F188" s="219" t="s">
        <v>4977</v>
      </c>
      <c r="G188" s="35"/>
      <c r="H188" s="35"/>
      <c r="I188" s="114"/>
      <c r="J188" s="35"/>
      <c r="K188" s="35"/>
      <c r="L188" s="38"/>
      <c r="M188" s="217"/>
      <c r="N188" s="218"/>
      <c r="O188" s="70"/>
      <c r="P188" s="70"/>
      <c r="Q188" s="70"/>
      <c r="R188" s="70"/>
      <c r="S188" s="70"/>
      <c r="T188" s="71"/>
      <c r="U188" s="33"/>
      <c r="V188" s="33"/>
      <c r="W188" s="33"/>
      <c r="X188" s="33"/>
      <c r="Y188" s="33"/>
      <c r="Z188" s="33"/>
      <c r="AA188" s="33"/>
      <c r="AB188" s="33"/>
      <c r="AC188" s="33"/>
      <c r="AD188" s="33"/>
      <c r="AE188" s="33"/>
      <c r="AT188" s="16" t="s">
        <v>158</v>
      </c>
      <c r="AU188" s="16" t="s">
        <v>86</v>
      </c>
    </row>
    <row r="189" spans="1:65" s="2" customFormat="1" ht="19.5">
      <c r="A189" s="33"/>
      <c r="B189" s="34"/>
      <c r="C189" s="35"/>
      <c r="D189" s="215" t="s">
        <v>191</v>
      </c>
      <c r="E189" s="35"/>
      <c r="F189" s="219" t="s">
        <v>4978</v>
      </c>
      <c r="G189" s="35"/>
      <c r="H189" s="35"/>
      <c r="I189" s="114"/>
      <c r="J189" s="35"/>
      <c r="K189" s="35"/>
      <c r="L189" s="38"/>
      <c r="M189" s="217"/>
      <c r="N189" s="218"/>
      <c r="O189" s="70"/>
      <c r="P189" s="70"/>
      <c r="Q189" s="70"/>
      <c r="R189" s="70"/>
      <c r="S189" s="70"/>
      <c r="T189" s="71"/>
      <c r="U189" s="33"/>
      <c r="V189" s="33"/>
      <c r="W189" s="33"/>
      <c r="X189" s="33"/>
      <c r="Y189" s="33"/>
      <c r="Z189" s="33"/>
      <c r="AA189" s="33"/>
      <c r="AB189" s="33"/>
      <c r="AC189" s="33"/>
      <c r="AD189" s="33"/>
      <c r="AE189" s="33"/>
      <c r="AT189" s="16" t="s">
        <v>191</v>
      </c>
      <c r="AU189" s="16" t="s">
        <v>86</v>
      </c>
    </row>
    <row r="190" spans="1:65" s="2" customFormat="1" ht="21.75" customHeight="1">
      <c r="A190" s="33"/>
      <c r="B190" s="34"/>
      <c r="C190" s="202" t="s">
        <v>7</v>
      </c>
      <c r="D190" s="202" t="s">
        <v>149</v>
      </c>
      <c r="E190" s="203" t="s">
        <v>4983</v>
      </c>
      <c r="F190" s="204" t="s">
        <v>4984</v>
      </c>
      <c r="G190" s="205" t="s">
        <v>210</v>
      </c>
      <c r="H190" s="206">
        <v>1</v>
      </c>
      <c r="I190" s="207"/>
      <c r="J190" s="208">
        <f>ROUND(I190*H190,2)</f>
        <v>0</v>
      </c>
      <c r="K190" s="204" t="s">
        <v>4888</v>
      </c>
      <c r="L190" s="38"/>
      <c r="M190" s="209" t="s">
        <v>1</v>
      </c>
      <c r="N190" s="210" t="s">
        <v>42</v>
      </c>
      <c r="O190" s="70"/>
      <c r="P190" s="211">
        <f>O190*H190</f>
        <v>0</v>
      </c>
      <c r="Q190" s="211">
        <v>0</v>
      </c>
      <c r="R190" s="211">
        <f>Q190*H190</f>
        <v>0</v>
      </c>
      <c r="S190" s="211">
        <v>0</v>
      </c>
      <c r="T190" s="212">
        <f>S190*H190</f>
        <v>0</v>
      </c>
      <c r="U190" s="33"/>
      <c r="V190" s="33"/>
      <c r="W190" s="33"/>
      <c r="X190" s="33"/>
      <c r="Y190" s="33"/>
      <c r="Z190" s="33"/>
      <c r="AA190" s="33"/>
      <c r="AB190" s="33"/>
      <c r="AC190" s="33"/>
      <c r="AD190" s="33"/>
      <c r="AE190" s="33"/>
      <c r="AR190" s="213" t="s">
        <v>154</v>
      </c>
      <c r="AT190" s="213" t="s">
        <v>149</v>
      </c>
      <c r="AU190" s="213" t="s">
        <v>86</v>
      </c>
      <c r="AY190" s="16" t="s">
        <v>147</v>
      </c>
      <c r="BE190" s="214">
        <f>IF(N190="základní",J190,0)</f>
        <v>0</v>
      </c>
      <c r="BF190" s="214">
        <f>IF(N190="snížená",J190,0)</f>
        <v>0</v>
      </c>
      <c r="BG190" s="214">
        <f>IF(N190="zákl. přenesená",J190,0)</f>
        <v>0</v>
      </c>
      <c r="BH190" s="214">
        <f>IF(N190="sníž. přenesená",J190,0)</f>
        <v>0</v>
      </c>
      <c r="BI190" s="214">
        <f>IF(N190="nulová",J190,0)</f>
        <v>0</v>
      </c>
      <c r="BJ190" s="16" t="s">
        <v>21</v>
      </c>
      <c r="BK190" s="214">
        <f>ROUND(I190*H190,2)</f>
        <v>0</v>
      </c>
      <c r="BL190" s="16" t="s">
        <v>154</v>
      </c>
      <c r="BM190" s="213" t="s">
        <v>4985</v>
      </c>
    </row>
    <row r="191" spans="1:65" s="2" customFormat="1" ht="48.75">
      <c r="A191" s="33"/>
      <c r="B191" s="34"/>
      <c r="C191" s="35"/>
      <c r="D191" s="215" t="s">
        <v>156</v>
      </c>
      <c r="E191" s="35"/>
      <c r="F191" s="216" t="s">
        <v>4986</v>
      </c>
      <c r="G191" s="35"/>
      <c r="H191" s="35"/>
      <c r="I191" s="114"/>
      <c r="J191" s="35"/>
      <c r="K191" s="35"/>
      <c r="L191" s="38"/>
      <c r="M191" s="217"/>
      <c r="N191" s="218"/>
      <c r="O191" s="70"/>
      <c r="P191" s="70"/>
      <c r="Q191" s="70"/>
      <c r="R191" s="70"/>
      <c r="S191" s="70"/>
      <c r="T191" s="71"/>
      <c r="U191" s="33"/>
      <c r="V191" s="33"/>
      <c r="W191" s="33"/>
      <c r="X191" s="33"/>
      <c r="Y191" s="33"/>
      <c r="Z191" s="33"/>
      <c r="AA191" s="33"/>
      <c r="AB191" s="33"/>
      <c r="AC191" s="33"/>
      <c r="AD191" s="33"/>
      <c r="AE191" s="33"/>
      <c r="AT191" s="16" t="s">
        <v>156</v>
      </c>
      <c r="AU191" s="16" t="s">
        <v>86</v>
      </c>
    </row>
    <row r="192" spans="1:65" s="2" customFormat="1" ht="48.75">
      <c r="A192" s="33"/>
      <c r="B192" s="34"/>
      <c r="C192" s="35"/>
      <c r="D192" s="215" t="s">
        <v>158</v>
      </c>
      <c r="E192" s="35"/>
      <c r="F192" s="219" t="s">
        <v>4987</v>
      </c>
      <c r="G192" s="35"/>
      <c r="H192" s="35"/>
      <c r="I192" s="114"/>
      <c r="J192" s="35"/>
      <c r="K192" s="35"/>
      <c r="L192" s="38"/>
      <c r="M192" s="217"/>
      <c r="N192" s="218"/>
      <c r="O192" s="70"/>
      <c r="P192" s="70"/>
      <c r="Q192" s="70"/>
      <c r="R192" s="70"/>
      <c r="S192" s="70"/>
      <c r="T192" s="71"/>
      <c r="U192" s="33"/>
      <c r="V192" s="33"/>
      <c r="W192" s="33"/>
      <c r="X192" s="33"/>
      <c r="Y192" s="33"/>
      <c r="Z192" s="33"/>
      <c r="AA192" s="33"/>
      <c r="AB192" s="33"/>
      <c r="AC192" s="33"/>
      <c r="AD192" s="33"/>
      <c r="AE192" s="33"/>
      <c r="AT192" s="16" t="s">
        <v>158</v>
      </c>
      <c r="AU192" s="16" t="s">
        <v>86</v>
      </c>
    </row>
    <row r="193" spans="1:65" s="2" customFormat="1" ht="21.75" customHeight="1">
      <c r="A193" s="33"/>
      <c r="B193" s="34"/>
      <c r="C193" s="202" t="s">
        <v>266</v>
      </c>
      <c r="D193" s="202" t="s">
        <v>149</v>
      </c>
      <c r="E193" s="203" t="s">
        <v>4988</v>
      </c>
      <c r="F193" s="204" t="s">
        <v>4989</v>
      </c>
      <c r="G193" s="205" t="s">
        <v>210</v>
      </c>
      <c r="H193" s="206">
        <v>1</v>
      </c>
      <c r="I193" s="207"/>
      <c r="J193" s="208">
        <f>ROUND(I193*H193,2)</f>
        <v>0</v>
      </c>
      <c r="K193" s="204" t="s">
        <v>4888</v>
      </c>
      <c r="L193" s="38"/>
      <c r="M193" s="209" t="s">
        <v>1</v>
      </c>
      <c r="N193" s="210" t="s">
        <v>42</v>
      </c>
      <c r="O193" s="70"/>
      <c r="P193" s="211">
        <f>O193*H193</f>
        <v>0</v>
      </c>
      <c r="Q193" s="211">
        <v>0</v>
      </c>
      <c r="R193" s="211">
        <f>Q193*H193</f>
        <v>0</v>
      </c>
      <c r="S193" s="211">
        <v>0</v>
      </c>
      <c r="T193" s="212">
        <f>S193*H193</f>
        <v>0</v>
      </c>
      <c r="U193" s="33"/>
      <c r="V193" s="33"/>
      <c r="W193" s="33"/>
      <c r="X193" s="33"/>
      <c r="Y193" s="33"/>
      <c r="Z193" s="33"/>
      <c r="AA193" s="33"/>
      <c r="AB193" s="33"/>
      <c r="AC193" s="33"/>
      <c r="AD193" s="33"/>
      <c r="AE193" s="33"/>
      <c r="AR193" s="213" t="s">
        <v>154</v>
      </c>
      <c r="AT193" s="213" t="s">
        <v>149</v>
      </c>
      <c r="AU193" s="213" t="s">
        <v>86</v>
      </c>
      <c r="AY193" s="16" t="s">
        <v>147</v>
      </c>
      <c r="BE193" s="214">
        <f>IF(N193="základní",J193,0)</f>
        <v>0</v>
      </c>
      <c r="BF193" s="214">
        <f>IF(N193="snížená",J193,0)</f>
        <v>0</v>
      </c>
      <c r="BG193" s="214">
        <f>IF(N193="zákl. přenesená",J193,0)</f>
        <v>0</v>
      </c>
      <c r="BH193" s="214">
        <f>IF(N193="sníž. přenesená",J193,0)</f>
        <v>0</v>
      </c>
      <c r="BI193" s="214">
        <f>IF(N193="nulová",J193,0)</f>
        <v>0</v>
      </c>
      <c r="BJ193" s="16" t="s">
        <v>21</v>
      </c>
      <c r="BK193" s="214">
        <f>ROUND(I193*H193,2)</f>
        <v>0</v>
      </c>
      <c r="BL193" s="16" t="s">
        <v>154</v>
      </c>
      <c r="BM193" s="213" t="s">
        <v>4990</v>
      </c>
    </row>
    <row r="194" spans="1:65" s="2" customFormat="1" ht="48.75">
      <c r="A194" s="33"/>
      <c r="B194" s="34"/>
      <c r="C194" s="35"/>
      <c r="D194" s="215" t="s">
        <v>156</v>
      </c>
      <c r="E194" s="35"/>
      <c r="F194" s="216" t="s">
        <v>4991</v>
      </c>
      <c r="G194" s="35"/>
      <c r="H194" s="35"/>
      <c r="I194" s="114"/>
      <c r="J194" s="35"/>
      <c r="K194" s="35"/>
      <c r="L194" s="38"/>
      <c r="M194" s="217"/>
      <c r="N194" s="218"/>
      <c r="O194" s="70"/>
      <c r="P194" s="70"/>
      <c r="Q194" s="70"/>
      <c r="R194" s="70"/>
      <c r="S194" s="70"/>
      <c r="T194" s="71"/>
      <c r="U194" s="33"/>
      <c r="V194" s="33"/>
      <c r="W194" s="33"/>
      <c r="X194" s="33"/>
      <c r="Y194" s="33"/>
      <c r="Z194" s="33"/>
      <c r="AA194" s="33"/>
      <c r="AB194" s="33"/>
      <c r="AC194" s="33"/>
      <c r="AD194" s="33"/>
      <c r="AE194" s="33"/>
      <c r="AT194" s="16" t="s">
        <v>156</v>
      </c>
      <c r="AU194" s="16" t="s">
        <v>86</v>
      </c>
    </row>
    <row r="195" spans="1:65" s="2" customFormat="1" ht="48.75">
      <c r="A195" s="33"/>
      <c r="B195" s="34"/>
      <c r="C195" s="35"/>
      <c r="D195" s="215" t="s">
        <v>158</v>
      </c>
      <c r="E195" s="35"/>
      <c r="F195" s="219" t="s">
        <v>4987</v>
      </c>
      <c r="G195" s="35"/>
      <c r="H195" s="35"/>
      <c r="I195" s="114"/>
      <c r="J195" s="35"/>
      <c r="K195" s="35"/>
      <c r="L195" s="38"/>
      <c r="M195" s="217"/>
      <c r="N195" s="218"/>
      <c r="O195" s="70"/>
      <c r="P195" s="70"/>
      <c r="Q195" s="70"/>
      <c r="R195" s="70"/>
      <c r="S195" s="70"/>
      <c r="T195" s="71"/>
      <c r="U195" s="33"/>
      <c r="V195" s="33"/>
      <c r="W195" s="33"/>
      <c r="X195" s="33"/>
      <c r="Y195" s="33"/>
      <c r="Z195" s="33"/>
      <c r="AA195" s="33"/>
      <c r="AB195" s="33"/>
      <c r="AC195" s="33"/>
      <c r="AD195" s="33"/>
      <c r="AE195" s="33"/>
      <c r="AT195" s="16" t="s">
        <v>158</v>
      </c>
      <c r="AU195" s="16" t="s">
        <v>86</v>
      </c>
    </row>
    <row r="196" spans="1:65" s="2" customFormat="1" ht="21.75" customHeight="1">
      <c r="A196" s="33"/>
      <c r="B196" s="34"/>
      <c r="C196" s="202" t="s">
        <v>271</v>
      </c>
      <c r="D196" s="202" t="s">
        <v>149</v>
      </c>
      <c r="E196" s="203" t="s">
        <v>4992</v>
      </c>
      <c r="F196" s="204" t="s">
        <v>4993</v>
      </c>
      <c r="G196" s="205" t="s">
        <v>4941</v>
      </c>
      <c r="H196" s="206">
        <v>1</v>
      </c>
      <c r="I196" s="207"/>
      <c r="J196" s="208">
        <f>ROUND(I196*H196,2)</f>
        <v>0</v>
      </c>
      <c r="K196" s="204" t="s">
        <v>4888</v>
      </c>
      <c r="L196" s="38"/>
      <c r="M196" s="209" t="s">
        <v>1</v>
      </c>
      <c r="N196" s="210" t="s">
        <v>42</v>
      </c>
      <c r="O196" s="70"/>
      <c r="P196" s="211">
        <f>O196*H196</f>
        <v>0</v>
      </c>
      <c r="Q196" s="211">
        <v>0</v>
      </c>
      <c r="R196" s="211">
        <f>Q196*H196</f>
        <v>0</v>
      </c>
      <c r="S196" s="211">
        <v>0</v>
      </c>
      <c r="T196" s="212">
        <f>S196*H196</f>
        <v>0</v>
      </c>
      <c r="U196" s="33"/>
      <c r="V196" s="33"/>
      <c r="W196" s="33"/>
      <c r="X196" s="33"/>
      <c r="Y196" s="33"/>
      <c r="Z196" s="33"/>
      <c r="AA196" s="33"/>
      <c r="AB196" s="33"/>
      <c r="AC196" s="33"/>
      <c r="AD196" s="33"/>
      <c r="AE196" s="33"/>
      <c r="AR196" s="213" t="s">
        <v>154</v>
      </c>
      <c r="AT196" s="213" t="s">
        <v>149</v>
      </c>
      <c r="AU196" s="213" t="s">
        <v>86</v>
      </c>
      <c r="AY196" s="16" t="s">
        <v>147</v>
      </c>
      <c r="BE196" s="214">
        <f>IF(N196="základní",J196,0)</f>
        <v>0</v>
      </c>
      <c r="BF196" s="214">
        <f>IF(N196="snížená",J196,0)</f>
        <v>0</v>
      </c>
      <c r="BG196" s="214">
        <f>IF(N196="zákl. přenesená",J196,0)</f>
        <v>0</v>
      </c>
      <c r="BH196" s="214">
        <f>IF(N196="sníž. přenesená",J196,0)</f>
        <v>0</v>
      </c>
      <c r="BI196" s="214">
        <f>IF(N196="nulová",J196,0)</f>
        <v>0</v>
      </c>
      <c r="BJ196" s="16" t="s">
        <v>21</v>
      </c>
      <c r="BK196" s="214">
        <f>ROUND(I196*H196,2)</f>
        <v>0</v>
      </c>
      <c r="BL196" s="16" t="s">
        <v>154</v>
      </c>
      <c r="BM196" s="213" t="s">
        <v>4994</v>
      </c>
    </row>
    <row r="197" spans="1:65" s="2" customFormat="1" ht="78">
      <c r="A197" s="33"/>
      <c r="B197" s="34"/>
      <c r="C197" s="35"/>
      <c r="D197" s="215" t="s">
        <v>156</v>
      </c>
      <c r="E197" s="35"/>
      <c r="F197" s="216" t="s">
        <v>4995</v>
      </c>
      <c r="G197" s="35"/>
      <c r="H197" s="35"/>
      <c r="I197" s="114"/>
      <c r="J197" s="35"/>
      <c r="K197" s="35"/>
      <c r="L197" s="38"/>
      <c r="M197" s="217"/>
      <c r="N197" s="218"/>
      <c r="O197" s="70"/>
      <c r="P197" s="70"/>
      <c r="Q197" s="70"/>
      <c r="R197" s="70"/>
      <c r="S197" s="70"/>
      <c r="T197" s="71"/>
      <c r="U197" s="33"/>
      <c r="V197" s="33"/>
      <c r="W197" s="33"/>
      <c r="X197" s="33"/>
      <c r="Y197" s="33"/>
      <c r="Z197" s="33"/>
      <c r="AA197" s="33"/>
      <c r="AB197" s="33"/>
      <c r="AC197" s="33"/>
      <c r="AD197" s="33"/>
      <c r="AE197" s="33"/>
      <c r="AT197" s="16" t="s">
        <v>156</v>
      </c>
      <c r="AU197" s="16" t="s">
        <v>86</v>
      </c>
    </row>
    <row r="198" spans="1:65" s="2" customFormat="1" ht="78">
      <c r="A198" s="33"/>
      <c r="B198" s="34"/>
      <c r="C198" s="35"/>
      <c r="D198" s="215" t="s">
        <v>158</v>
      </c>
      <c r="E198" s="35"/>
      <c r="F198" s="219" t="s">
        <v>4996</v>
      </c>
      <c r="G198" s="35"/>
      <c r="H198" s="35"/>
      <c r="I198" s="114"/>
      <c r="J198" s="35"/>
      <c r="K198" s="35"/>
      <c r="L198" s="38"/>
      <c r="M198" s="217"/>
      <c r="N198" s="218"/>
      <c r="O198" s="70"/>
      <c r="P198" s="70"/>
      <c r="Q198" s="70"/>
      <c r="R198" s="70"/>
      <c r="S198" s="70"/>
      <c r="T198" s="71"/>
      <c r="U198" s="33"/>
      <c r="V198" s="33"/>
      <c r="W198" s="33"/>
      <c r="X198" s="33"/>
      <c r="Y198" s="33"/>
      <c r="Z198" s="33"/>
      <c r="AA198" s="33"/>
      <c r="AB198" s="33"/>
      <c r="AC198" s="33"/>
      <c r="AD198" s="33"/>
      <c r="AE198" s="33"/>
      <c r="AT198" s="16" t="s">
        <v>158</v>
      </c>
      <c r="AU198" s="16" t="s">
        <v>86</v>
      </c>
    </row>
    <row r="199" spans="1:65" s="2" customFormat="1" ht="39">
      <c r="A199" s="33"/>
      <c r="B199" s="34"/>
      <c r="C199" s="35"/>
      <c r="D199" s="215" t="s">
        <v>191</v>
      </c>
      <c r="E199" s="35"/>
      <c r="F199" s="219" t="s">
        <v>4997</v>
      </c>
      <c r="G199" s="35"/>
      <c r="H199" s="35"/>
      <c r="I199" s="114"/>
      <c r="J199" s="35"/>
      <c r="K199" s="35"/>
      <c r="L199" s="38"/>
      <c r="M199" s="217"/>
      <c r="N199" s="218"/>
      <c r="O199" s="70"/>
      <c r="P199" s="70"/>
      <c r="Q199" s="70"/>
      <c r="R199" s="70"/>
      <c r="S199" s="70"/>
      <c r="T199" s="71"/>
      <c r="U199" s="33"/>
      <c r="V199" s="33"/>
      <c r="W199" s="33"/>
      <c r="X199" s="33"/>
      <c r="Y199" s="33"/>
      <c r="Z199" s="33"/>
      <c r="AA199" s="33"/>
      <c r="AB199" s="33"/>
      <c r="AC199" s="33"/>
      <c r="AD199" s="33"/>
      <c r="AE199" s="33"/>
      <c r="AT199" s="16" t="s">
        <v>191</v>
      </c>
      <c r="AU199" s="16" t="s">
        <v>86</v>
      </c>
    </row>
    <row r="200" spans="1:65" s="2" customFormat="1" ht="21.75" customHeight="1">
      <c r="A200" s="33"/>
      <c r="B200" s="34"/>
      <c r="C200" s="202" t="s">
        <v>276</v>
      </c>
      <c r="D200" s="202" t="s">
        <v>149</v>
      </c>
      <c r="E200" s="203" t="s">
        <v>4998</v>
      </c>
      <c r="F200" s="204" t="s">
        <v>4999</v>
      </c>
      <c r="G200" s="205" t="s">
        <v>4941</v>
      </c>
      <c r="H200" s="206">
        <v>1</v>
      </c>
      <c r="I200" s="207"/>
      <c r="J200" s="208">
        <f>ROUND(I200*H200,2)</f>
        <v>0</v>
      </c>
      <c r="K200" s="204" t="s">
        <v>4888</v>
      </c>
      <c r="L200" s="38"/>
      <c r="M200" s="209" t="s">
        <v>1</v>
      </c>
      <c r="N200" s="210" t="s">
        <v>42</v>
      </c>
      <c r="O200" s="70"/>
      <c r="P200" s="211">
        <f>O200*H200</f>
        <v>0</v>
      </c>
      <c r="Q200" s="211">
        <v>0</v>
      </c>
      <c r="R200" s="211">
        <f>Q200*H200</f>
        <v>0</v>
      </c>
      <c r="S200" s="211">
        <v>0</v>
      </c>
      <c r="T200" s="212">
        <f>S200*H200</f>
        <v>0</v>
      </c>
      <c r="U200" s="33"/>
      <c r="V200" s="33"/>
      <c r="W200" s="33"/>
      <c r="X200" s="33"/>
      <c r="Y200" s="33"/>
      <c r="Z200" s="33"/>
      <c r="AA200" s="33"/>
      <c r="AB200" s="33"/>
      <c r="AC200" s="33"/>
      <c r="AD200" s="33"/>
      <c r="AE200" s="33"/>
      <c r="AR200" s="213" t="s">
        <v>154</v>
      </c>
      <c r="AT200" s="213" t="s">
        <v>149</v>
      </c>
      <c r="AU200" s="213" t="s">
        <v>86</v>
      </c>
      <c r="AY200" s="16" t="s">
        <v>147</v>
      </c>
      <c r="BE200" s="214">
        <f>IF(N200="základní",J200,0)</f>
        <v>0</v>
      </c>
      <c r="BF200" s="214">
        <f>IF(N200="snížená",J200,0)</f>
        <v>0</v>
      </c>
      <c r="BG200" s="214">
        <f>IF(N200="zákl. přenesená",J200,0)</f>
        <v>0</v>
      </c>
      <c r="BH200" s="214">
        <f>IF(N200="sníž. přenesená",J200,0)</f>
        <v>0</v>
      </c>
      <c r="BI200" s="214">
        <f>IF(N200="nulová",J200,0)</f>
        <v>0</v>
      </c>
      <c r="BJ200" s="16" t="s">
        <v>21</v>
      </c>
      <c r="BK200" s="214">
        <f>ROUND(I200*H200,2)</f>
        <v>0</v>
      </c>
      <c r="BL200" s="16" t="s">
        <v>154</v>
      </c>
      <c r="BM200" s="213" t="s">
        <v>5000</v>
      </c>
    </row>
    <row r="201" spans="1:65" s="2" customFormat="1" ht="78">
      <c r="A201" s="33"/>
      <c r="B201" s="34"/>
      <c r="C201" s="35"/>
      <c r="D201" s="215" t="s">
        <v>156</v>
      </c>
      <c r="E201" s="35"/>
      <c r="F201" s="216" t="s">
        <v>5001</v>
      </c>
      <c r="G201" s="35"/>
      <c r="H201" s="35"/>
      <c r="I201" s="114"/>
      <c r="J201" s="35"/>
      <c r="K201" s="35"/>
      <c r="L201" s="38"/>
      <c r="M201" s="217"/>
      <c r="N201" s="218"/>
      <c r="O201" s="70"/>
      <c r="P201" s="70"/>
      <c r="Q201" s="70"/>
      <c r="R201" s="70"/>
      <c r="S201" s="70"/>
      <c r="T201" s="71"/>
      <c r="U201" s="33"/>
      <c r="V201" s="33"/>
      <c r="W201" s="33"/>
      <c r="X201" s="33"/>
      <c r="Y201" s="33"/>
      <c r="Z201" s="33"/>
      <c r="AA201" s="33"/>
      <c r="AB201" s="33"/>
      <c r="AC201" s="33"/>
      <c r="AD201" s="33"/>
      <c r="AE201" s="33"/>
      <c r="AT201" s="16" t="s">
        <v>156</v>
      </c>
      <c r="AU201" s="16" t="s">
        <v>86</v>
      </c>
    </row>
    <row r="202" spans="1:65" s="2" customFormat="1" ht="78">
      <c r="A202" s="33"/>
      <c r="B202" s="34"/>
      <c r="C202" s="35"/>
      <c r="D202" s="215" t="s">
        <v>158</v>
      </c>
      <c r="E202" s="35"/>
      <c r="F202" s="219" t="s">
        <v>4996</v>
      </c>
      <c r="G202" s="35"/>
      <c r="H202" s="35"/>
      <c r="I202" s="114"/>
      <c r="J202" s="35"/>
      <c r="K202" s="35"/>
      <c r="L202" s="38"/>
      <c r="M202" s="217"/>
      <c r="N202" s="218"/>
      <c r="O202" s="70"/>
      <c r="P202" s="70"/>
      <c r="Q202" s="70"/>
      <c r="R202" s="70"/>
      <c r="S202" s="70"/>
      <c r="T202" s="71"/>
      <c r="U202" s="33"/>
      <c r="V202" s="33"/>
      <c r="W202" s="33"/>
      <c r="X202" s="33"/>
      <c r="Y202" s="33"/>
      <c r="Z202" s="33"/>
      <c r="AA202" s="33"/>
      <c r="AB202" s="33"/>
      <c r="AC202" s="33"/>
      <c r="AD202" s="33"/>
      <c r="AE202" s="33"/>
      <c r="AT202" s="16" t="s">
        <v>158</v>
      </c>
      <c r="AU202" s="16" t="s">
        <v>86</v>
      </c>
    </row>
    <row r="203" spans="1:65" s="2" customFormat="1" ht="39">
      <c r="A203" s="33"/>
      <c r="B203" s="34"/>
      <c r="C203" s="35"/>
      <c r="D203" s="215" t="s">
        <v>191</v>
      </c>
      <c r="E203" s="35"/>
      <c r="F203" s="219" t="s">
        <v>4997</v>
      </c>
      <c r="G203" s="35"/>
      <c r="H203" s="35"/>
      <c r="I203" s="114"/>
      <c r="J203" s="35"/>
      <c r="K203" s="35"/>
      <c r="L203" s="38"/>
      <c r="M203" s="217"/>
      <c r="N203" s="218"/>
      <c r="O203" s="70"/>
      <c r="P203" s="70"/>
      <c r="Q203" s="70"/>
      <c r="R203" s="70"/>
      <c r="S203" s="70"/>
      <c r="T203" s="71"/>
      <c r="U203" s="33"/>
      <c r="V203" s="33"/>
      <c r="W203" s="33"/>
      <c r="X203" s="33"/>
      <c r="Y203" s="33"/>
      <c r="Z203" s="33"/>
      <c r="AA203" s="33"/>
      <c r="AB203" s="33"/>
      <c r="AC203" s="33"/>
      <c r="AD203" s="33"/>
      <c r="AE203" s="33"/>
      <c r="AT203" s="16" t="s">
        <v>191</v>
      </c>
      <c r="AU203" s="16" t="s">
        <v>86</v>
      </c>
    </row>
    <row r="204" spans="1:65" s="2" customFormat="1" ht="21.75" customHeight="1">
      <c r="A204" s="33"/>
      <c r="B204" s="34"/>
      <c r="C204" s="202" t="s">
        <v>282</v>
      </c>
      <c r="D204" s="202" t="s">
        <v>149</v>
      </c>
      <c r="E204" s="203" t="s">
        <v>5002</v>
      </c>
      <c r="F204" s="204" t="s">
        <v>5003</v>
      </c>
      <c r="G204" s="205" t="s">
        <v>5004</v>
      </c>
      <c r="H204" s="206">
        <v>1</v>
      </c>
      <c r="I204" s="207"/>
      <c r="J204" s="208">
        <f>ROUND(I204*H204,2)</f>
        <v>0</v>
      </c>
      <c r="K204" s="204" t="s">
        <v>4888</v>
      </c>
      <c r="L204" s="38"/>
      <c r="M204" s="209" t="s">
        <v>1</v>
      </c>
      <c r="N204" s="210" t="s">
        <v>42</v>
      </c>
      <c r="O204" s="70"/>
      <c r="P204" s="211">
        <f>O204*H204</f>
        <v>0</v>
      </c>
      <c r="Q204" s="211">
        <v>0</v>
      </c>
      <c r="R204" s="211">
        <f>Q204*H204</f>
        <v>0</v>
      </c>
      <c r="S204" s="211">
        <v>0</v>
      </c>
      <c r="T204" s="212">
        <f>S204*H204</f>
        <v>0</v>
      </c>
      <c r="U204" s="33"/>
      <c r="V204" s="33"/>
      <c r="W204" s="33"/>
      <c r="X204" s="33"/>
      <c r="Y204" s="33"/>
      <c r="Z204" s="33"/>
      <c r="AA204" s="33"/>
      <c r="AB204" s="33"/>
      <c r="AC204" s="33"/>
      <c r="AD204" s="33"/>
      <c r="AE204" s="33"/>
      <c r="AR204" s="213" t="s">
        <v>154</v>
      </c>
      <c r="AT204" s="213" t="s">
        <v>149</v>
      </c>
      <c r="AU204" s="213" t="s">
        <v>86</v>
      </c>
      <c r="AY204" s="16" t="s">
        <v>147</v>
      </c>
      <c r="BE204" s="214">
        <f>IF(N204="základní",J204,0)</f>
        <v>0</v>
      </c>
      <c r="BF204" s="214">
        <f>IF(N204="snížená",J204,0)</f>
        <v>0</v>
      </c>
      <c r="BG204" s="214">
        <f>IF(N204="zákl. přenesená",J204,0)</f>
        <v>0</v>
      </c>
      <c r="BH204" s="214">
        <f>IF(N204="sníž. přenesená",J204,0)</f>
        <v>0</v>
      </c>
      <c r="BI204" s="214">
        <f>IF(N204="nulová",J204,0)</f>
        <v>0</v>
      </c>
      <c r="BJ204" s="16" t="s">
        <v>21</v>
      </c>
      <c r="BK204" s="214">
        <f>ROUND(I204*H204,2)</f>
        <v>0</v>
      </c>
      <c r="BL204" s="16" t="s">
        <v>154</v>
      </c>
      <c r="BM204" s="213" t="s">
        <v>5005</v>
      </c>
    </row>
    <row r="205" spans="1:65" s="2" customFormat="1" ht="68.25">
      <c r="A205" s="33"/>
      <c r="B205" s="34"/>
      <c r="C205" s="35"/>
      <c r="D205" s="215" t="s">
        <v>156</v>
      </c>
      <c r="E205" s="35"/>
      <c r="F205" s="216" t="s">
        <v>5006</v>
      </c>
      <c r="G205" s="35"/>
      <c r="H205" s="35"/>
      <c r="I205" s="114"/>
      <c r="J205" s="35"/>
      <c r="K205" s="35"/>
      <c r="L205" s="38"/>
      <c r="M205" s="217"/>
      <c r="N205" s="218"/>
      <c r="O205" s="70"/>
      <c r="P205" s="70"/>
      <c r="Q205" s="70"/>
      <c r="R205" s="70"/>
      <c r="S205" s="70"/>
      <c r="T205" s="71"/>
      <c r="U205" s="33"/>
      <c r="V205" s="33"/>
      <c r="W205" s="33"/>
      <c r="X205" s="33"/>
      <c r="Y205" s="33"/>
      <c r="Z205" s="33"/>
      <c r="AA205" s="33"/>
      <c r="AB205" s="33"/>
      <c r="AC205" s="33"/>
      <c r="AD205" s="33"/>
      <c r="AE205" s="33"/>
      <c r="AT205" s="16" t="s">
        <v>156</v>
      </c>
      <c r="AU205" s="16" t="s">
        <v>86</v>
      </c>
    </row>
    <row r="206" spans="1:65" s="2" customFormat="1" ht="68.25">
      <c r="A206" s="33"/>
      <c r="B206" s="34"/>
      <c r="C206" s="35"/>
      <c r="D206" s="215" t="s">
        <v>158</v>
      </c>
      <c r="E206" s="35"/>
      <c r="F206" s="219" t="s">
        <v>5007</v>
      </c>
      <c r="G206" s="35"/>
      <c r="H206" s="35"/>
      <c r="I206" s="114"/>
      <c r="J206" s="35"/>
      <c r="K206" s="35"/>
      <c r="L206" s="38"/>
      <c r="M206" s="217"/>
      <c r="N206" s="218"/>
      <c r="O206" s="70"/>
      <c r="P206" s="70"/>
      <c r="Q206" s="70"/>
      <c r="R206" s="70"/>
      <c r="S206" s="70"/>
      <c r="T206" s="71"/>
      <c r="U206" s="33"/>
      <c r="V206" s="33"/>
      <c r="W206" s="33"/>
      <c r="X206" s="33"/>
      <c r="Y206" s="33"/>
      <c r="Z206" s="33"/>
      <c r="AA206" s="33"/>
      <c r="AB206" s="33"/>
      <c r="AC206" s="33"/>
      <c r="AD206" s="33"/>
      <c r="AE206" s="33"/>
      <c r="AT206" s="16" t="s">
        <v>158</v>
      </c>
      <c r="AU206" s="16" t="s">
        <v>86</v>
      </c>
    </row>
    <row r="207" spans="1:65" s="2" customFormat="1" ht="21.75" customHeight="1">
      <c r="A207" s="33"/>
      <c r="B207" s="34"/>
      <c r="C207" s="202" t="s">
        <v>289</v>
      </c>
      <c r="D207" s="202" t="s">
        <v>149</v>
      </c>
      <c r="E207" s="203" t="s">
        <v>5008</v>
      </c>
      <c r="F207" s="204" t="s">
        <v>5009</v>
      </c>
      <c r="G207" s="205" t="s">
        <v>5004</v>
      </c>
      <c r="H207" s="206">
        <v>1</v>
      </c>
      <c r="I207" s="207"/>
      <c r="J207" s="208">
        <f>ROUND(I207*H207,2)</f>
        <v>0</v>
      </c>
      <c r="K207" s="204" t="s">
        <v>4888</v>
      </c>
      <c r="L207" s="38"/>
      <c r="M207" s="209" t="s">
        <v>1</v>
      </c>
      <c r="N207" s="210" t="s">
        <v>42</v>
      </c>
      <c r="O207" s="70"/>
      <c r="P207" s="211">
        <f>O207*H207</f>
        <v>0</v>
      </c>
      <c r="Q207" s="211">
        <v>0</v>
      </c>
      <c r="R207" s="211">
        <f>Q207*H207</f>
        <v>0</v>
      </c>
      <c r="S207" s="211">
        <v>0</v>
      </c>
      <c r="T207" s="212">
        <f>S207*H207</f>
        <v>0</v>
      </c>
      <c r="U207" s="33"/>
      <c r="V207" s="33"/>
      <c r="W207" s="33"/>
      <c r="X207" s="33"/>
      <c r="Y207" s="33"/>
      <c r="Z207" s="33"/>
      <c r="AA207" s="33"/>
      <c r="AB207" s="33"/>
      <c r="AC207" s="33"/>
      <c r="AD207" s="33"/>
      <c r="AE207" s="33"/>
      <c r="AR207" s="213" t="s">
        <v>154</v>
      </c>
      <c r="AT207" s="213" t="s">
        <v>149</v>
      </c>
      <c r="AU207" s="213" t="s">
        <v>86</v>
      </c>
      <c r="AY207" s="16" t="s">
        <v>147</v>
      </c>
      <c r="BE207" s="214">
        <f>IF(N207="základní",J207,0)</f>
        <v>0</v>
      </c>
      <c r="BF207" s="214">
        <f>IF(N207="snížená",J207,0)</f>
        <v>0</v>
      </c>
      <c r="BG207" s="214">
        <f>IF(N207="zákl. přenesená",J207,0)</f>
        <v>0</v>
      </c>
      <c r="BH207" s="214">
        <f>IF(N207="sníž. přenesená",J207,0)</f>
        <v>0</v>
      </c>
      <c r="BI207" s="214">
        <f>IF(N207="nulová",J207,0)</f>
        <v>0</v>
      </c>
      <c r="BJ207" s="16" t="s">
        <v>21</v>
      </c>
      <c r="BK207" s="214">
        <f>ROUND(I207*H207,2)</f>
        <v>0</v>
      </c>
      <c r="BL207" s="16" t="s">
        <v>154</v>
      </c>
      <c r="BM207" s="213" t="s">
        <v>5010</v>
      </c>
    </row>
    <row r="208" spans="1:65" s="2" customFormat="1" ht="58.5">
      <c r="A208" s="33"/>
      <c r="B208" s="34"/>
      <c r="C208" s="35"/>
      <c r="D208" s="215" t="s">
        <v>156</v>
      </c>
      <c r="E208" s="35"/>
      <c r="F208" s="216" t="s">
        <v>5011</v>
      </c>
      <c r="G208" s="35"/>
      <c r="H208" s="35"/>
      <c r="I208" s="114"/>
      <c r="J208" s="35"/>
      <c r="K208" s="35"/>
      <c r="L208" s="38"/>
      <c r="M208" s="217"/>
      <c r="N208" s="218"/>
      <c r="O208" s="70"/>
      <c r="P208" s="70"/>
      <c r="Q208" s="70"/>
      <c r="R208" s="70"/>
      <c r="S208" s="70"/>
      <c r="T208" s="71"/>
      <c r="U208" s="33"/>
      <c r="V208" s="33"/>
      <c r="W208" s="33"/>
      <c r="X208" s="33"/>
      <c r="Y208" s="33"/>
      <c r="Z208" s="33"/>
      <c r="AA208" s="33"/>
      <c r="AB208" s="33"/>
      <c r="AC208" s="33"/>
      <c r="AD208" s="33"/>
      <c r="AE208" s="33"/>
      <c r="AT208" s="16" t="s">
        <v>156</v>
      </c>
      <c r="AU208" s="16" t="s">
        <v>86</v>
      </c>
    </row>
    <row r="209" spans="1:65" s="2" customFormat="1" ht="48.75">
      <c r="A209" s="33"/>
      <c r="B209" s="34"/>
      <c r="C209" s="35"/>
      <c r="D209" s="215" t="s">
        <v>158</v>
      </c>
      <c r="E209" s="35"/>
      <c r="F209" s="219" t="s">
        <v>5012</v>
      </c>
      <c r="G209" s="35"/>
      <c r="H209" s="35"/>
      <c r="I209" s="114"/>
      <c r="J209" s="35"/>
      <c r="K209" s="35"/>
      <c r="L209" s="38"/>
      <c r="M209" s="217"/>
      <c r="N209" s="218"/>
      <c r="O209" s="70"/>
      <c r="P209" s="70"/>
      <c r="Q209" s="70"/>
      <c r="R209" s="70"/>
      <c r="S209" s="70"/>
      <c r="T209" s="71"/>
      <c r="U209" s="33"/>
      <c r="V209" s="33"/>
      <c r="W209" s="33"/>
      <c r="X209" s="33"/>
      <c r="Y209" s="33"/>
      <c r="Z209" s="33"/>
      <c r="AA209" s="33"/>
      <c r="AB209" s="33"/>
      <c r="AC209" s="33"/>
      <c r="AD209" s="33"/>
      <c r="AE209" s="33"/>
      <c r="AT209" s="16" t="s">
        <v>158</v>
      </c>
      <c r="AU209" s="16" t="s">
        <v>86</v>
      </c>
    </row>
    <row r="210" spans="1:65" s="2" customFormat="1" ht="21.75" customHeight="1">
      <c r="A210" s="33"/>
      <c r="B210" s="34"/>
      <c r="C210" s="220" t="s">
        <v>295</v>
      </c>
      <c r="D210" s="220" t="s">
        <v>290</v>
      </c>
      <c r="E210" s="221" t="s">
        <v>5013</v>
      </c>
      <c r="F210" s="222" t="s">
        <v>5014</v>
      </c>
      <c r="G210" s="223" t="s">
        <v>210</v>
      </c>
      <c r="H210" s="224">
        <v>1</v>
      </c>
      <c r="I210" s="225"/>
      <c r="J210" s="226">
        <f>ROUND(I210*H210,2)</f>
        <v>0</v>
      </c>
      <c r="K210" s="222" t="s">
        <v>4888</v>
      </c>
      <c r="L210" s="227"/>
      <c r="M210" s="228" t="s">
        <v>1</v>
      </c>
      <c r="N210" s="229" t="s">
        <v>42</v>
      </c>
      <c r="O210" s="70"/>
      <c r="P210" s="211">
        <f>O210*H210</f>
        <v>0</v>
      </c>
      <c r="Q210" s="211">
        <v>1.23E-3</v>
      </c>
      <c r="R210" s="211">
        <f>Q210*H210</f>
        <v>1.23E-3</v>
      </c>
      <c r="S210" s="211">
        <v>0</v>
      </c>
      <c r="T210" s="212">
        <f>S210*H210</f>
        <v>0</v>
      </c>
      <c r="U210" s="33"/>
      <c r="V210" s="33"/>
      <c r="W210" s="33"/>
      <c r="X210" s="33"/>
      <c r="Y210" s="33"/>
      <c r="Z210" s="33"/>
      <c r="AA210" s="33"/>
      <c r="AB210" s="33"/>
      <c r="AC210" s="33"/>
      <c r="AD210" s="33"/>
      <c r="AE210" s="33"/>
      <c r="AR210" s="213" t="s">
        <v>193</v>
      </c>
      <c r="AT210" s="213" t="s">
        <v>290</v>
      </c>
      <c r="AU210" s="213" t="s">
        <v>86</v>
      </c>
      <c r="AY210" s="16" t="s">
        <v>147</v>
      </c>
      <c r="BE210" s="214">
        <f>IF(N210="základní",J210,0)</f>
        <v>0</v>
      </c>
      <c r="BF210" s="214">
        <f>IF(N210="snížená",J210,0)</f>
        <v>0</v>
      </c>
      <c r="BG210" s="214">
        <f>IF(N210="zákl. přenesená",J210,0)</f>
        <v>0</v>
      </c>
      <c r="BH210" s="214">
        <f>IF(N210="sníž. přenesená",J210,0)</f>
        <v>0</v>
      </c>
      <c r="BI210" s="214">
        <f>IF(N210="nulová",J210,0)</f>
        <v>0</v>
      </c>
      <c r="BJ210" s="16" t="s">
        <v>21</v>
      </c>
      <c r="BK210" s="214">
        <f>ROUND(I210*H210,2)</f>
        <v>0</v>
      </c>
      <c r="BL210" s="16" t="s">
        <v>154</v>
      </c>
      <c r="BM210" s="213" t="s">
        <v>5015</v>
      </c>
    </row>
    <row r="211" spans="1:65" s="2" customFormat="1" ht="19.5">
      <c r="A211" s="33"/>
      <c r="B211" s="34"/>
      <c r="C211" s="35"/>
      <c r="D211" s="215" t="s">
        <v>156</v>
      </c>
      <c r="E211" s="35"/>
      <c r="F211" s="216" t="s">
        <v>5014</v>
      </c>
      <c r="G211" s="35"/>
      <c r="H211" s="35"/>
      <c r="I211" s="114"/>
      <c r="J211" s="35"/>
      <c r="K211" s="35"/>
      <c r="L211" s="38"/>
      <c r="M211" s="217"/>
      <c r="N211" s="218"/>
      <c r="O211" s="70"/>
      <c r="P211" s="70"/>
      <c r="Q211" s="70"/>
      <c r="R211" s="70"/>
      <c r="S211" s="70"/>
      <c r="T211" s="71"/>
      <c r="U211" s="33"/>
      <c r="V211" s="33"/>
      <c r="W211" s="33"/>
      <c r="X211" s="33"/>
      <c r="Y211" s="33"/>
      <c r="Z211" s="33"/>
      <c r="AA211" s="33"/>
      <c r="AB211" s="33"/>
      <c r="AC211" s="33"/>
      <c r="AD211" s="33"/>
      <c r="AE211" s="33"/>
      <c r="AT211" s="16" t="s">
        <v>156</v>
      </c>
      <c r="AU211" s="16" t="s">
        <v>86</v>
      </c>
    </row>
    <row r="212" spans="1:65" s="2" customFormat="1" ht="21.75" customHeight="1">
      <c r="A212" s="33"/>
      <c r="B212" s="34"/>
      <c r="C212" s="220" t="s">
        <v>299</v>
      </c>
      <c r="D212" s="220" t="s">
        <v>290</v>
      </c>
      <c r="E212" s="221" t="s">
        <v>5016</v>
      </c>
      <c r="F212" s="222" t="s">
        <v>5017</v>
      </c>
      <c r="G212" s="223" t="s">
        <v>210</v>
      </c>
      <c r="H212" s="224">
        <v>1</v>
      </c>
      <c r="I212" s="225"/>
      <c r="J212" s="226">
        <f>ROUND(I212*H212,2)</f>
        <v>0</v>
      </c>
      <c r="K212" s="222" t="s">
        <v>1</v>
      </c>
      <c r="L212" s="227"/>
      <c r="M212" s="228" t="s">
        <v>1</v>
      </c>
      <c r="N212" s="229" t="s">
        <v>42</v>
      </c>
      <c r="O212" s="70"/>
      <c r="P212" s="211">
        <f>O212*H212</f>
        <v>0</v>
      </c>
      <c r="Q212" s="211">
        <v>2.0000000000000001E-4</v>
      </c>
      <c r="R212" s="211">
        <f>Q212*H212</f>
        <v>2.0000000000000001E-4</v>
      </c>
      <c r="S212" s="211">
        <v>0</v>
      </c>
      <c r="T212" s="212">
        <f>S212*H212</f>
        <v>0</v>
      </c>
      <c r="U212" s="33"/>
      <c r="V212" s="33"/>
      <c r="W212" s="33"/>
      <c r="X212" s="33"/>
      <c r="Y212" s="33"/>
      <c r="Z212" s="33"/>
      <c r="AA212" s="33"/>
      <c r="AB212" s="33"/>
      <c r="AC212" s="33"/>
      <c r="AD212" s="33"/>
      <c r="AE212" s="33"/>
      <c r="AR212" s="213" t="s">
        <v>193</v>
      </c>
      <c r="AT212" s="213" t="s">
        <v>290</v>
      </c>
      <c r="AU212" s="213" t="s">
        <v>86</v>
      </c>
      <c r="AY212" s="16" t="s">
        <v>147</v>
      </c>
      <c r="BE212" s="214">
        <f>IF(N212="základní",J212,0)</f>
        <v>0</v>
      </c>
      <c r="BF212" s="214">
        <f>IF(N212="snížená",J212,0)</f>
        <v>0</v>
      </c>
      <c r="BG212" s="214">
        <f>IF(N212="zákl. přenesená",J212,0)</f>
        <v>0</v>
      </c>
      <c r="BH212" s="214">
        <f>IF(N212="sníž. přenesená",J212,0)</f>
        <v>0</v>
      </c>
      <c r="BI212" s="214">
        <f>IF(N212="nulová",J212,0)</f>
        <v>0</v>
      </c>
      <c r="BJ212" s="16" t="s">
        <v>21</v>
      </c>
      <c r="BK212" s="214">
        <f>ROUND(I212*H212,2)</f>
        <v>0</v>
      </c>
      <c r="BL212" s="16" t="s">
        <v>154</v>
      </c>
      <c r="BM212" s="213" t="s">
        <v>5018</v>
      </c>
    </row>
    <row r="213" spans="1:65" s="2" customFormat="1" ht="19.5">
      <c r="A213" s="33"/>
      <c r="B213" s="34"/>
      <c r="C213" s="35"/>
      <c r="D213" s="215" t="s">
        <v>156</v>
      </c>
      <c r="E213" s="35"/>
      <c r="F213" s="216" t="s">
        <v>5019</v>
      </c>
      <c r="G213" s="35"/>
      <c r="H213" s="35"/>
      <c r="I213" s="114"/>
      <c r="J213" s="35"/>
      <c r="K213" s="35"/>
      <c r="L213" s="38"/>
      <c r="M213" s="217"/>
      <c r="N213" s="218"/>
      <c r="O213" s="70"/>
      <c r="P213" s="70"/>
      <c r="Q213" s="70"/>
      <c r="R213" s="70"/>
      <c r="S213" s="70"/>
      <c r="T213" s="71"/>
      <c r="U213" s="33"/>
      <c r="V213" s="33"/>
      <c r="W213" s="33"/>
      <c r="X213" s="33"/>
      <c r="Y213" s="33"/>
      <c r="Z213" s="33"/>
      <c r="AA213" s="33"/>
      <c r="AB213" s="33"/>
      <c r="AC213" s="33"/>
      <c r="AD213" s="33"/>
      <c r="AE213" s="33"/>
      <c r="AT213" s="16" t="s">
        <v>156</v>
      </c>
      <c r="AU213" s="16" t="s">
        <v>86</v>
      </c>
    </row>
    <row r="214" spans="1:65" s="2" customFormat="1" ht="19.5">
      <c r="A214" s="33"/>
      <c r="B214" s="34"/>
      <c r="C214" s="35"/>
      <c r="D214" s="215" t="s">
        <v>191</v>
      </c>
      <c r="E214" s="35"/>
      <c r="F214" s="219" t="s">
        <v>5020</v>
      </c>
      <c r="G214" s="35"/>
      <c r="H214" s="35"/>
      <c r="I214" s="114"/>
      <c r="J214" s="35"/>
      <c r="K214" s="35"/>
      <c r="L214" s="38"/>
      <c r="M214" s="217"/>
      <c r="N214" s="218"/>
      <c r="O214" s="70"/>
      <c r="P214" s="70"/>
      <c r="Q214" s="70"/>
      <c r="R214" s="70"/>
      <c r="S214" s="70"/>
      <c r="T214" s="71"/>
      <c r="U214" s="33"/>
      <c r="V214" s="33"/>
      <c r="W214" s="33"/>
      <c r="X214" s="33"/>
      <c r="Y214" s="33"/>
      <c r="Z214" s="33"/>
      <c r="AA214" s="33"/>
      <c r="AB214" s="33"/>
      <c r="AC214" s="33"/>
      <c r="AD214" s="33"/>
      <c r="AE214" s="33"/>
      <c r="AT214" s="16" t="s">
        <v>191</v>
      </c>
      <c r="AU214" s="16" t="s">
        <v>86</v>
      </c>
    </row>
    <row r="215" spans="1:65" s="2" customFormat="1" ht="21.75" customHeight="1">
      <c r="A215" s="33"/>
      <c r="B215" s="34"/>
      <c r="C215" s="220" t="s">
        <v>304</v>
      </c>
      <c r="D215" s="220" t="s">
        <v>290</v>
      </c>
      <c r="E215" s="221" t="s">
        <v>5021</v>
      </c>
      <c r="F215" s="222" t="s">
        <v>5022</v>
      </c>
      <c r="G215" s="223" t="s">
        <v>210</v>
      </c>
      <c r="H215" s="224">
        <v>1</v>
      </c>
      <c r="I215" s="225"/>
      <c r="J215" s="226">
        <f>ROUND(I215*H215,2)</f>
        <v>0</v>
      </c>
      <c r="K215" s="222" t="s">
        <v>1</v>
      </c>
      <c r="L215" s="227"/>
      <c r="M215" s="228" t="s">
        <v>1</v>
      </c>
      <c r="N215" s="229" t="s">
        <v>42</v>
      </c>
      <c r="O215" s="70"/>
      <c r="P215" s="211">
        <f>O215*H215</f>
        <v>0</v>
      </c>
      <c r="Q215" s="211">
        <v>2.3000000000000001E-4</v>
      </c>
      <c r="R215" s="211">
        <f>Q215*H215</f>
        <v>2.3000000000000001E-4</v>
      </c>
      <c r="S215" s="211">
        <v>0</v>
      </c>
      <c r="T215" s="212">
        <f>S215*H215</f>
        <v>0</v>
      </c>
      <c r="U215" s="33"/>
      <c r="V215" s="33"/>
      <c r="W215" s="33"/>
      <c r="X215" s="33"/>
      <c r="Y215" s="33"/>
      <c r="Z215" s="33"/>
      <c r="AA215" s="33"/>
      <c r="AB215" s="33"/>
      <c r="AC215" s="33"/>
      <c r="AD215" s="33"/>
      <c r="AE215" s="33"/>
      <c r="AR215" s="213" t="s">
        <v>193</v>
      </c>
      <c r="AT215" s="213" t="s">
        <v>290</v>
      </c>
      <c r="AU215" s="213" t="s">
        <v>86</v>
      </c>
      <c r="AY215" s="16" t="s">
        <v>147</v>
      </c>
      <c r="BE215" s="214">
        <f>IF(N215="základní",J215,0)</f>
        <v>0</v>
      </c>
      <c r="BF215" s="214">
        <f>IF(N215="snížená",J215,0)</f>
        <v>0</v>
      </c>
      <c r="BG215" s="214">
        <f>IF(N215="zákl. přenesená",J215,0)</f>
        <v>0</v>
      </c>
      <c r="BH215" s="214">
        <f>IF(N215="sníž. přenesená",J215,0)</f>
        <v>0</v>
      </c>
      <c r="BI215" s="214">
        <f>IF(N215="nulová",J215,0)</f>
        <v>0</v>
      </c>
      <c r="BJ215" s="16" t="s">
        <v>21</v>
      </c>
      <c r="BK215" s="214">
        <f>ROUND(I215*H215,2)</f>
        <v>0</v>
      </c>
      <c r="BL215" s="16" t="s">
        <v>154</v>
      </c>
      <c r="BM215" s="213" t="s">
        <v>5023</v>
      </c>
    </row>
    <row r="216" spans="1:65" s="2" customFormat="1" ht="19.5">
      <c r="A216" s="33"/>
      <c r="B216" s="34"/>
      <c r="C216" s="35"/>
      <c r="D216" s="215" t="s">
        <v>156</v>
      </c>
      <c r="E216" s="35"/>
      <c r="F216" s="216" t="s">
        <v>5022</v>
      </c>
      <c r="G216" s="35"/>
      <c r="H216" s="35"/>
      <c r="I216" s="114"/>
      <c r="J216" s="35"/>
      <c r="K216" s="35"/>
      <c r="L216" s="38"/>
      <c r="M216" s="217"/>
      <c r="N216" s="218"/>
      <c r="O216" s="70"/>
      <c r="P216" s="70"/>
      <c r="Q216" s="70"/>
      <c r="R216" s="70"/>
      <c r="S216" s="70"/>
      <c r="T216" s="71"/>
      <c r="U216" s="33"/>
      <c r="V216" s="33"/>
      <c r="W216" s="33"/>
      <c r="X216" s="33"/>
      <c r="Y216" s="33"/>
      <c r="Z216" s="33"/>
      <c r="AA216" s="33"/>
      <c r="AB216" s="33"/>
      <c r="AC216" s="33"/>
      <c r="AD216" s="33"/>
      <c r="AE216" s="33"/>
      <c r="AT216" s="16" t="s">
        <v>156</v>
      </c>
      <c r="AU216" s="16" t="s">
        <v>86</v>
      </c>
    </row>
    <row r="217" spans="1:65" s="2" customFormat="1" ht="29.25">
      <c r="A217" s="33"/>
      <c r="B217" s="34"/>
      <c r="C217" s="35"/>
      <c r="D217" s="215" t="s">
        <v>191</v>
      </c>
      <c r="E217" s="35"/>
      <c r="F217" s="219" t="s">
        <v>5024</v>
      </c>
      <c r="G217" s="35"/>
      <c r="H217" s="35"/>
      <c r="I217" s="114"/>
      <c r="J217" s="35"/>
      <c r="K217" s="35"/>
      <c r="L217" s="38"/>
      <c r="M217" s="217"/>
      <c r="N217" s="218"/>
      <c r="O217" s="70"/>
      <c r="P217" s="70"/>
      <c r="Q217" s="70"/>
      <c r="R217" s="70"/>
      <c r="S217" s="70"/>
      <c r="T217" s="71"/>
      <c r="U217" s="33"/>
      <c r="V217" s="33"/>
      <c r="W217" s="33"/>
      <c r="X217" s="33"/>
      <c r="Y217" s="33"/>
      <c r="Z217" s="33"/>
      <c r="AA217" s="33"/>
      <c r="AB217" s="33"/>
      <c r="AC217" s="33"/>
      <c r="AD217" s="33"/>
      <c r="AE217" s="33"/>
      <c r="AT217" s="16" t="s">
        <v>191</v>
      </c>
      <c r="AU217" s="16" t="s">
        <v>86</v>
      </c>
    </row>
    <row r="218" spans="1:65" s="2" customFormat="1" ht="21.75" customHeight="1">
      <c r="A218" s="33"/>
      <c r="B218" s="34"/>
      <c r="C218" s="220" t="s">
        <v>311</v>
      </c>
      <c r="D218" s="220" t="s">
        <v>290</v>
      </c>
      <c r="E218" s="221" t="s">
        <v>5025</v>
      </c>
      <c r="F218" s="222" t="s">
        <v>5026</v>
      </c>
      <c r="G218" s="223" t="s">
        <v>210</v>
      </c>
      <c r="H218" s="224">
        <v>1</v>
      </c>
      <c r="I218" s="225"/>
      <c r="J218" s="226">
        <f>ROUND(I218*H218,2)</f>
        <v>0</v>
      </c>
      <c r="K218" s="222" t="s">
        <v>1</v>
      </c>
      <c r="L218" s="227"/>
      <c r="M218" s="228" t="s">
        <v>1</v>
      </c>
      <c r="N218" s="229" t="s">
        <v>42</v>
      </c>
      <c r="O218" s="70"/>
      <c r="P218" s="211">
        <f>O218*H218</f>
        <v>0</v>
      </c>
      <c r="Q218" s="211">
        <v>1.1E-4</v>
      </c>
      <c r="R218" s="211">
        <f>Q218*H218</f>
        <v>1.1E-4</v>
      </c>
      <c r="S218" s="211">
        <v>0</v>
      </c>
      <c r="T218" s="212">
        <f>S218*H218</f>
        <v>0</v>
      </c>
      <c r="U218" s="33"/>
      <c r="V218" s="33"/>
      <c r="W218" s="33"/>
      <c r="X218" s="33"/>
      <c r="Y218" s="33"/>
      <c r="Z218" s="33"/>
      <c r="AA218" s="33"/>
      <c r="AB218" s="33"/>
      <c r="AC218" s="33"/>
      <c r="AD218" s="33"/>
      <c r="AE218" s="33"/>
      <c r="AR218" s="213" t="s">
        <v>193</v>
      </c>
      <c r="AT218" s="213" t="s">
        <v>290</v>
      </c>
      <c r="AU218" s="213" t="s">
        <v>86</v>
      </c>
      <c r="AY218" s="16" t="s">
        <v>147</v>
      </c>
      <c r="BE218" s="214">
        <f>IF(N218="základní",J218,0)</f>
        <v>0</v>
      </c>
      <c r="BF218" s="214">
        <f>IF(N218="snížená",J218,0)</f>
        <v>0</v>
      </c>
      <c r="BG218" s="214">
        <f>IF(N218="zákl. přenesená",J218,0)</f>
        <v>0</v>
      </c>
      <c r="BH218" s="214">
        <f>IF(N218="sníž. přenesená",J218,0)</f>
        <v>0</v>
      </c>
      <c r="BI218" s="214">
        <f>IF(N218="nulová",J218,0)</f>
        <v>0</v>
      </c>
      <c r="BJ218" s="16" t="s">
        <v>21</v>
      </c>
      <c r="BK218" s="214">
        <f>ROUND(I218*H218,2)</f>
        <v>0</v>
      </c>
      <c r="BL218" s="16" t="s">
        <v>154</v>
      </c>
      <c r="BM218" s="213" t="s">
        <v>5027</v>
      </c>
    </row>
    <row r="219" spans="1:65" s="2" customFormat="1" ht="11.25">
      <c r="A219" s="33"/>
      <c r="B219" s="34"/>
      <c r="C219" s="35"/>
      <c r="D219" s="215" t="s">
        <v>156</v>
      </c>
      <c r="E219" s="35"/>
      <c r="F219" s="216" t="s">
        <v>5026</v>
      </c>
      <c r="G219" s="35"/>
      <c r="H219" s="35"/>
      <c r="I219" s="114"/>
      <c r="J219" s="35"/>
      <c r="K219" s="35"/>
      <c r="L219" s="38"/>
      <c r="M219" s="217"/>
      <c r="N219" s="218"/>
      <c r="O219" s="70"/>
      <c r="P219" s="70"/>
      <c r="Q219" s="70"/>
      <c r="R219" s="70"/>
      <c r="S219" s="70"/>
      <c r="T219" s="71"/>
      <c r="U219" s="33"/>
      <c r="V219" s="33"/>
      <c r="W219" s="33"/>
      <c r="X219" s="33"/>
      <c r="Y219" s="33"/>
      <c r="Z219" s="33"/>
      <c r="AA219" s="33"/>
      <c r="AB219" s="33"/>
      <c r="AC219" s="33"/>
      <c r="AD219" s="33"/>
      <c r="AE219" s="33"/>
      <c r="AT219" s="16" t="s">
        <v>156</v>
      </c>
      <c r="AU219" s="16" t="s">
        <v>86</v>
      </c>
    </row>
    <row r="220" spans="1:65" s="2" customFormat="1" ht="29.25">
      <c r="A220" s="33"/>
      <c r="B220" s="34"/>
      <c r="C220" s="35"/>
      <c r="D220" s="215" t="s">
        <v>191</v>
      </c>
      <c r="E220" s="35"/>
      <c r="F220" s="219" t="s">
        <v>5028</v>
      </c>
      <c r="G220" s="35"/>
      <c r="H220" s="35"/>
      <c r="I220" s="114"/>
      <c r="J220" s="35"/>
      <c r="K220" s="35"/>
      <c r="L220" s="38"/>
      <c r="M220" s="217"/>
      <c r="N220" s="218"/>
      <c r="O220" s="70"/>
      <c r="P220" s="70"/>
      <c r="Q220" s="70"/>
      <c r="R220" s="70"/>
      <c r="S220" s="70"/>
      <c r="T220" s="71"/>
      <c r="U220" s="33"/>
      <c r="V220" s="33"/>
      <c r="W220" s="33"/>
      <c r="X220" s="33"/>
      <c r="Y220" s="33"/>
      <c r="Z220" s="33"/>
      <c r="AA220" s="33"/>
      <c r="AB220" s="33"/>
      <c r="AC220" s="33"/>
      <c r="AD220" s="33"/>
      <c r="AE220" s="33"/>
      <c r="AT220" s="16" t="s">
        <v>191</v>
      </c>
      <c r="AU220" s="16" t="s">
        <v>86</v>
      </c>
    </row>
    <row r="221" spans="1:65" s="2" customFormat="1" ht="21.75" customHeight="1">
      <c r="A221" s="33"/>
      <c r="B221" s="34"/>
      <c r="C221" s="220" t="s">
        <v>318</v>
      </c>
      <c r="D221" s="220" t="s">
        <v>290</v>
      </c>
      <c r="E221" s="221" t="s">
        <v>5029</v>
      </c>
      <c r="F221" s="222" t="s">
        <v>5030</v>
      </c>
      <c r="G221" s="223" t="s">
        <v>210</v>
      </c>
      <c r="H221" s="224">
        <v>1</v>
      </c>
      <c r="I221" s="225"/>
      <c r="J221" s="226">
        <f>ROUND(I221*H221,2)</f>
        <v>0</v>
      </c>
      <c r="K221" s="222" t="s">
        <v>4888</v>
      </c>
      <c r="L221" s="227"/>
      <c r="M221" s="228" t="s">
        <v>1</v>
      </c>
      <c r="N221" s="229" t="s">
        <v>42</v>
      </c>
      <c r="O221" s="70"/>
      <c r="P221" s="211">
        <f>O221*H221</f>
        <v>0</v>
      </c>
      <c r="Q221" s="211">
        <v>9.0000000000000006E-5</v>
      </c>
      <c r="R221" s="211">
        <f>Q221*H221</f>
        <v>9.0000000000000006E-5</v>
      </c>
      <c r="S221" s="211">
        <v>0</v>
      </c>
      <c r="T221" s="212">
        <f>S221*H221</f>
        <v>0</v>
      </c>
      <c r="U221" s="33"/>
      <c r="V221" s="33"/>
      <c r="W221" s="33"/>
      <c r="X221" s="33"/>
      <c r="Y221" s="33"/>
      <c r="Z221" s="33"/>
      <c r="AA221" s="33"/>
      <c r="AB221" s="33"/>
      <c r="AC221" s="33"/>
      <c r="AD221" s="33"/>
      <c r="AE221" s="33"/>
      <c r="AR221" s="213" t="s">
        <v>193</v>
      </c>
      <c r="AT221" s="213" t="s">
        <v>290</v>
      </c>
      <c r="AU221" s="213" t="s">
        <v>86</v>
      </c>
      <c r="AY221" s="16" t="s">
        <v>147</v>
      </c>
      <c r="BE221" s="214">
        <f>IF(N221="základní",J221,0)</f>
        <v>0</v>
      </c>
      <c r="BF221" s="214">
        <f>IF(N221="snížená",J221,0)</f>
        <v>0</v>
      </c>
      <c r="BG221" s="214">
        <f>IF(N221="zákl. přenesená",J221,0)</f>
        <v>0</v>
      </c>
      <c r="BH221" s="214">
        <f>IF(N221="sníž. přenesená",J221,0)</f>
        <v>0</v>
      </c>
      <c r="BI221" s="214">
        <f>IF(N221="nulová",J221,0)</f>
        <v>0</v>
      </c>
      <c r="BJ221" s="16" t="s">
        <v>21</v>
      </c>
      <c r="BK221" s="214">
        <f>ROUND(I221*H221,2)</f>
        <v>0</v>
      </c>
      <c r="BL221" s="16" t="s">
        <v>154</v>
      </c>
      <c r="BM221" s="213" t="s">
        <v>5031</v>
      </c>
    </row>
    <row r="222" spans="1:65" s="2" customFormat="1" ht="11.25">
      <c r="A222" s="33"/>
      <c r="B222" s="34"/>
      <c r="C222" s="35"/>
      <c r="D222" s="215" t="s">
        <v>156</v>
      </c>
      <c r="E222" s="35"/>
      <c r="F222" s="216" t="s">
        <v>5030</v>
      </c>
      <c r="G222" s="35"/>
      <c r="H222" s="35"/>
      <c r="I222" s="114"/>
      <c r="J222" s="35"/>
      <c r="K222" s="35"/>
      <c r="L222" s="38"/>
      <c r="M222" s="217"/>
      <c r="N222" s="218"/>
      <c r="O222" s="70"/>
      <c r="P222" s="70"/>
      <c r="Q222" s="70"/>
      <c r="R222" s="70"/>
      <c r="S222" s="70"/>
      <c r="T222" s="71"/>
      <c r="U222" s="33"/>
      <c r="V222" s="33"/>
      <c r="W222" s="33"/>
      <c r="X222" s="33"/>
      <c r="Y222" s="33"/>
      <c r="Z222" s="33"/>
      <c r="AA222" s="33"/>
      <c r="AB222" s="33"/>
      <c r="AC222" s="33"/>
      <c r="AD222" s="33"/>
      <c r="AE222" s="33"/>
      <c r="AT222" s="16" t="s">
        <v>156</v>
      </c>
      <c r="AU222" s="16" t="s">
        <v>86</v>
      </c>
    </row>
    <row r="223" spans="1:65" s="2" customFormat="1" ht="21.75" customHeight="1">
      <c r="A223" s="33"/>
      <c r="B223" s="34"/>
      <c r="C223" s="220" t="s">
        <v>324</v>
      </c>
      <c r="D223" s="220" t="s">
        <v>290</v>
      </c>
      <c r="E223" s="221" t="s">
        <v>5032</v>
      </c>
      <c r="F223" s="222" t="s">
        <v>5033</v>
      </c>
      <c r="G223" s="223" t="s">
        <v>210</v>
      </c>
      <c r="H223" s="224">
        <v>1</v>
      </c>
      <c r="I223" s="225"/>
      <c r="J223" s="226">
        <f>ROUND(I223*H223,2)</f>
        <v>0</v>
      </c>
      <c r="K223" s="222" t="s">
        <v>4888</v>
      </c>
      <c r="L223" s="227"/>
      <c r="M223" s="228" t="s">
        <v>1</v>
      </c>
      <c r="N223" s="229" t="s">
        <v>42</v>
      </c>
      <c r="O223" s="70"/>
      <c r="P223" s="211">
        <f>O223*H223</f>
        <v>0</v>
      </c>
      <c r="Q223" s="211">
        <v>1.8000000000000001E-4</v>
      </c>
      <c r="R223" s="211">
        <f>Q223*H223</f>
        <v>1.8000000000000001E-4</v>
      </c>
      <c r="S223" s="211">
        <v>0</v>
      </c>
      <c r="T223" s="212">
        <f>S223*H223</f>
        <v>0</v>
      </c>
      <c r="U223" s="33"/>
      <c r="V223" s="33"/>
      <c r="W223" s="33"/>
      <c r="X223" s="33"/>
      <c r="Y223" s="33"/>
      <c r="Z223" s="33"/>
      <c r="AA223" s="33"/>
      <c r="AB223" s="33"/>
      <c r="AC223" s="33"/>
      <c r="AD223" s="33"/>
      <c r="AE223" s="33"/>
      <c r="AR223" s="213" t="s">
        <v>193</v>
      </c>
      <c r="AT223" s="213" t="s">
        <v>290</v>
      </c>
      <c r="AU223" s="213" t="s">
        <v>86</v>
      </c>
      <c r="AY223" s="16" t="s">
        <v>147</v>
      </c>
      <c r="BE223" s="214">
        <f>IF(N223="základní",J223,0)</f>
        <v>0</v>
      </c>
      <c r="BF223" s="214">
        <f>IF(N223="snížená",J223,0)</f>
        <v>0</v>
      </c>
      <c r="BG223" s="214">
        <f>IF(N223="zákl. přenesená",J223,0)</f>
        <v>0</v>
      </c>
      <c r="BH223" s="214">
        <f>IF(N223="sníž. přenesená",J223,0)</f>
        <v>0</v>
      </c>
      <c r="BI223" s="214">
        <f>IF(N223="nulová",J223,0)</f>
        <v>0</v>
      </c>
      <c r="BJ223" s="16" t="s">
        <v>21</v>
      </c>
      <c r="BK223" s="214">
        <f>ROUND(I223*H223,2)</f>
        <v>0</v>
      </c>
      <c r="BL223" s="16" t="s">
        <v>154</v>
      </c>
      <c r="BM223" s="213" t="s">
        <v>5034</v>
      </c>
    </row>
    <row r="224" spans="1:65" s="2" customFormat="1" ht="11.25">
      <c r="A224" s="33"/>
      <c r="B224" s="34"/>
      <c r="C224" s="35"/>
      <c r="D224" s="215" t="s">
        <v>156</v>
      </c>
      <c r="E224" s="35"/>
      <c r="F224" s="216" t="s">
        <v>5033</v>
      </c>
      <c r="G224" s="35"/>
      <c r="H224" s="35"/>
      <c r="I224" s="114"/>
      <c r="J224" s="35"/>
      <c r="K224" s="35"/>
      <c r="L224" s="38"/>
      <c r="M224" s="217"/>
      <c r="N224" s="218"/>
      <c r="O224" s="70"/>
      <c r="P224" s="70"/>
      <c r="Q224" s="70"/>
      <c r="R224" s="70"/>
      <c r="S224" s="70"/>
      <c r="T224" s="71"/>
      <c r="U224" s="33"/>
      <c r="V224" s="33"/>
      <c r="W224" s="33"/>
      <c r="X224" s="33"/>
      <c r="Y224" s="33"/>
      <c r="Z224" s="33"/>
      <c r="AA224" s="33"/>
      <c r="AB224" s="33"/>
      <c r="AC224" s="33"/>
      <c r="AD224" s="33"/>
      <c r="AE224" s="33"/>
      <c r="AT224" s="16" t="s">
        <v>156</v>
      </c>
      <c r="AU224" s="16" t="s">
        <v>86</v>
      </c>
    </row>
    <row r="225" spans="1:65" s="2" customFormat="1" ht="21.75" customHeight="1">
      <c r="A225" s="33"/>
      <c r="B225" s="34"/>
      <c r="C225" s="220" t="s">
        <v>330</v>
      </c>
      <c r="D225" s="220" t="s">
        <v>290</v>
      </c>
      <c r="E225" s="221" t="s">
        <v>5035</v>
      </c>
      <c r="F225" s="222" t="s">
        <v>5036</v>
      </c>
      <c r="G225" s="223" t="s">
        <v>210</v>
      </c>
      <c r="H225" s="224">
        <v>1</v>
      </c>
      <c r="I225" s="225"/>
      <c r="J225" s="226">
        <f>ROUND(I225*H225,2)</f>
        <v>0</v>
      </c>
      <c r="K225" s="222" t="s">
        <v>4888</v>
      </c>
      <c r="L225" s="227"/>
      <c r="M225" s="228" t="s">
        <v>1</v>
      </c>
      <c r="N225" s="229" t="s">
        <v>42</v>
      </c>
      <c r="O225" s="70"/>
      <c r="P225" s="211">
        <f>O225*H225</f>
        <v>0</v>
      </c>
      <c r="Q225" s="211">
        <v>2.1000000000000001E-4</v>
      </c>
      <c r="R225" s="211">
        <f>Q225*H225</f>
        <v>2.1000000000000001E-4</v>
      </c>
      <c r="S225" s="211">
        <v>0</v>
      </c>
      <c r="T225" s="212">
        <f>S225*H225</f>
        <v>0</v>
      </c>
      <c r="U225" s="33"/>
      <c r="V225" s="33"/>
      <c r="W225" s="33"/>
      <c r="X225" s="33"/>
      <c r="Y225" s="33"/>
      <c r="Z225" s="33"/>
      <c r="AA225" s="33"/>
      <c r="AB225" s="33"/>
      <c r="AC225" s="33"/>
      <c r="AD225" s="33"/>
      <c r="AE225" s="33"/>
      <c r="AR225" s="213" t="s">
        <v>193</v>
      </c>
      <c r="AT225" s="213" t="s">
        <v>290</v>
      </c>
      <c r="AU225" s="213" t="s">
        <v>86</v>
      </c>
      <c r="AY225" s="16" t="s">
        <v>147</v>
      </c>
      <c r="BE225" s="214">
        <f>IF(N225="základní",J225,0)</f>
        <v>0</v>
      </c>
      <c r="BF225" s="214">
        <f>IF(N225="snížená",J225,0)</f>
        <v>0</v>
      </c>
      <c r="BG225" s="214">
        <f>IF(N225="zákl. přenesená",J225,0)</f>
        <v>0</v>
      </c>
      <c r="BH225" s="214">
        <f>IF(N225="sníž. přenesená",J225,0)</f>
        <v>0</v>
      </c>
      <c r="BI225" s="214">
        <f>IF(N225="nulová",J225,0)</f>
        <v>0</v>
      </c>
      <c r="BJ225" s="16" t="s">
        <v>21</v>
      </c>
      <c r="BK225" s="214">
        <f>ROUND(I225*H225,2)</f>
        <v>0</v>
      </c>
      <c r="BL225" s="16" t="s">
        <v>154</v>
      </c>
      <c r="BM225" s="213" t="s">
        <v>5037</v>
      </c>
    </row>
    <row r="226" spans="1:65" s="2" customFormat="1" ht="11.25">
      <c r="A226" s="33"/>
      <c r="B226" s="34"/>
      <c r="C226" s="35"/>
      <c r="D226" s="215" t="s">
        <v>156</v>
      </c>
      <c r="E226" s="35"/>
      <c r="F226" s="216" t="s">
        <v>5036</v>
      </c>
      <c r="G226" s="35"/>
      <c r="H226" s="35"/>
      <c r="I226" s="114"/>
      <c r="J226" s="35"/>
      <c r="K226" s="35"/>
      <c r="L226" s="38"/>
      <c r="M226" s="217"/>
      <c r="N226" s="218"/>
      <c r="O226" s="70"/>
      <c r="P226" s="70"/>
      <c r="Q226" s="70"/>
      <c r="R226" s="70"/>
      <c r="S226" s="70"/>
      <c r="T226" s="71"/>
      <c r="U226" s="33"/>
      <c r="V226" s="33"/>
      <c r="W226" s="33"/>
      <c r="X226" s="33"/>
      <c r="Y226" s="33"/>
      <c r="Z226" s="33"/>
      <c r="AA226" s="33"/>
      <c r="AB226" s="33"/>
      <c r="AC226" s="33"/>
      <c r="AD226" s="33"/>
      <c r="AE226" s="33"/>
      <c r="AT226" s="16" t="s">
        <v>156</v>
      </c>
      <c r="AU226" s="16" t="s">
        <v>86</v>
      </c>
    </row>
    <row r="227" spans="1:65" s="2" customFormat="1" ht="33" customHeight="1">
      <c r="A227" s="33"/>
      <c r="B227" s="34"/>
      <c r="C227" s="202" t="s">
        <v>337</v>
      </c>
      <c r="D227" s="202" t="s">
        <v>149</v>
      </c>
      <c r="E227" s="203" t="s">
        <v>5038</v>
      </c>
      <c r="F227" s="204" t="s">
        <v>5039</v>
      </c>
      <c r="G227" s="205" t="s">
        <v>285</v>
      </c>
      <c r="H227" s="206">
        <v>1</v>
      </c>
      <c r="I227" s="207"/>
      <c r="J227" s="208">
        <f>ROUND(I227*H227,2)</f>
        <v>0</v>
      </c>
      <c r="K227" s="204" t="s">
        <v>4888</v>
      </c>
      <c r="L227" s="38"/>
      <c r="M227" s="209" t="s">
        <v>1</v>
      </c>
      <c r="N227" s="210" t="s">
        <v>42</v>
      </c>
      <c r="O227" s="70"/>
      <c r="P227" s="211">
        <f>O227*H227</f>
        <v>0</v>
      </c>
      <c r="Q227" s="211">
        <v>0</v>
      </c>
      <c r="R227" s="211">
        <f>Q227*H227</f>
        <v>0</v>
      </c>
      <c r="S227" s="211">
        <v>0</v>
      </c>
      <c r="T227" s="212">
        <f>S227*H227</f>
        <v>0</v>
      </c>
      <c r="U227" s="33"/>
      <c r="V227" s="33"/>
      <c r="W227" s="33"/>
      <c r="X227" s="33"/>
      <c r="Y227" s="33"/>
      <c r="Z227" s="33"/>
      <c r="AA227" s="33"/>
      <c r="AB227" s="33"/>
      <c r="AC227" s="33"/>
      <c r="AD227" s="33"/>
      <c r="AE227" s="33"/>
      <c r="AR227" s="213" t="s">
        <v>154</v>
      </c>
      <c r="AT227" s="213" t="s">
        <v>149</v>
      </c>
      <c r="AU227" s="213" t="s">
        <v>86</v>
      </c>
      <c r="AY227" s="16" t="s">
        <v>147</v>
      </c>
      <c r="BE227" s="214">
        <f>IF(N227="základní",J227,0)</f>
        <v>0</v>
      </c>
      <c r="BF227" s="214">
        <f>IF(N227="snížená",J227,0)</f>
        <v>0</v>
      </c>
      <c r="BG227" s="214">
        <f>IF(N227="zákl. přenesená",J227,0)</f>
        <v>0</v>
      </c>
      <c r="BH227" s="214">
        <f>IF(N227="sníž. přenesená",J227,0)</f>
        <v>0</v>
      </c>
      <c r="BI227" s="214">
        <f>IF(N227="nulová",J227,0)</f>
        <v>0</v>
      </c>
      <c r="BJ227" s="16" t="s">
        <v>21</v>
      </c>
      <c r="BK227" s="214">
        <f>ROUND(I227*H227,2)</f>
        <v>0</v>
      </c>
      <c r="BL227" s="16" t="s">
        <v>154</v>
      </c>
      <c r="BM227" s="213" t="s">
        <v>5040</v>
      </c>
    </row>
    <row r="228" spans="1:65" s="2" customFormat="1" ht="58.5">
      <c r="A228" s="33"/>
      <c r="B228" s="34"/>
      <c r="C228" s="35"/>
      <c r="D228" s="215" t="s">
        <v>156</v>
      </c>
      <c r="E228" s="35"/>
      <c r="F228" s="216" t="s">
        <v>5041</v>
      </c>
      <c r="G228" s="35"/>
      <c r="H228" s="35"/>
      <c r="I228" s="114"/>
      <c r="J228" s="35"/>
      <c r="K228" s="35"/>
      <c r="L228" s="38"/>
      <c r="M228" s="217"/>
      <c r="N228" s="218"/>
      <c r="O228" s="70"/>
      <c r="P228" s="70"/>
      <c r="Q228" s="70"/>
      <c r="R228" s="70"/>
      <c r="S228" s="70"/>
      <c r="T228" s="71"/>
      <c r="U228" s="33"/>
      <c r="V228" s="33"/>
      <c r="W228" s="33"/>
      <c r="X228" s="33"/>
      <c r="Y228" s="33"/>
      <c r="Z228" s="33"/>
      <c r="AA228" s="33"/>
      <c r="AB228" s="33"/>
      <c r="AC228" s="33"/>
      <c r="AD228" s="33"/>
      <c r="AE228" s="33"/>
      <c r="AT228" s="16" t="s">
        <v>156</v>
      </c>
      <c r="AU228" s="16" t="s">
        <v>86</v>
      </c>
    </row>
    <row r="229" spans="1:65" s="2" customFormat="1" ht="48.75">
      <c r="A229" s="33"/>
      <c r="B229" s="34"/>
      <c r="C229" s="35"/>
      <c r="D229" s="215" t="s">
        <v>158</v>
      </c>
      <c r="E229" s="35"/>
      <c r="F229" s="219" t="s">
        <v>5042</v>
      </c>
      <c r="G229" s="35"/>
      <c r="H229" s="35"/>
      <c r="I229" s="114"/>
      <c r="J229" s="35"/>
      <c r="K229" s="35"/>
      <c r="L229" s="38"/>
      <c r="M229" s="217"/>
      <c r="N229" s="218"/>
      <c r="O229" s="70"/>
      <c r="P229" s="70"/>
      <c r="Q229" s="70"/>
      <c r="R229" s="70"/>
      <c r="S229" s="70"/>
      <c r="T229" s="71"/>
      <c r="U229" s="33"/>
      <c r="V229" s="33"/>
      <c r="W229" s="33"/>
      <c r="X229" s="33"/>
      <c r="Y229" s="33"/>
      <c r="Z229" s="33"/>
      <c r="AA229" s="33"/>
      <c r="AB229" s="33"/>
      <c r="AC229" s="33"/>
      <c r="AD229" s="33"/>
      <c r="AE229" s="33"/>
      <c r="AT229" s="16" t="s">
        <v>158</v>
      </c>
      <c r="AU229" s="16" t="s">
        <v>86</v>
      </c>
    </row>
    <row r="230" spans="1:65" s="2" customFormat="1" ht="29.25">
      <c r="A230" s="33"/>
      <c r="B230" s="34"/>
      <c r="C230" s="35"/>
      <c r="D230" s="215" t="s">
        <v>191</v>
      </c>
      <c r="E230" s="35"/>
      <c r="F230" s="219" t="s">
        <v>5043</v>
      </c>
      <c r="G230" s="35"/>
      <c r="H230" s="35"/>
      <c r="I230" s="114"/>
      <c r="J230" s="35"/>
      <c r="K230" s="35"/>
      <c r="L230" s="38"/>
      <c r="M230" s="217"/>
      <c r="N230" s="218"/>
      <c r="O230" s="70"/>
      <c r="P230" s="70"/>
      <c r="Q230" s="70"/>
      <c r="R230" s="70"/>
      <c r="S230" s="70"/>
      <c r="T230" s="71"/>
      <c r="U230" s="33"/>
      <c r="V230" s="33"/>
      <c r="W230" s="33"/>
      <c r="X230" s="33"/>
      <c r="Y230" s="33"/>
      <c r="Z230" s="33"/>
      <c r="AA230" s="33"/>
      <c r="AB230" s="33"/>
      <c r="AC230" s="33"/>
      <c r="AD230" s="33"/>
      <c r="AE230" s="33"/>
      <c r="AT230" s="16" t="s">
        <v>191</v>
      </c>
      <c r="AU230" s="16" t="s">
        <v>86</v>
      </c>
    </row>
    <row r="231" spans="1:65" s="2" customFormat="1" ht="33" customHeight="1">
      <c r="A231" s="33"/>
      <c r="B231" s="34"/>
      <c r="C231" s="202" t="s">
        <v>343</v>
      </c>
      <c r="D231" s="202" t="s">
        <v>149</v>
      </c>
      <c r="E231" s="203" t="s">
        <v>5044</v>
      </c>
      <c r="F231" s="204" t="s">
        <v>5045</v>
      </c>
      <c r="G231" s="205" t="s">
        <v>285</v>
      </c>
      <c r="H231" s="206">
        <v>1</v>
      </c>
      <c r="I231" s="207"/>
      <c r="J231" s="208">
        <f>ROUND(I231*H231,2)</f>
        <v>0</v>
      </c>
      <c r="K231" s="204" t="s">
        <v>4888</v>
      </c>
      <c r="L231" s="38"/>
      <c r="M231" s="209" t="s">
        <v>1</v>
      </c>
      <c r="N231" s="210" t="s">
        <v>42</v>
      </c>
      <c r="O231" s="70"/>
      <c r="P231" s="211">
        <f>O231*H231</f>
        <v>0</v>
      </c>
      <c r="Q231" s="211">
        <v>0</v>
      </c>
      <c r="R231" s="211">
        <f>Q231*H231</f>
        <v>0</v>
      </c>
      <c r="S231" s="211">
        <v>0</v>
      </c>
      <c r="T231" s="212">
        <f>S231*H231</f>
        <v>0</v>
      </c>
      <c r="U231" s="33"/>
      <c r="V231" s="33"/>
      <c r="W231" s="33"/>
      <c r="X231" s="33"/>
      <c r="Y231" s="33"/>
      <c r="Z231" s="33"/>
      <c r="AA231" s="33"/>
      <c r="AB231" s="33"/>
      <c r="AC231" s="33"/>
      <c r="AD231" s="33"/>
      <c r="AE231" s="33"/>
      <c r="AR231" s="213" t="s">
        <v>154</v>
      </c>
      <c r="AT231" s="213" t="s">
        <v>149</v>
      </c>
      <c r="AU231" s="213" t="s">
        <v>86</v>
      </c>
      <c r="AY231" s="16" t="s">
        <v>147</v>
      </c>
      <c r="BE231" s="214">
        <f>IF(N231="základní",J231,0)</f>
        <v>0</v>
      </c>
      <c r="BF231" s="214">
        <f>IF(N231="snížená",J231,0)</f>
        <v>0</v>
      </c>
      <c r="BG231" s="214">
        <f>IF(N231="zákl. přenesená",J231,0)</f>
        <v>0</v>
      </c>
      <c r="BH231" s="214">
        <f>IF(N231="sníž. přenesená",J231,0)</f>
        <v>0</v>
      </c>
      <c r="BI231" s="214">
        <f>IF(N231="nulová",J231,0)</f>
        <v>0</v>
      </c>
      <c r="BJ231" s="16" t="s">
        <v>21</v>
      </c>
      <c r="BK231" s="214">
        <f>ROUND(I231*H231,2)</f>
        <v>0</v>
      </c>
      <c r="BL231" s="16" t="s">
        <v>154</v>
      </c>
      <c r="BM231" s="213" t="s">
        <v>5046</v>
      </c>
    </row>
    <row r="232" spans="1:65" s="2" customFormat="1" ht="58.5">
      <c r="A232" s="33"/>
      <c r="B232" s="34"/>
      <c r="C232" s="35"/>
      <c r="D232" s="215" t="s">
        <v>156</v>
      </c>
      <c r="E232" s="35"/>
      <c r="F232" s="216" t="s">
        <v>5047</v>
      </c>
      <c r="G232" s="35"/>
      <c r="H232" s="35"/>
      <c r="I232" s="114"/>
      <c r="J232" s="35"/>
      <c r="K232" s="35"/>
      <c r="L232" s="38"/>
      <c r="M232" s="217"/>
      <c r="N232" s="218"/>
      <c r="O232" s="70"/>
      <c r="P232" s="70"/>
      <c r="Q232" s="70"/>
      <c r="R232" s="70"/>
      <c r="S232" s="70"/>
      <c r="T232" s="71"/>
      <c r="U232" s="33"/>
      <c r="V232" s="33"/>
      <c r="W232" s="33"/>
      <c r="X232" s="33"/>
      <c r="Y232" s="33"/>
      <c r="Z232" s="33"/>
      <c r="AA232" s="33"/>
      <c r="AB232" s="33"/>
      <c r="AC232" s="33"/>
      <c r="AD232" s="33"/>
      <c r="AE232" s="33"/>
      <c r="AT232" s="16" t="s">
        <v>156</v>
      </c>
      <c r="AU232" s="16" t="s">
        <v>86</v>
      </c>
    </row>
    <row r="233" spans="1:65" s="2" customFormat="1" ht="48.75">
      <c r="A233" s="33"/>
      <c r="B233" s="34"/>
      <c r="C233" s="35"/>
      <c r="D233" s="215" t="s">
        <v>158</v>
      </c>
      <c r="E233" s="35"/>
      <c r="F233" s="219" t="s">
        <v>5042</v>
      </c>
      <c r="G233" s="35"/>
      <c r="H233" s="35"/>
      <c r="I233" s="114"/>
      <c r="J233" s="35"/>
      <c r="K233" s="35"/>
      <c r="L233" s="38"/>
      <c r="M233" s="217"/>
      <c r="N233" s="218"/>
      <c r="O233" s="70"/>
      <c r="P233" s="70"/>
      <c r="Q233" s="70"/>
      <c r="R233" s="70"/>
      <c r="S233" s="70"/>
      <c r="T233" s="71"/>
      <c r="U233" s="33"/>
      <c r="V233" s="33"/>
      <c r="W233" s="33"/>
      <c r="X233" s="33"/>
      <c r="Y233" s="33"/>
      <c r="Z233" s="33"/>
      <c r="AA233" s="33"/>
      <c r="AB233" s="33"/>
      <c r="AC233" s="33"/>
      <c r="AD233" s="33"/>
      <c r="AE233" s="33"/>
      <c r="AT233" s="16" t="s">
        <v>158</v>
      </c>
      <c r="AU233" s="16" t="s">
        <v>86</v>
      </c>
    </row>
    <row r="234" spans="1:65" s="2" customFormat="1" ht="29.25">
      <c r="A234" s="33"/>
      <c r="B234" s="34"/>
      <c r="C234" s="35"/>
      <c r="D234" s="215" t="s">
        <v>191</v>
      </c>
      <c r="E234" s="35"/>
      <c r="F234" s="219" t="s">
        <v>5043</v>
      </c>
      <c r="G234" s="35"/>
      <c r="H234" s="35"/>
      <c r="I234" s="114"/>
      <c r="J234" s="35"/>
      <c r="K234" s="35"/>
      <c r="L234" s="38"/>
      <c r="M234" s="217"/>
      <c r="N234" s="218"/>
      <c r="O234" s="70"/>
      <c r="P234" s="70"/>
      <c r="Q234" s="70"/>
      <c r="R234" s="70"/>
      <c r="S234" s="70"/>
      <c r="T234" s="71"/>
      <c r="U234" s="33"/>
      <c r="V234" s="33"/>
      <c r="W234" s="33"/>
      <c r="X234" s="33"/>
      <c r="Y234" s="33"/>
      <c r="Z234" s="33"/>
      <c r="AA234" s="33"/>
      <c r="AB234" s="33"/>
      <c r="AC234" s="33"/>
      <c r="AD234" s="33"/>
      <c r="AE234" s="33"/>
      <c r="AT234" s="16" t="s">
        <v>191</v>
      </c>
      <c r="AU234" s="16" t="s">
        <v>86</v>
      </c>
    </row>
    <row r="235" spans="1:65" s="12" customFormat="1" ht="25.9" customHeight="1">
      <c r="B235" s="186"/>
      <c r="C235" s="187"/>
      <c r="D235" s="188" t="s">
        <v>76</v>
      </c>
      <c r="E235" s="189" t="s">
        <v>4841</v>
      </c>
      <c r="F235" s="189" t="s">
        <v>4842</v>
      </c>
      <c r="G235" s="187"/>
      <c r="H235" s="187"/>
      <c r="I235" s="190"/>
      <c r="J235" s="191">
        <f>BK235</f>
        <v>0</v>
      </c>
      <c r="K235" s="187"/>
      <c r="L235" s="192"/>
      <c r="M235" s="193"/>
      <c r="N235" s="194"/>
      <c r="O235" s="194"/>
      <c r="P235" s="195">
        <f>SUM(P236:P263)</f>
        <v>0</v>
      </c>
      <c r="Q235" s="194"/>
      <c r="R235" s="195">
        <f>SUM(R236:R263)</f>
        <v>0</v>
      </c>
      <c r="S235" s="194"/>
      <c r="T235" s="196">
        <f>SUM(T236:T263)</f>
        <v>0</v>
      </c>
      <c r="AR235" s="197" t="s">
        <v>154</v>
      </c>
      <c r="AT235" s="198" t="s">
        <v>76</v>
      </c>
      <c r="AU235" s="198" t="s">
        <v>77</v>
      </c>
      <c r="AY235" s="197" t="s">
        <v>147</v>
      </c>
      <c r="BK235" s="199">
        <f>SUM(BK236:BK263)</f>
        <v>0</v>
      </c>
    </row>
    <row r="236" spans="1:65" s="2" customFormat="1" ht="21.75" customHeight="1">
      <c r="A236" s="33"/>
      <c r="B236" s="34"/>
      <c r="C236" s="202" t="s">
        <v>350</v>
      </c>
      <c r="D236" s="202" t="s">
        <v>149</v>
      </c>
      <c r="E236" s="203" t="s">
        <v>5048</v>
      </c>
      <c r="F236" s="204" t="s">
        <v>5049</v>
      </c>
      <c r="G236" s="205" t="s">
        <v>210</v>
      </c>
      <c r="H236" s="206">
        <v>1</v>
      </c>
      <c r="I236" s="207"/>
      <c r="J236" s="208">
        <f>ROUND(I236*H236,2)</f>
        <v>0</v>
      </c>
      <c r="K236" s="204" t="s">
        <v>4888</v>
      </c>
      <c r="L236" s="38"/>
      <c r="M236" s="209" t="s">
        <v>1</v>
      </c>
      <c r="N236" s="210" t="s">
        <v>42</v>
      </c>
      <c r="O236" s="70"/>
      <c r="P236" s="211">
        <f>O236*H236</f>
        <v>0</v>
      </c>
      <c r="Q236" s="211">
        <v>0</v>
      </c>
      <c r="R236" s="211">
        <f>Q236*H236</f>
        <v>0</v>
      </c>
      <c r="S236" s="211">
        <v>0</v>
      </c>
      <c r="T236" s="212">
        <f>S236*H236</f>
        <v>0</v>
      </c>
      <c r="U236" s="33"/>
      <c r="V236" s="33"/>
      <c r="W236" s="33"/>
      <c r="X236" s="33"/>
      <c r="Y236" s="33"/>
      <c r="Z236" s="33"/>
      <c r="AA236" s="33"/>
      <c r="AB236" s="33"/>
      <c r="AC236" s="33"/>
      <c r="AD236" s="33"/>
      <c r="AE236" s="33"/>
      <c r="AR236" s="213" t="s">
        <v>2931</v>
      </c>
      <c r="AT236" s="213" t="s">
        <v>149</v>
      </c>
      <c r="AU236" s="213" t="s">
        <v>21</v>
      </c>
      <c r="AY236" s="16" t="s">
        <v>147</v>
      </c>
      <c r="BE236" s="214">
        <f>IF(N236="základní",J236,0)</f>
        <v>0</v>
      </c>
      <c r="BF236" s="214">
        <f>IF(N236="snížená",J236,0)</f>
        <v>0</v>
      </c>
      <c r="BG236" s="214">
        <f>IF(N236="zákl. přenesená",J236,0)</f>
        <v>0</v>
      </c>
      <c r="BH236" s="214">
        <f>IF(N236="sníž. přenesená",J236,0)</f>
        <v>0</v>
      </c>
      <c r="BI236" s="214">
        <f>IF(N236="nulová",J236,0)</f>
        <v>0</v>
      </c>
      <c r="BJ236" s="16" t="s">
        <v>21</v>
      </c>
      <c r="BK236" s="214">
        <f>ROUND(I236*H236,2)</f>
        <v>0</v>
      </c>
      <c r="BL236" s="16" t="s">
        <v>2931</v>
      </c>
      <c r="BM236" s="213" t="s">
        <v>5050</v>
      </c>
    </row>
    <row r="237" spans="1:65" s="2" customFormat="1" ht="19.5">
      <c r="A237" s="33"/>
      <c r="B237" s="34"/>
      <c r="C237" s="35"/>
      <c r="D237" s="215" t="s">
        <v>156</v>
      </c>
      <c r="E237" s="35"/>
      <c r="F237" s="216" t="s">
        <v>5049</v>
      </c>
      <c r="G237" s="35"/>
      <c r="H237" s="35"/>
      <c r="I237" s="114"/>
      <c r="J237" s="35"/>
      <c r="K237" s="35"/>
      <c r="L237" s="38"/>
      <c r="M237" s="217"/>
      <c r="N237" s="218"/>
      <c r="O237" s="70"/>
      <c r="P237" s="70"/>
      <c r="Q237" s="70"/>
      <c r="R237" s="70"/>
      <c r="S237" s="70"/>
      <c r="T237" s="71"/>
      <c r="U237" s="33"/>
      <c r="V237" s="33"/>
      <c r="W237" s="33"/>
      <c r="X237" s="33"/>
      <c r="Y237" s="33"/>
      <c r="Z237" s="33"/>
      <c r="AA237" s="33"/>
      <c r="AB237" s="33"/>
      <c r="AC237" s="33"/>
      <c r="AD237" s="33"/>
      <c r="AE237" s="33"/>
      <c r="AT237" s="16" t="s">
        <v>156</v>
      </c>
      <c r="AU237" s="16" t="s">
        <v>21</v>
      </c>
    </row>
    <row r="238" spans="1:65" s="2" customFormat="1" ht="33" customHeight="1">
      <c r="A238" s="33"/>
      <c r="B238" s="34"/>
      <c r="C238" s="202" t="s">
        <v>355</v>
      </c>
      <c r="D238" s="202" t="s">
        <v>149</v>
      </c>
      <c r="E238" s="203" t="s">
        <v>5051</v>
      </c>
      <c r="F238" s="204" t="s">
        <v>5052</v>
      </c>
      <c r="G238" s="205" t="s">
        <v>210</v>
      </c>
      <c r="H238" s="206">
        <v>1</v>
      </c>
      <c r="I238" s="207"/>
      <c r="J238" s="208">
        <f>ROUND(I238*H238,2)</f>
        <v>0</v>
      </c>
      <c r="K238" s="204" t="s">
        <v>4888</v>
      </c>
      <c r="L238" s="38"/>
      <c r="M238" s="209" t="s">
        <v>1</v>
      </c>
      <c r="N238" s="210" t="s">
        <v>42</v>
      </c>
      <c r="O238" s="70"/>
      <c r="P238" s="211">
        <f>O238*H238</f>
        <v>0</v>
      </c>
      <c r="Q238" s="211">
        <v>0</v>
      </c>
      <c r="R238" s="211">
        <f>Q238*H238</f>
        <v>0</v>
      </c>
      <c r="S238" s="211">
        <v>0</v>
      </c>
      <c r="T238" s="212">
        <f>S238*H238</f>
        <v>0</v>
      </c>
      <c r="U238" s="33"/>
      <c r="V238" s="33"/>
      <c r="W238" s="33"/>
      <c r="X238" s="33"/>
      <c r="Y238" s="33"/>
      <c r="Z238" s="33"/>
      <c r="AA238" s="33"/>
      <c r="AB238" s="33"/>
      <c r="AC238" s="33"/>
      <c r="AD238" s="33"/>
      <c r="AE238" s="33"/>
      <c r="AR238" s="213" t="s">
        <v>2931</v>
      </c>
      <c r="AT238" s="213" t="s">
        <v>149</v>
      </c>
      <c r="AU238" s="213" t="s">
        <v>21</v>
      </c>
      <c r="AY238" s="16" t="s">
        <v>147</v>
      </c>
      <c r="BE238" s="214">
        <f>IF(N238="základní",J238,0)</f>
        <v>0</v>
      </c>
      <c r="BF238" s="214">
        <f>IF(N238="snížená",J238,0)</f>
        <v>0</v>
      </c>
      <c r="BG238" s="214">
        <f>IF(N238="zákl. přenesená",J238,0)</f>
        <v>0</v>
      </c>
      <c r="BH238" s="214">
        <f>IF(N238="sníž. přenesená",J238,0)</f>
        <v>0</v>
      </c>
      <c r="BI238" s="214">
        <f>IF(N238="nulová",J238,0)</f>
        <v>0</v>
      </c>
      <c r="BJ238" s="16" t="s">
        <v>21</v>
      </c>
      <c r="BK238" s="214">
        <f>ROUND(I238*H238,2)</f>
        <v>0</v>
      </c>
      <c r="BL238" s="16" t="s">
        <v>2931</v>
      </c>
      <c r="BM238" s="213" t="s">
        <v>5053</v>
      </c>
    </row>
    <row r="239" spans="1:65" s="2" customFormat="1" ht="39">
      <c r="A239" s="33"/>
      <c r="B239" s="34"/>
      <c r="C239" s="35"/>
      <c r="D239" s="215" t="s">
        <v>156</v>
      </c>
      <c r="E239" s="35"/>
      <c r="F239" s="216" t="s">
        <v>5054</v>
      </c>
      <c r="G239" s="35"/>
      <c r="H239" s="35"/>
      <c r="I239" s="114"/>
      <c r="J239" s="35"/>
      <c r="K239" s="35"/>
      <c r="L239" s="38"/>
      <c r="M239" s="217"/>
      <c r="N239" s="218"/>
      <c r="O239" s="70"/>
      <c r="P239" s="70"/>
      <c r="Q239" s="70"/>
      <c r="R239" s="70"/>
      <c r="S239" s="70"/>
      <c r="T239" s="71"/>
      <c r="U239" s="33"/>
      <c r="V239" s="33"/>
      <c r="W239" s="33"/>
      <c r="X239" s="33"/>
      <c r="Y239" s="33"/>
      <c r="Z239" s="33"/>
      <c r="AA239" s="33"/>
      <c r="AB239" s="33"/>
      <c r="AC239" s="33"/>
      <c r="AD239" s="33"/>
      <c r="AE239" s="33"/>
      <c r="AT239" s="16" t="s">
        <v>156</v>
      </c>
      <c r="AU239" s="16" t="s">
        <v>21</v>
      </c>
    </row>
    <row r="240" spans="1:65" s="2" customFormat="1" ht="44.25" customHeight="1">
      <c r="A240" s="33"/>
      <c r="B240" s="34"/>
      <c r="C240" s="202" t="s">
        <v>360</v>
      </c>
      <c r="D240" s="202" t="s">
        <v>149</v>
      </c>
      <c r="E240" s="203" t="s">
        <v>5055</v>
      </c>
      <c r="F240" s="204" t="s">
        <v>5056</v>
      </c>
      <c r="G240" s="205" t="s">
        <v>580</v>
      </c>
      <c r="H240" s="206">
        <v>1</v>
      </c>
      <c r="I240" s="207"/>
      <c r="J240" s="208">
        <f>ROUND(I240*H240,2)</f>
        <v>0</v>
      </c>
      <c r="K240" s="204" t="s">
        <v>4888</v>
      </c>
      <c r="L240" s="38"/>
      <c r="M240" s="209" t="s">
        <v>1</v>
      </c>
      <c r="N240" s="210" t="s">
        <v>42</v>
      </c>
      <c r="O240" s="70"/>
      <c r="P240" s="211">
        <f>O240*H240</f>
        <v>0</v>
      </c>
      <c r="Q240" s="211">
        <v>0</v>
      </c>
      <c r="R240" s="211">
        <f>Q240*H240</f>
        <v>0</v>
      </c>
      <c r="S240" s="211">
        <v>0</v>
      </c>
      <c r="T240" s="212">
        <f>S240*H240</f>
        <v>0</v>
      </c>
      <c r="U240" s="33"/>
      <c r="V240" s="33"/>
      <c r="W240" s="33"/>
      <c r="X240" s="33"/>
      <c r="Y240" s="33"/>
      <c r="Z240" s="33"/>
      <c r="AA240" s="33"/>
      <c r="AB240" s="33"/>
      <c r="AC240" s="33"/>
      <c r="AD240" s="33"/>
      <c r="AE240" s="33"/>
      <c r="AR240" s="213" t="s">
        <v>2931</v>
      </c>
      <c r="AT240" s="213" t="s">
        <v>149</v>
      </c>
      <c r="AU240" s="213" t="s">
        <v>21</v>
      </c>
      <c r="AY240" s="16" t="s">
        <v>147</v>
      </c>
      <c r="BE240" s="214">
        <f>IF(N240="základní",J240,0)</f>
        <v>0</v>
      </c>
      <c r="BF240" s="214">
        <f>IF(N240="snížená",J240,0)</f>
        <v>0</v>
      </c>
      <c r="BG240" s="214">
        <f>IF(N240="zákl. přenesená",J240,0)</f>
        <v>0</v>
      </c>
      <c r="BH240" s="214">
        <f>IF(N240="sníž. přenesená",J240,0)</f>
        <v>0</v>
      </c>
      <c r="BI240" s="214">
        <f>IF(N240="nulová",J240,0)</f>
        <v>0</v>
      </c>
      <c r="BJ240" s="16" t="s">
        <v>21</v>
      </c>
      <c r="BK240" s="214">
        <f>ROUND(I240*H240,2)</f>
        <v>0</v>
      </c>
      <c r="BL240" s="16" t="s">
        <v>2931</v>
      </c>
      <c r="BM240" s="213" t="s">
        <v>5057</v>
      </c>
    </row>
    <row r="241" spans="1:65" s="2" customFormat="1" ht="136.5">
      <c r="A241" s="33"/>
      <c r="B241" s="34"/>
      <c r="C241" s="35"/>
      <c r="D241" s="215" t="s">
        <v>156</v>
      </c>
      <c r="E241" s="35"/>
      <c r="F241" s="216" t="s">
        <v>5058</v>
      </c>
      <c r="G241" s="35"/>
      <c r="H241" s="35"/>
      <c r="I241" s="114"/>
      <c r="J241" s="35"/>
      <c r="K241" s="35"/>
      <c r="L241" s="38"/>
      <c r="M241" s="217"/>
      <c r="N241" s="218"/>
      <c r="O241" s="70"/>
      <c r="P241" s="70"/>
      <c r="Q241" s="70"/>
      <c r="R241" s="70"/>
      <c r="S241" s="70"/>
      <c r="T241" s="71"/>
      <c r="U241" s="33"/>
      <c r="V241" s="33"/>
      <c r="W241" s="33"/>
      <c r="X241" s="33"/>
      <c r="Y241" s="33"/>
      <c r="Z241" s="33"/>
      <c r="AA241" s="33"/>
      <c r="AB241" s="33"/>
      <c r="AC241" s="33"/>
      <c r="AD241" s="33"/>
      <c r="AE241" s="33"/>
      <c r="AT241" s="16" t="s">
        <v>156</v>
      </c>
      <c r="AU241" s="16" t="s">
        <v>21</v>
      </c>
    </row>
    <row r="242" spans="1:65" s="2" customFormat="1" ht="117">
      <c r="A242" s="33"/>
      <c r="B242" s="34"/>
      <c r="C242" s="35"/>
      <c r="D242" s="215" t="s">
        <v>158</v>
      </c>
      <c r="E242" s="35"/>
      <c r="F242" s="219" t="s">
        <v>5059</v>
      </c>
      <c r="G242" s="35"/>
      <c r="H242" s="35"/>
      <c r="I242" s="114"/>
      <c r="J242" s="35"/>
      <c r="K242" s="35"/>
      <c r="L242" s="38"/>
      <c r="M242" s="217"/>
      <c r="N242" s="218"/>
      <c r="O242" s="70"/>
      <c r="P242" s="70"/>
      <c r="Q242" s="70"/>
      <c r="R242" s="70"/>
      <c r="S242" s="70"/>
      <c r="T242" s="71"/>
      <c r="U242" s="33"/>
      <c r="V242" s="33"/>
      <c r="W242" s="33"/>
      <c r="X242" s="33"/>
      <c r="Y242" s="33"/>
      <c r="Z242" s="33"/>
      <c r="AA242" s="33"/>
      <c r="AB242" s="33"/>
      <c r="AC242" s="33"/>
      <c r="AD242" s="33"/>
      <c r="AE242" s="33"/>
      <c r="AT242" s="16" t="s">
        <v>158</v>
      </c>
      <c r="AU242" s="16" t="s">
        <v>21</v>
      </c>
    </row>
    <row r="243" spans="1:65" s="2" customFormat="1" ht="39">
      <c r="A243" s="33"/>
      <c r="B243" s="34"/>
      <c r="C243" s="35"/>
      <c r="D243" s="215" t="s">
        <v>191</v>
      </c>
      <c r="E243" s="35"/>
      <c r="F243" s="219" t="s">
        <v>5060</v>
      </c>
      <c r="G243" s="35"/>
      <c r="H243" s="35"/>
      <c r="I243" s="114"/>
      <c r="J243" s="35"/>
      <c r="K243" s="35"/>
      <c r="L243" s="38"/>
      <c r="M243" s="217"/>
      <c r="N243" s="218"/>
      <c r="O243" s="70"/>
      <c r="P243" s="70"/>
      <c r="Q243" s="70"/>
      <c r="R243" s="70"/>
      <c r="S243" s="70"/>
      <c r="T243" s="71"/>
      <c r="U243" s="33"/>
      <c r="V243" s="33"/>
      <c r="W243" s="33"/>
      <c r="X243" s="33"/>
      <c r="Y243" s="33"/>
      <c r="Z243" s="33"/>
      <c r="AA243" s="33"/>
      <c r="AB243" s="33"/>
      <c r="AC243" s="33"/>
      <c r="AD243" s="33"/>
      <c r="AE243" s="33"/>
      <c r="AT243" s="16" t="s">
        <v>191</v>
      </c>
      <c r="AU243" s="16" t="s">
        <v>21</v>
      </c>
    </row>
    <row r="244" spans="1:65" s="2" customFormat="1" ht="44.25" customHeight="1">
      <c r="A244" s="33"/>
      <c r="B244" s="34"/>
      <c r="C244" s="202" t="s">
        <v>366</v>
      </c>
      <c r="D244" s="202" t="s">
        <v>149</v>
      </c>
      <c r="E244" s="203" t="s">
        <v>5061</v>
      </c>
      <c r="F244" s="204" t="s">
        <v>5062</v>
      </c>
      <c r="G244" s="205" t="s">
        <v>580</v>
      </c>
      <c r="H244" s="206">
        <v>1</v>
      </c>
      <c r="I244" s="207"/>
      <c r="J244" s="208">
        <f>ROUND(I244*H244,2)</f>
        <v>0</v>
      </c>
      <c r="K244" s="204" t="s">
        <v>4888</v>
      </c>
      <c r="L244" s="38"/>
      <c r="M244" s="209" t="s">
        <v>1</v>
      </c>
      <c r="N244" s="210" t="s">
        <v>42</v>
      </c>
      <c r="O244" s="70"/>
      <c r="P244" s="211">
        <f>O244*H244</f>
        <v>0</v>
      </c>
      <c r="Q244" s="211">
        <v>0</v>
      </c>
      <c r="R244" s="211">
        <f>Q244*H244</f>
        <v>0</v>
      </c>
      <c r="S244" s="211">
        <v>0</v>
      </c>
      <c r="T244" s="212">
        <f>S244*H244</f>
        <v>0</v>
      </c>
      <c r="U244" s="33"/>
      <c r="V244" s="33"/>
      <c r="W244" s="33"/>
      <c r="X244" s="33"/>
      <c r="Y244" s="33"/>
      <c r="Z244" s="33"/>
      <c r="AA244" s="33"/>
      <c r="AB244" s="33"/>
      <c r="AC244" s="33"/>
      <c r="AD244" s="33"/>
      <c r="AE244" s="33"/>
      <c r="AR244" s="213" t="s">
        <v>2931</v>
      </c>
      <c r="AT244" s="213" t="s">
        <v>149</v>
      </c>
      <c r="AU244" s="213" t="s">
        <v>21</v>
      </c>
      <c r="AY244" s="16" t="s">
        <v>147</v>
      </c>
      <c r="BE244" s="214">
        <f>IF(N244="základní",J244,0)</f>
        <v>0</v>
      </c>
      <c r="BF244" s="214">
        <f>IF(N244="snížená",J244,0)</f>
        <v>0</v>
      </c>
      <c r="BG244" s="214">
        <f>IF(N244="zákl. přenesená",J244,0)</f>
        <v>0</v>
      </c>
      <c r="BH244" s="214">
        <f>IF(N244="sníž. přenesená",J244,0)</f>
        <v>0</v>
      </c>
      <c r="BI244" s="214">
        <f>IF(N244="nulová",J244,0)</f>
        <v>0</v>
      </c>
      <c r="BJ244" s="16" t="s">
        <v>21</v>
      </c>
      <c r="BK244" s="214">
        <f>ROUND(I244*H244,2)</f>
        <v>0</v>
      </c>
      <c r="BL244" s="16" t="s">
        <v>2931</v>
      </c>
      <c r="BM244" s="213" t="s">
        <v>5063</v>
      </c>
    </row>
    <row r="245" spans="1:65" s="2" customFormat="1" ht="136.5">
      <c r="A245" s="33"/>
      <c r="B245" s="34"/>
      <c r="C245" s="35"/>
      <c r="D245" s="215" t="s">
        <v>156</v>
      </c>
      <c r="E245" s="35"/>
      <c r="F245" s="216" t="s">
        <v>5064</v>
      </c>
      <c r="G245" s="35"/>
      <c r="H245" s="35"/>
      <c r="I245" s="114"/>
      <c r="J245" s="35"/>
      <c r="K245" s="35"/>
      <c r="L245" s="38"/>
      <c r="M245" s="217"/>
      <c r="N245" s="218"/>
      <c r="O245" s="70"/>
      <c r="P245" s="70"/>
      <c r="Q245" s="70"/>
      <c r="R245" s="70"/>
      <c r="S245" s="70"/>
      <c r="T245" s="71"/>
      <c r="U245" s="33"/>
      <c r="V245" s="33"/>
      <c r="W245" s="33"/>
      <c r="X245" s="33"/>
      <c r="Y245" s="33"/>
      <c r="Z245" s="33"/>
      <c r="AA245" s="33"/>
      <c r="AB245" s="33"/>
      <c r="AC245" s="33"/>
      <c r="AD245" s="33"/>
      <c r="AE245" s="33"/>
      <c r="AT245" s="16" t="s">
        <v>156</v>
      </c>
      <c r="AU245" s="16" t="s">
        <v>21</v>
      </c>
    </row>
    <row r="246" spans="1:65" s="2" customFormat="1" ht="117">
      <c r="A246" s="33"/>
      <c r="B246" s="34"/>
      <c r="C246" s="35"/>
      <c r="D246" s="215" t="s">
        <v>158</v>
      </c>
      <c r="E246" s="35"/>
      <c r="F246" s="219" t="s">
        <v>5059</v>
      </c>
      <c r="G246" s="35"/>
      <c r="H246" s="35"/>
      <c r="I246" s="114"/>
      <c r="J246" s="35"/>
      <c r="K246" s="35"/>
      <c r="L246" s="38"/>
      <c r="M246" s="217"/>
      <c r="N246" s="218"/>
      <c r="O246" s="70"/>
      <c r="P246" s="70"/>
      <c r="Q246" s="70"/>
      <c r="R246" s="70"/>
      <c r="S246" s="70"/>
      <c r="T246" s="71"/>
      <c r="U246" s="33"/>
      <c r="V246" s="33"/>
      <c r="W246" s="33"/>
      <c r="X246" s="33"/>
      <c r="Y246" s="33"/>
      <c r="Z246" s="33"/>
      <c r="AA246" s="33"/>
      <c r="AB246" s="33"/>
      <c r="AC246" s="33"/>
      <c r="AD246" s="33"/>
      <c r="AE246" s="33"/>
      <c r="AT246" s="16" t="s">
        <v>158</v>
      </c>
      <c r="AU246" s="16" t="s">
        <v>21</v>
      </c>
    </row>
    <row r="247" spans="1:65" s="2" customFormat="1" ht="39">
      <c r="A247" s="33"/>
      <c r="B247" s="34"/>
      <c r="C247" s="35"/>
      <c r="D247" s="215" t="s">
        <v>191</v>
      </c>
      <c r="E247" s="35"/>
      <c r="F247" s="219" t="s">
        <v>5060</v>
      </c>
      <c r="G247" s="35"/>
      <c r="H247" s="35"/>
      <c r="I247" s="114"/>
      <c r="J247" s="35"/>
      <c r="K247" s="35"/>
      <c r="L247" s="38"/>
      <c r="M247" s="217"/>
      <c r="N247" s="218"/>
      <c r="O247" s="70"/>
      <c r="P247" s="70"/>
      <c r="Q247" s="70"/>
      <c r="R247" s="70"/>
      <c r="S247" s="70"/>
      <c r="T247" s="71"/>
      <c r="U247" s="33"/>
      <c r="V247" s="33"/>
      <c r="W247" s="33"/>
      <c r="X247" s="33"/>
      <c r="Y247" s="33"/>
      <c r="Z247" s="33"/>
      <c r="AA247" s="33"/>
      <c r="AB247" s="33"/>
      <c r="AC247" s="33"/>
      <c r="AD247" s="33"/>
      <c r="AE247" s="33"/>
      <c r="AT247" s="16" t="s">
        <v>191</v>
      </c>
      <c r="AU247" s="16" t="s">
        <v>21</v>
      </c>
    </row>
    <row r="248" spans="1:65" s="2" customFormat="1" ht="44.25" customHeight="1">
      <c r="A248" s="33"/>
      <c r="B248" s="34"/>
      <c r="C248" s="202" t="s">
        <v>372</v>
      </c>
      <c r="D248" s="202" t="s">
        <v>149</v>
      </c>
      <c r="E248" s="203" t="s">
        <v>5065</v>
      </c>
      <c r="F248" s="204" t="s">
        <v>5066</v>
      </c>
      <c r="G248" s="205" t="s">
        <v>580</v>
      </c>
      <c r="H248" s="206">
        <v>1</v>
      </c>
      <c r="I248" s="207"/>
      <c r="J248" s="208">
        <f>ROUND(I248*H248,2)</f>
        <v>0</v>
      </c>
      <c r="K248" s="204" t="s">
        <v>4888</v>
      </c>
      <c r="L248" s="38"/>
      <c r="M248" s="209" t="s">
        <v>1</v>
      </c>
      <c r="N248" s="210" t="s">
        <v>42</v>
      </c>
      <c r="O248" s="70"/>
      <c r="P248" s="211">
        <f>O248*H248</f>
        <v>0</v>
      </c>
      <c r="Q248" s="211">
        <v>0</v>
      </c>
      <c r="R248" s="211">
        <f>Q248*H248</f>
        <v>0</v>
      </c>
      <c r="S248" s="211">
        <v>0</v>
      </c>
      <c r="T248" s="212">
        <f>S248*H248</f>
        <v>0</v>
      </c>
      <c r="U248" s="33"/>
      <c r="V248" s="33"/>
      <c r="W248" s="33"/>
      <c r="X248" s="33"/>
      <c r="Y248" s="33"/>
      <c r="Z248" s="33"/>
      <c r="AA248" s="33"/>
      <c r="AB248" s="33"/>
      <c r="AC248" s="33"/>
      <c r="AD248" s="33"/>
      <c r="AE248" s="33"/>
      <c r="AR248" s="213" t="s">
        <v>2931</v>
      </c>
      <c r="AT248" s="213" t="s">
        <v>149</v>
      </c>
      <c r="AU248" s="213" t="s">
        <v>21</v>
      </c>
      <c r="AY248" s="16" t="s">
        <v>147</v>
      </c>
      <c r="BE248" s="214">
        <f>IF(N248="základní",J248,0)</f>
        <v>0</v>
      </c>
      <c r="BF248" s="214">
        <f>IF(N248="snížená",J248,0)</f>
        <v>0</v>
      </c>
      <c r="BG248" s="214">
        <f>IF(N248="zákl. přenesená",J248,0)</f>
        <v>0</v>
      </c>
      <c r="BH248" s="214">
        <f>IF(N248="sníž. přenesená",J248,0)</f>
        <v>0</v>
      </c>
      <c r="BI248" s="214">
        <f>IF(N248="nulová",J248,0)</f>
        <v>0</v>
      </c>
      <c r="BJ248" s="16" t="s">
        <v>21</v>
      </c>
      <c r="BK248" s="214">
        <f>ROUND(I248*H248,2)</f>
        <v>0</v>
      </c>
      <c r="BL248" s="16" t="s">
        <v>2931</v>
      </c>
      <c r="BM248" s="213" t="s">
        <v>5067</v>
      </c>
    </row>
    <row r="249" spans="1:65" s="2" customFormat="1" ht="136.5">
      <c r="A249" s="33"/>
      <c r="B249" s="34"/>
      <c r="C249" s="35"/>
      <c r="D249" s="215" t="s">
        <v>156</v>
      </c>
      <c r="E249" s="35"/>
      <c r="F249" s="216" t="s">
        <v>5068</v>
      </c>
      <c r="G249" s="35"/>
      <c r="H249" s="35"/>
      <c r="I249" s="114"/>
      <c r="J249" s="35"/>
      <c r="K249" s="35"/>
      <c r="L249" s="38"/>
      <c r="M249" s="217"/>
      <c r="N249" s="218"/>
      <c r="O249" s="70"/>
      <c r="P249" s="70"/>
      <c r="Q249" s="70"/>
      <c r="R249" s="70"/>
      <c r="S249" s="70"/>
      <c r="T249" s="71"/>
      <c r="U249" s="33"/>
      <c r="V249" s="33"/>
      <c r="W249" s="33"/>
      <c r="X249" s="33"/>
      <c r="Y249" s="33"/>
      <c r="Z249" s="33"/>
      <c r="AA249" s="33"/>
      <c r="AB249" s="33"/>
      <c r="AC249" s="33"/>
      <c r="AD249" s="33"/>
      <c r="AE249" s="33"/>
      <c r="AT249" s="16" t="s">
        <v>156</v>
      </c>
      <c r="AU249" s="16" t="s">
        <v>21</v>
      </c>
    </row>
    <row r="250" spans="1:65" s="2" customFormat="1" ht="117">
      <c r="A250" s="33"/>
      <c r="B250" s="34"/>
      <c r="C250" s="35"/>
      <c r="D250" s="215" t="s">
        <v>158</v>
      </c>
      <c r="E250" s="35"/>
      <c r="F250" s="219" t="s">
        <v>5059</v>
      </c>
      <c r="G250" s="35"/>
      <c r="H250" s="35"/>
      <c r="I250" s="114"/>
      <c r="J250" s="35"/>
      <c r="K250" s="35"/>
      <c r="L250" s="38"/>
      <c r="M250" s="217"/>
      <c r="N250" s="218"/>
      <c r="O250" s="70"/>
      <c r="P250" s="70"/>
      <c r="Q250" s="70"/>
      <c r="R250" s="70"/>
      <c r="S250" s="70"/>
      <c r="T250" s="71"/>
      <c r="U250" s="33"/>
      <c r="V250" s="33"/>
      <c r="W250" s="33"/>
      <c r="X250" s="33"/>
      <c r="Y250" s="33"/>
      <c r="Z250" s="33"/>
      <c r="AA250" s="33"/>
      <c r="AB250" s="33"/>
      <c r="AC250" s="33"/>
      <c r="AD250" s="33"/>
      <c r="AE250" s="33"/>
      <c r="AT250" s="16" t="s">
        <v>158</v>
      </c>
      <c r="AU250" s="16" t="s">
        <v>21</v>
      </c>
    </row>
    <row r="251" spans="1:65" s="2" customFormat="1" ht="39">
      <c r="A251" s="33"/>
      <c r="B251" s="34"/>
      <c r="C251" s="35"/>
      <c r="D251" s="215" t="s">
        <v>191</v>
      </c>
      <c r="E251" s="35"/>
      <c r="F251" s="219" t="s">
        <v>5060</v>
      </c>
      <c r="G251" s="35"/>
      <c r="H251" s="35"/>
      <c r="I251" s="114"/>
      <c r="J251" s="35"/>
      <c r="K251" s="35"/>
      <c r="L251" s="38"/>
      <c r="M251" s="217"/>
      <c r="N251" s="218"/>
      <c r="O251" s="70"/>
      <c r="P251" s="70"/>
      <c r="Q251" s="70"/>
      <c r="R251" s="70"/>
      <c r="S251" s="70"/>
      <c r="T251" s="71"/>
      <c r="U251" s="33"/>
      <c r="V251" s="33"/>
      <c r="W251" s="33"/>
      <c r="X251" s="33"/>
      <c r="Y251" s="33"/>
      <c r="Z251" s="33"/>
      <c r="AA251" s="33"/>
      <c r="AB251" s="33"/>
      <c r="AC251" s="33"/>
      <c r="AD251" s="33"/>
      <c r="AE251" s="33"/>
      <c r="AT251" s="16" t="s">
        <v>191</v>
      </c>
      <c r="AU251" s="16" t="s">
        <v>21</v>
      </c>
    </row>
    <row r="252" spans="1:65" s="2" customFormat="1" ht="44.25" customHeight="1">
      <c r="A252" s="33"/>
      <c r="B252" s="34"/>
      <c r="C252" s="202" t="s">
        <v>379</v>
      </c>
      <c r="D252" s="202" t="s">
        <v>149</v>
      </c>
      <c r="E252" s="203" t="s">
        <v>5069</v>
      </c>
      <c r="F252" s="204" t="s">
        <v>5070</v>
      </c>
      <c r="G252" s="205" t="s">
        <v>580</v>
      </c>
      <c r="H252" s="206">
        <v>1</v>
      </c>
      <c r="I252" s="207"/>
      <c r="J252" s="208">
        <f>ROUND(I252*H252,2)</f>
        <v>0</v>
      </c>
      <c r="K252" s="204" t="s">
        <v>4888</v>
      </c>
      <c r="L252" s="38"/>
      <c r="M252" s="209" t="s">
        <v>1</v>
      </c>
      <c r="N252" s="210" t="s">
        <v>42</v>
      </c>
      <c r="O252" s="70"/>
      <c r="P252" s="211">
        <f>O252*H252</f>
        <v>0</v>
      </c>
      <c r="Q252" s="211">
        <v>0</v>
      </c>
      <c r="R252" s="211">
        <f>Q252*H252</f>
        <v>0</v>
      </c>
      <c r="S252" s="211">
        <v>0</v>
      </c>
      <c r="T252" s="212">
        <f>S252*H252</f>
        <v>0</v>
      </c>
      <c r="U252" s="33"/>
      <c r="V252" s="33"/>
      <c r="W252" s="33"/>
      <c r="X252" s="33"/>
      <c r="Y252" s="33"/>
      <c r="Z252" s="33"/>
      <c r="AA252" s="33"/>
      <c r="AB252" s="33"/>
      <c r="AC252" s="33"/>
      <c r="AD252" s="33"/>
      <c r="AE252" s="33"/>
      <c r="AR252" s="213" t="s">
        <v>2931</v>
      </c>
      <c r="AT252" s="213" t="s">
        <v>149</v>
      </c>
      <c r="AU252" s="213" t="s">
        <v>21</v>
      </c>
      <c r="AY252" s="16" t="s">
        <v>147</v>
      </c>
      <c r="BE252" s="214">
        <f>IF(N252="základní",J252,0)</f>
        <v>0</v>
      </c>
      <c r="BF252" s="214">
        <f>IF(N252="snížená",J252,0)</f>
        <v>0</v>
      </c>
      <c r="BG252" s="214">
        <f>IF(N252="zákl. přenesená",J252,0)</f>
        <v>0</v>
      </c>
      <c r="BH252" s="214">
        <f>IF(N252="sníž. přenesená",J252,0)</f>
        <v>0</v>
      </c>
      <c r="BI252" s="214">
        <f>IF(N252="nulová",J252,0)</f>
        <v>0</v>
      </c>
      <c r="BJ252" s="16" t="s">
        <v>21</v>
      </c>
      <c r="BK252" s="214">
        <f>ROUND(I252*H252,2)</f>
        <v>0</v>
      </c>
      <c r="BL252" s="16" t="s">
        <v>2931</v>
      </c>
      <c r="BM252" s="213" t="s">
        <v>5071</v>
      </c>
    </row>
    <row r="253" spans="1:65" s="2" customFormat="1" ht="136.5">
      <c r="A253" s="33"/>
      <c r="B253" s="34"/>
      <c r="C253" s="35"/>
      <c r="D253" s="215" t="s">
        <v>156</v>
      </c>
      <c r="E253" s="35"/>
      <c r="F253" s="216" t="s">
        <v>5072</v>
      </c>
      <c r="G253" s="35"/>
      <c r="H253" s="35"/>
      <c r="I253" s="114"/>
      <c r="J253" s="35"/>
      <c r="K253" s="35"/>
      <c r="L253" s="38"/>
      <c r="M253" s="217"/>
      <c r="N253" s="218"/>
      <c r="O253" s="70"/>
      <c r="P253" s="70"/>
      <c r="Q253" s="70"/>
      <c r="R253" s="70"/>
      <c r="S253" s="70"/>
      <c r="T253" s="71"/>
      <c r="U253" s="33"/>
      <c r="V253" s="33"/>
      <c r="W253" s="33"/>
      <c r="X253" s="33"/>
      <c r="Y253" s="33"/>
      <c r="Z253" s="33"/>
      <c r="AA253" s="33"/>
      <c r="AB253" s="33"/>
      <c r="AC253" s="33"/>
      <c r="AD253" s="33"/>
      <c r="AE253" s="33"/>
      <c r="AT253" s="16" t="s">
        <v>156</v>
      </c>
      <c r="AU253" s="16" t="s">
        <v>21</v>
      </c>
    </row>
    <row r="254" spans="1:65" s="2" customFormat="1" ht="117">
      <c r="A254" s="33"/>
      <c r="B254" s="34"/>
      <c r="C254" s="35"/>
      <c r="D254" s="215" t="s">
        <v>158</v>
      </c>
      <c r="E254" s="35"/>
      <c r="F254" s="219" t="s">
        <v>5059</v>
      </c>
      <c r="G254" s="35"/>
      <c r="H254" s="35"/>
      <c r="I254" s="114"/>
      <c r="J254" s="35"/>
      <c r="K254" s="35"/>
      <c r="L254" s="38"/>
      <c r="M254" s="217"/>
      <c r="N254" s="218"/>
      <c r="O254" s="70"/>
      <c r="P254" s="70"/>
      <c r="Q254" s="70"/>
      <c r="R254" s="70"/>
      <c r="S254" s="70"/>
      <c r="T254" s="71"/>
      <c r="U254" s="33"/>
      <c r="V254" s="33"/>
      <c r="W254" s="33"/>
      <c r="X254" s="33"/>
      <c r="Y254" s="33"/>
      <c r="Z254" s="33"/>
      <c r="AA254" s="33"/>
      <c r="AB254" s="33"/>
      <c r="AC254" s="33"/>
      <c r="AD254" s="33"/>
      <c r="AE254" s="33"/>
      <c r="AT254" s="16" t="s">
        <v>158</v>
      </c>
      <c r="AU254" s="16" t="s">
        <v>21</v>
      </c>
    </row>
    <row r="255" spans="1:65" s="2" customFormat="1" ht="39">
      <c r="A255" s="33"/>
      <c r="B255" s="34"/>
      <c r="C255" s="35"/>
      <c r="D255" s="215" t="s">
        <v>191</v>
      </c>
      <c r="E255" s="35"/>
      <c r="F255" s="219" t="s">
        <v>5060</v>
      </c>
      <c r="G255" s="35"/>
      <c r="H255" s="35"/>
      <c r="I255" s="114"/>
      <c r="J255" s="35"/>
      <c r="K255" s="35"/>
      <c r="L255" s="38"/>
      <c r="M255" s="217"/>
      <c r="N255" s="218"/>
      <c r="O255" s="70"/>
      <c r="P255" s="70"/>
      <c r="Q255" s="70"/>
      <c r="R255" s="70"/>
      <c r="S255" s="70"/>
      <c r="T255" s="71"/>
      <c r="U255" s="33"/>
      <c r="V255" s="33"/>
      <c r="W255" s="33"/>
      <c r="X255" s="33"/>
      <c r="Y255" s="33"/>
      <c r="Z255" s="33"/>
      <c r="AA255" s="33"/>
      <c r="AB255" s="33"/>
      <c r="AC255" s="33"/>
      <c r="AD255" s="33"/>
      <c r="AE255" s="33"/>
      <c r="AT255" s="16" t="s">
        <v>191</v>
      </c>
      <c r="AU255" s="16" t="s">
        <v>21</v>
      </c>
    </row>
    <row r="256" spans="1:65" s="2" customFormat="1" ht="21.75" customHeight="1">
      <c r="A256" s="33"/>
      <c r="B256" s="34"/>
      <c r="C256" s="202" t="s">
        <v>384</v>
      </c>
      <c r="D256" s="202" t="s">
        <v>149</v>
      </c>
      <c r="E256" s="203" t="s">
        <v>5073</v>
      </c>
      <c r="F256" s="204" t="s">
        <v>5074</v>
      </c>
      <c r="G256" s="205" t="s">
        <v>210</v>
      </c>
      <c r="H256" s="206">
        <v>1</v>
      </c>
      <c r="I256" s="207"/>
      <c r="J256" s="208">
        <f>ROUND(I256*H256,2)</f>
        <v>0</v>
      </c>
      <c r="K256" s="204" t="s">
        <v>4888</v>
      </c>
      <c r="L256" s="38"/>
      <c r="M256" s="209" t="s">
        <v>1</v>
      </c>
      <c r="N256" s="210" t="s">
        <v>42</v>
      </c>
      <c r="O256" s="70"/>
      <c r="P256" s="211">
        <f>O256*H256</f>
        <v>0</v>
      </c>
      <c r="Q256" s="211">
        <v>0</v>
      </c>
      <c r="R256" s="211">
        <f>Q256*H256</f>
        <v>0</v>
      </c>
      <c r="S256" s="211">
        <v>0</v>
      </c>
      <c r="T256" s="212">
        <f>S256*H256</f>
        <v>0</v>
      </c>
      <c r="U256" s="33"/>
      <c r="V256" s="33"/>
      <c r="W256" s="33"/>
      <c r="X256" s="33"/>
      <c r="Y256" s="33"/>
      <c r="Z256" s="33"/>
      <c r="AA256" s="33"/>
      <c r="AB256" s="33"/>
      <c r="AC256" s="33"/>
      <c r="AD256" s="33"/>
      <c r="AE256" s="33"/>
      <c r="AR256" s="213" t="s">
        <v>2931</v>
      </c>
      <c r="AT256" s="213" t="s">
        <v>149</v>
      </c>
      <c r="AU256" s="213" t="s">
        <v>21</v>
      </c>
      <c r="AY256" s="16" t="s">
        <v>147</v>
      </c>
      <c r="BE256" s="214">
        <f>IF(N256="základní",J256,0)</f>
        <v>0</v>
      </c>
      <c r="BF256" s="214">
        <f>IF(N256="snížená",J256,0)</f>
        <v>0</v>
      </c>
      <c r="BG256" s="214">
        <f>IF(N256="zákl. přenesená",J256,0)</f>
        <v>0</v>
      </c>
      <c r="BH256" s="214">
        <f>IF(N256="sníž. přenesená",J256,0)</f>
        <v>0</v>
      </c>
      <c r="BI256" s="214">
        <f>IF(N256="nulová",J256,0)</f>
        <v>0</v>
      </c>
      <c r="BJ256" s="16" t="s">
        <v>21</v>
      </c>
      <c r="BK256" s="214">
        <f>ROUND(I256*H256,2)</f>
        <v>0</v>
      </c>
      <c r="BL256" s="16" t="s">
        <v>2931</v>
      </c>
      <c r="BM256" s="213" t="s">
        <v>5075</v>
      </c>
    </row>
    <row r="257" spans="1:65" s="2" customFormat="1" ht="58.5">
      <c r="A257" s="33"/>
      <c r="B257" s="34"/>
      <c r="C257" s="35"/>
      <c r="D257" s="215" t="s">
        <v>156</v>
      </c>
      <c r="E257" s="35"/>
      <c r="F257" s="216" t="s">
        <v>5076</v>
      </c>
      <c r="G257" s="35"/>
      <c r="H257" s="35"/>
      <c r="I257" s="114"/>
      <c r="J257" s="35"/>
      <c r="K257" s="35"/>
      <c r="L257" s="38"/>
      <c r="M257" s="217"/>
      <c r="N257" s="218"/>
      <c r="O257" s="70"/>
      <c r="P257" s="70"/>
      <c r="Q257" s="70"/>
      <c r="R257" s="70"/>
      <c r="S257" s="70"/>
      <c r="T257" s="71"/>
      <c r="U257" s="33"/>
      <c r="V257" s="33"/>
      <c r="W257" s="33"/>
      <c r="X257" s="33"/>
      <c r="Y257" s="33"/>
      <c r="Z257" s="33"/>
      <c r="AA257" s="33"/>
      <c r="AB257" s="33"/>
      <c r="AC257" s="33"/>
      <c r="AD257" s="33"/>
      <c r="AE257" s="33"/>
      <c r="AT257" s="16" t="s">
        <v>156</v>
      </c>
      <c r="AU257" s="16" t="s">
        <v>21</v>
      </c>
    </row>
    <row r="258" spans="1:65" s="2" customFormat="1" ht="48.75">
      <c r="A258" s="33"/>
      <c r="B258" s="34"/>
      <c r="C258" s="35"/>
      <c r="D258" s="215" t="s">
        <v>158</v>
      </c>
      <c r="E258" s="35"/>
      <c r="F258" s="219" t="s">
        <v>5077</v>
      </c>
      <c r="G258" s="35"/>
      <c r="H258" s="35"/>
      <c r="I258" s="114"/>
      <c r="J258" s="35"/>
      <c r="K258" s="35"/>
      <c r="L258" s="38"/>
      <c r="M258" s="217"/>
      <c r="N258" s="218"/>
      <c r="O258" s="70"/>
      <c r="P258" s="70"/>
      <c r="Q258" s="70"/>
      <c r="R258" s="70"/>
      <c r="S258" s="70"/>
      <c r="T258" s="71"/>
      <c r="U258" s="33"/>
      <c r="V258" s="33"/>
      <c r="W258" s="33"/>
      <c r="X258" s="33"/>
      <c r="Y258" s="33"/>
      <c r="Z258" s="33"/>
      <c r="AA258" s="33"/>
      <c r="AB258" s="33"/>
      <c r="AC258" s="33"/>
      <c r="AD258" s="33"/>
      <c r="AE258" s="33"/>
      <c r="AT258" s="16" t="s">
        <v>158</v>
      </c>
      <c r="AU258" s="16" t="s">
        <v>21</v>
      </c>
    </row>
    <row r="259" spans="1:65" s="2" customFormat="1" ht="29.25">
      <c r="A259" s="33"/>
      <c r="B259" s="34"/>
      <c r="C259" s="35"/>
      <c r="D259" s="215" t="s">
        <v>191</v>
      </c>
      <c r="E259" s="35"/>
      <c r="F259" s="219" t="s">
        <v>5078</v>
      </c>
      <c r="G259" s="35"/>
      <c r="H259" s="35"/>
      <c r="I259" s="114"/>
      <c r="J259" s="35"/>
      <c r="K259" s="35"/>
      <c r="L259" s="38"/>
      <c r="M259" s="217"/>
      <c r="N259" s="218"/>
      <c r="O259" s="70"/>
      <c r="P259" s="70"/>
      <c r="Q259" s="70"/>
      <c r="R259" s="70"/>
      <c r="S259" s="70"/>
      <c r="T259" s="71"/>
      <c r="U259" s="33"/>
      <c r="V259" s="33"/>
      <c r="W259" s="33"/>
      <c r="X259" s="33"/>
      <c r="Y259" s="33"/>
      <c r="Z259" s="33"/>
      <c r="AA259" s="33"/>
      <c r="AB259" s="33"/>
      <c r="AC259" s="33"/>
      <c r="AD259" s="33"/>
      <c r="AE259" s="33"/>
      <c r="AT259" s="16" t="s">
        <v>191</v>
      </c>
      <c r="AU259" s="16" t="s">
        <v>21</v>
      </c>
    </row>
    <row r="260" spans="1:65" s="2" customFormat="1" ht="21.75" customHeight="1">
      <c r="A260" s="33"/>
      <c r="B260" s="34"/>
      <c r="C260" s="202" t="s">
        <v>390</v>
      </c>
      <c r="D260" s="202" t="s">
        <v>149</v>
      </c>
      <c r="E260" s="203" t="s">
        <v>5079</v>
      </c>
      <c r="F260" s="204" t="s">
        <v>5080</v>
      </c>
      <c r="G260" s="205" t="s">
        <v>580</v>
      </c>
      <c r="H260" s="206">
        <v>1</v>
      </c>
      <c r="I260" s="207"/>
      <c r="J260" s="208">
        <f>ROUND(I260*H260,2)</f>
        <v>0</v>
      </c>
      <c r="K260" s="204" t="s">
        <v>4888</v>
      </c>
      <c r="L260" s="38"/>
      <c r="M260" s="209" t="s">
        <v>1</v>
      </c>
      <c r="N260" s="210" t="s">
        <v>42</v>
      </c>
      <c r="O260" s="70"/>
      <c r="P260" s="211">
        <f>O260*H260</f>
        <v>0</v>
      </c>
      <c r="Q260" s="211">
        <v>0</v>
      </c>
      <c r="R260" s="211">
        <f>Q260*H260</f>
        <v>0</v>
      </c>
      <c r="S260" s="211">
        <v>0</v>
      </c>
      <c r="T260" s="212">
        <f>S260*H260</f>
        <v>0</v>
      </c>
      <c r="U260" s="33"/>
      <c r="V260" s="33"/>
      <c r="W260" s="33"/>
      <c r="X260" s="33"/>
      <c r="Y260" s="33"/>
      <c r="Z260" s="33"/>
      <c r="AA260" s="33"/>
      <c r="AB260" s="33"/>
      <c r="AC260" s="33"/>
      <c r="AD260" s="33"/>
      <c r="AE260" s="33"/>
      <c r="AR260" s="213" t="s">
        <v>2931</v>
      </c>
      <c r="AT260" s="213" t="s">
        <v>149</v>
      </c>
      <c r="AU260" s="213" t="s">
        <v>21</v>
      </c>
      <c r="AY260" s="16" t="s">
        <v>147</v>
      </c>
      <c r="BE260" s="214">
        <f>IF(N260="základní",J260,0)</f>
        <v>0</v>
      </c>
      <c r="BF260" s="214">
        <f>IF(N260="snížená",J260,0)</f>
        <v>0</v>
      </c>
      <c r="BG260" s="214">
        <f>IF(N260="zákl. přenesená",J260,0)</f>
        <v>0</v>
      </c>
      <c r="BH260" s="214">
        <f>IF(N260="sníž. přenesená",J260,0)</f>
        <v>0</v>
      </c>
      <c r="BI260" s="214">
        <f>IF(N260="nulová",J260,0)</f>
        <v>0</v>
      </c>
      <c r="BJ260" s="16" t="s">
        <v>21</v>
      </c>
      <c r="BK260" s="214">
        <f>ROUND(I260*H260,2)</f>
        <v>0</v>
      </c>
      <c r="BL260" s="16" t="s">
        <v>2931</v>
      </c>
      <c r="BM260" s="213" t="s">
        <v>5081</v>
      </c>
    </row>
    <row r="261" spans="1:65" s="2" customFormat="1" ht="48.75">
      <c r="A261" s="33"/>
      <c r="B261" s="34"/>
      <c r="C261" s="35"/>
      <c r="D261" s="215" t="s">
        <v>156</v>
      </c>
      <c r="E261" s="35"/>
      <c r="F261" s="216" t="s">
        <v>5082</v>
      </c>
      <c r="G261" s="35"/>
      <c r="H261" s="35"/>
      <c r="I261" s="114"/>
      <c r="J261" s="35"/>
      <c r="K261" s="35"/>
      <c r="L261" s="38"/>
      <c r="M261" s="217"/>
      <c r="N261" s="218"/>
      <c r="O261" s="70"/>
      <c r="P261" s="70"/>
      <c r="Q261" s="70"/>
      <c r="R261" s="70"/>
      <c r="S261" s="70"/>
      <c r="T261" s="71"/>
      <c r="U261" s="33"/>
      <c r="V261" s="33"/>
      <c r="W261" s="33"/>
      <c r="X261" s="33"/>
      <c r="Y261" s="33"/>
      <c r="Z261" s="33"/>
      <c r="AA261" s="33"/>
      <c r="AB261" s="33"/>
      <c r="AC261" s="33"/>
      <c r="AD261" s="33"/>
      <c r="AE261" s="33"/>
      <c r="AT261" s="16" t="s">
        <v>156</v>
      </c>
      <c r="AU261" s="16" t="s">
        <v>21</v>
      </c>
    </row>
    <row r="262" spans="1:65" s="2" customFormat="1" ht="58.5">
      <c r="A262" s="33"/>
      <c r="B262" s="34"/>
      <c r="C262" s="35"/>
      <c r="D262" s="215" t="s">
        <v>158</v>
      </c>
      <c r="E262" s="35"/>
      <c r="F262" s="219" t="s">
        <v>5083</v>
      </c>
      <c r="G262" s="35"/>
      <c r="H262" s="35"/>
      <c r="I262" s="114"/>
      <c r="J262" s="35"/>
      <c r="K262" s="35"/>
      <c r="L262" s="38"/>
      <c r="M262" s="217"/>
      <c r="N262" s="218"/>
      <c r="O262" s="70"/>
      <c r="P262" s="70"/>
      <c r="Q262" s="70"/>
      <c r="R262" s="70"/>
      <c r="S262" s="70"/>
      <c r="T262" s="71"/>
      <c r="U262" s="33"/>
      <c r="V262" s="33"/>
      <c r="W262" s="33"/>
      <c r="X262" s="33"/>
      <c r="Y262" s="33"/>
      <c r="Z262" s="33"/>
      <c r="AA262" s="33"/>
      <c r="AB262" s="33"/>
      <c r="AC262" s="33"/>
      <c r="AD262" s="33"/>
      <c r="AE262" s="33"/>
      <c r="AT262" s="16" t="s">
        <v>158</v>
      </c>
      <c r="AU262" s="16" t="s">
        <v>21</v>
      </c>
    </row>
    <row r="263" spans="1:65" s="2" customFormat="1" ht="19.5">
      <c r="A263" s="33"/>
      <c r="B263" s="34"/>
      <c r="C263" s="35"/>
      <c r="D263" s="215" t="s">
        <v>191</v>
      </c>
      <c r="E263" s="35"/>
      <c r="F263" s="219" t="s">
        <v>5084</v>
      </c>
      <c r="G263" s="35"/>
      <c r="H263" s="35"/>
      <c r="I263" s="114"/>
      <c r="J263" s="35"/>
      <c r="K263" s="35"/>
      <c r="L263" s="38"/>
      <c r="M263" s="251"/>
      <c r="N263" s="252"/>
      <c r="O263" s="253"/>
      <c r="P263" s="253"/>
      <c r="Q263" s="253"/>
      <c r="R263" s="253"/>
      <c r="S263" s="253"/>
      <c r="T263" s="254"/>
      <c r="U263" s="33"/>
      <c r="V263" s="33"/>
      <c r="W263" s="33"/>
      <c r="X263" s="33"/>
      <c r="Y263" s="33"/>
      <c r="Z263" s="33"/>
      <c r="AA263" s="33"/>
      <c r="AB263" s="33"/>
      <c r="AC263" s="33"/>
      <c r="AD263" s="33"/>
      <c r="AE263" s="33"/>
      <c r="AT263" s="16" t="s">
        <v>191</v>
      </c>
      <c r="AU263" s="16" t="s">
        <v>21</v>
      </c>
    </row>
    <row r="264" spans="1:65" s="2" customFormat="1" ht="6.95" customHeight="1">
      <c r="A264" s="33"/>
      <c r="B264" s="53"/>
      <c r="C264" s="54"/>
      <c r="D264" s="54"/>
      <c r="E264" s="54"/>
      <c r="F264" s="54"/>
      <c r="G264" s="54"/>
      <c r="H264" s="54"/>
      <c r="I264" s="151"/>
      <c r="J264" s="54"/>
      <c r="K264" s="54"/>
      <c r="L264" s="38"/>
      <c r="M264" s="33"/>
      <c r="O264" s="33"/>
      <c r="P264" s="33"/>
      <c r="Q264" s="33"/>
      <c r="R264" s="33"/>
      <c r="S264" s="33"/>
      <c r="T264" s="33"/>
      <c r="U264" s="33"/>
      <c r="V264" s="33"/>
      <c r="W264" s="33"/>
      <c r="X264" s="33"/>
      <c r="Y264" s="33"/>
      <c r="Z264" s="33"/>
      <c r="AA264" s="33"/>
      <c r="AB264" s="33"/>
      <c r="AC264" s="33"/>
      <c r="AD264" s="33"/>
      <c r="AE264" s="33"/>
    </row>
  </sheetData>
  <sheetProtection algorithmName="SHA-512" hashValue="qhbExCIHx62rJbgJZUdsWGLQrXF5bJksfWh9UcvmzCZP3jvfVD5+nEVj4KQzaWgJSv2P3VIaFPqQH0HhDbKKSA==" saltValue="4rs9yAkFP2J3aDggJ3LMEZzVnVVFR/TMctOAiY7/F0xex2rgaOHQoyx5ZEOawlkWEjysRmN/InOn0Jh95RTbkw==" spinCount="100000" sheet="1" objects="1" scenarios="1" formatColumns="0" formatRows="0" autoFilter="0"/>
  <autoFilter ref="C118:K263"/>
  <mergeCells count="9">
    <mergeCell ref="E87:H87"/>
    <mergeCell ref="E109:H109"/>
    <mergeCell ref="E111:H111"/>
    <mergeCell ref="L2:V2"/>
    <mergeCell ref="E7:H7"/>
    <mergeCell ref="E9:H9"/>
    <mergeCell ref="E18:H18"/>
    <mergeCell ref="E27:H27"/>
    <mergeCell ref="E85:H85"/>
  </mergeCells>
  <pageMargins left="0.39374999999999999" right="0.39374999999999999" top="0.39374999999999999" bottom="0.39374999999999999" header="0" footer="0"/>
  <pageSetup paperSize="9" fitToHeight="100" orientation="portrait" blackAndWhite="1"/>
  <headerFooter>
    <oddFooter>&amp;CStrana &amp;P z &amp;N</odd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M150"/>
  <sheetViews>
    <sheetView showGridLines="0" tabSelected="1" topLeftCell="A122" workbookViewId="0">
      <selection activeCell="I132" sqref="I132"/>
    </sheetView>
  </sheetViews>
  <sheetFormatPr defaultRowHeight="14.25"/>
  <cols>
    <col min="1" max="1" width="8.33203125" style="1" customWidth="1"/>
    <col min="2" max="2" width="1.6640625" style="1" customWidth="1"/>
    <col min="3" max="3" width="4.1640625" style="1" customWidth="1"/>
    <col min="4" max="4" width="4.33203125" style="1" customWidth="1"/>
    <col min="5" max="5" width="17.1640625" style="1" customWidth="1"/>
    <col min="6" max="6" width="50.83203125" style="1" customWidth="1"/>
    <col min="7" max="7" width="7" style="1" customWidth="1"/>
    <col min="8" max="8" width="11.5" style="1" customWidth="1"/>
    <col min="9" max="9" width="20.1640625" style="107" customWidth="1"/>
    <col min="10" max="11" width="20.1640625" style="1" customWidth="1"/>
    <col min="12" max="12" width="9.33203125" style="1" customWidth="1"/>
    <col min="13" max="13" width="10.83203125" style="1" hidden="1" customWidth="1"/>
    <col min="14" max="14" width="9.33203125" style="1" hidden="1"/>
    <col min="15" max="20" width="14.1640625" style="1" hidden="1" customWidth="1"/>
    <col min="21" max="21" width="16.33203125" style="1" hidden="1" customWidth="1"/>
    <col min="22" max="22" width="12.33203125" style="1" customWidth="1"/>
    <col min="23" max="23" width="16.33203125" style="1" customWidth="1"/>
    <col min="24" max="24" width="12.33203125" style="1" customWidth="1"/>
    <col min="25" max="25" width="15" style="1" customWidth="1"/>
    <col min="26" max="26" width="11" style="1" customWidth="1"/>
    <col min="27" max="27" width="15" style="1" customWidth="1"/>
    <col min="28" max="28" width="16.33203125" style="1" customWidth="1"/>
    <col min="29" max="29" width="11" style="1" customWidth="1"/>
    <col min="30" max="30" width="15" style="1" customWidth="1"/>
    <col min="31" max="31" width="16.33203125" style="1" customWidth="1"/>
    <col min="44" max="65" width="9.33203125" style="1" hidden="1"/>
  </cols>
  <sheetData>
    <row r="2" spans="1:46" s="1" customFormat="1" ht="36.950000000000003" customHeight="1">
      <c r="I2" s="107"/>
      <c r="L2" s="296"/>
      <c r="M2" s="296"/>
      <c r="N2" s="296"/>
      <c r="O2" s="296"/>
      <c r="P2" s="296"/>
      <c r="Q2" s="296"/>
      <c r="R2" s="296"/>
      <c r="S2" s="296"/>
      <c r="T2" s="296"/>
      <c r="U2" s="296"/>
      <c r="V2" s="296"/>
      <c r="AT2" s="16" t="s">
        <v>92</v>
      </c>
    </row>
    <row r="3" spans="1:46" s="1" customFormat="1" ht="6.95" customHeight="1">
      <c r="B3" s="108"/>
      <c r="C3" s="109"/>
      <c r="D3" s="109"/>
      <c r="E3" s="109"/>
      <c r="F3" s="109"/>
      <c r="G3" s="109"/>
      <c r="H3" s="109"/>
      <c r="I3" s="110"/>
      <c r="J3" s="109"/>
      <c r="K3" s="109"/>
      <c r="L3" s="19"/>
      <c r="AT3" s="16" t="s">
        <v>86</v>
      </c>
    </row>
    <row r="4" spans="1:46" s="1" customFormat="1" ht="24.95" customHeight="1">
      <c r="B4" s="19"/>
      <c r="D4" s="111" t="s">
        <v>93</v>
      </c>
      <c r="I4" s="107"/>
      <c r="L4" s="19"/>
      <c r="M4" s="112" t="s">
        <v>10</v>
      </c>
      <c r="AT4" s="16" t="s">
        <v>4</v>
      </c>
    </row>
    <row r="5" spans="1:46" s="1" customFormat="1" ht="6.95" customHeight="1">
      <c r="B5" s="19"/>
      <c r="I5" s="107"/>
      <c r="L5" s="19"/>
    </row>
    <row r="6" spans="1:46" s="1" customFormat="1" ht="12" customHeight="1">
      <c r="B6" s="19"/>
      <c r="D6" s="113" t="s">
        <v>16</v>
      </c>
      <c r="I6" s="107"/>
      <c r="L6" s="19"/>
    </row>
    <row r="7" spans="1:46" s="1" customFormat="1" ht="16.5" customHeight="1">
      <c r="B7" s="19"/>
      <c r="E7" s="297" t="str">
        <f>'Rekapitulace zakázky'!K6</f>
        <v>Údržba, opravy a odstraňování závad u SMT v roce 2020</v>
      </c>
      <c r="F7" s="298"/>
      <c r="G7" s="298"/>
      <c r="H7" s="298"/>
      <c r="I7" s="107"/>
      <c r="L7" s="19"/>
    </row>
    <row r="8" spans="1:46" s="2" customFormat="1" ht="12" customHeight="1">
      <c r="A8" s="33"/>
      <c r="B8" s="38"/>
      <c r="C8" s="33"/>
      <c r="D8" s="113" t="s">
        <v>94</v>
      </c>
      <c r="E8" s="33"/>
      <c r="F8" s="33"/>
      <c r="G8" s="33"/>
      <c r="H8" s="33"/>
      <c r="I8" s="114"/>
      <c r="J8" s="33"/>
      <c r="K8" s="33"/>
      <c r="L8" s="50"/>
      <c r="S8" s="33"/>
      <c r="T8" s="33"/>
      <c r="U8" s="33"/>
      <c r="V8" s="33"/>
      <c r="W8" s="33"/>
      <c r="X8" s="33"/>
      <c r="Y8" s="33"/>
      <c r="Z8" s="33"/>
      <c r="AA8" s="33"/>
      <c r="AB8" s="33"/>
      <c r="AC8" s="33"/>
      <c r="AD8" s="33"/>
      <c r="AE8" s="33"/>
    </row>
    <row r="9" spans="1:46" s="2" customFormat="1" ht="16.5" customHeight="1">
      <c r="A9" s="33"/>
      <c r="B9" s="38"/>
      <c r="C9" s="33"/>
      <c r="D9" s="33"/>
      <c r="E9" s="299" t="s">
        <v>5085</v>
      </c>
      <c r="F9" s="300"/>
      <c r="G9" s="300"/>
      <c r="H9" s="300"/>
      <c r="I9" s="114"/>
      <c r="J9" s="33"/>
      <c r="K9" s="33"/>
      <c r="L9" s="50"/>
      <c r="S9" s="33"/>
      <c r="T9" s="33"/>
      <c r="U9" s="33"/>
      <c r="V9" s="33"/>
      <c r="W9" s="33"/>
      <c r="X9" s="33"/>
      <c r="Y9" s="33"/>
      <c r="Z9" s="33"/>
      <c r="AA9" s="33"/>
      <c r="AB9" s="33"/>
      <c r="AC9" s="33"/>
      <c r="AD9" s="33"/>
      <c r="AE9" s="33"/>
    </row>
    <row r="10" spans="1:46" s="2" customFormat="1" ht="11.25">
      <c r="A10" s="33"/>
      <c r="B10" s="38"/>
      <c r="C10" s="33"/>
      <c r="D10" s="33"/>
      <c r="E10" s="33"/>
      <c r="F10" s="33"/>
      <c r="G10" s="33"/>
      <c r="H10" s="33"/>
      <c r="I10" s="114"/>
      <c r="J10" s="33"/>
      <c r="K10" s="33"/>
      <c r="L10" s="50"/>
      <c r="S10" s="33"/>
      <c r="T10" s="33"/>
      <c r="U10" s="33"/>
      <c r="V10" s="33"/>
      <c r="W10" s="33"/>
      <c r="X10" s="33"/>
      <c r="Y10" s="33"/>
      <c r="Z10" s="33"/>
      <c r="AA10" s="33"/>
      <c r="AB10" s="33"/>
      <c r="AC10" s="33"/>
      <c r="AD10" s="33"/>
      <c r="AE10" s="33"/>
    </row>
    <row r="11" spans="1:46" s="2" customFormat="1" ht="12" customHeight="1">
      <c r="A11" s="33"/>
      <c r="B11" s="38"/>
      <c r="C11" s="33"/>
      <c r="D11" s="113" t="s">
        <v>19</v>
      </c>
      <c r="E11" s="33"/>
      <c r="F11" s="115" t="s">
        <v>1</v>
      </c>
      <c r="G11" s="33"/>
      <c r="H11" s="33"/>
      <c r="I11" s="116" t="s">
        <v>20</v>
      </c>
      <c r="J11" s="115" t="s">
        <v>1</v>
      </c>
      <c r="K11" s="33"/>
      <c r="L11" s="50"/>
      <c r="S11" s="33"/>
      <c r="T11" s="33"/>
      <c r="U11" s="33"/>
      <c r="V11" s="33"/>
      <c r="W11" s="33"/>
      <c r="X11" s="33"/>
      <c r="Y11" s="33"/>
      <c r="Z11" s="33"/>
      <c r="AA11" s="33"/>
      <c r="AB11" s="33"/>
      <c r="AC11" s="33"/>
      <c r="AD11" s="33"/>
      <c r="AE11" s="33"/>
    </row>
    <row r="12" spans="1:46" s="2" customFormat="1" ht="12" customHeight="1">
      <c r="A12" s="33"/>
      <c r="B12" s="38"/>
      <c r="C12" s="33"/>
      <c r="D12" s="113" t="s">
        <v>22</v>
      </c>
      <c r="E12" s="33"/>
      <c r="F12" s="115" t="s">
        <v>23</v>
      </c>
      <c r="G12" s="33"/>
      <c r="H12" s="33"/>
      <c r="I12" s="116" t="s">
        <v>24</v>
      </c>
      <c r="J12" s="117" t="str">
        <f>'Rekapitulace zakázky'!AN8</f>
        <v>26. 5. 2020</v>
      </c>
      <c r="K12" s="33"/>
      <c r="L12" s="50"/>
      <c r="S12" s="33"/>
      <c r="T12" s="33"/>
      <c r="U12" s="33"/>
      <c r="V12" s="33"/>
      <c r="W12" s="33"/>
      <c r="X12" s="33"/>
      <c r="Y12" s="33"/>
      <c r="Z12" s="33"/>
      <c r="AA12" s="33"/>
      <c r="AB12" s="33"/>
      <c r="AC12" s="33"/>
      <c r="AD12" s="33"/>
      <c r="AE12" s="33"/>
    </row>
    <row r="13" spans="1:46" s="2" customFormat="1" ht="10.9" customHeight="1">
      <c r="A13" s="33"/>
      <c r="B13" s="38"/>
      <c r="C13" s="33"/>
      <c r="D13" s="33"/>
      <c r="E13" s="33"/>
      <c r="F13" s="33"/>
      <c r="G13" s="33"/>
      <c r="H13" s="33"/>
      <c r="I13" s="114"/>
      <c r="J13" s="33"/>
      <c r="K13" s="33"/>
      <c r="L13" s="50"/>
      <c r="S13" s="33"/>
      <c r="T13" s="33"/>
      <c r="U13" s="33"/>
      <c r="V13" s="33"/>
      <c r="W13" s="33"/>
      <c r="X13" s="33"/>
      <c r="Y13" s="33"/>
      <c r="Z13" s="33"/>
      <c r="AA13" s="33"/>
      <c r="AB13" s="33"/>
      <c r="AC13" s="33"/>
      <c r="AD13" s="33"/>
      <c r="AE13" s="33"/>
    </row>
    <row r="14" spans="1:46" s="2" customFormat="1" ht="12" customHeight="1">
      <c r="A14" s="33"/>
      <c r="B14" s="38"/>
      <c r="C14" s="33"/>
      <c r="D14" s="113" t="s">
        <v>28</v>
      </c>
      <c r="E14" s="33"/>
      <c r="F14" s="33"/>
      <c r="G14" s="33"/>
      <c r="H14" s="33"/>
      <c r="I14" s="116" t="s">
        <v>29</v>
      </c>
      <c r="J14" s="115" t="str">
        <f>IF('Rekapitulace zakázky'!AN10="","",'Rekapitulace zakázky'!AN10)</f>
        <v/>
      </c>
      <c r="K14" s="33"/>
      <c r="L14" s="50"/>
      <c r="S14" s="33"/>
      <c r="T14" s="33"/>
      <c r="U14" s="33"/>
      <c r="V14" s="33"/>
      <c r="W14" s="33"/>
      <c r="X14" s="33"/>
      <c r="Y14" s="33"/>
      <c r="Z14" s="33"/>
      <c r="AA14" s="33"/>
      <c r="AB14" s="33"/>
      <c r="AC14" s="33"/>
      <c r="AD14" s="33"/>
      <c r="AE14" s="33"/>
    </row>
    <row r="15" spans="1:46" s="2" customFormat="1" ht="18" customHeight="1">
      <c r="A15" s="33"/>
      <c r="B15" s="38"/>
      <c r="C15" s="33"/>
      <c r="D15" s="33"/>
      <c r="E15" s="115" t="str">
        <f>IF('Rekapitulace zakázky'!E11="","",'Rekapitulace zakázky'!E11)</f>
        <v xml:space="preserve"> </v>
      </c>
      <c r="F15" s="33"/>
      <c r="G15" s="33"/>
      <c r="H15" s="33"/>
      <c r="I15" s="116" t="s">
        <v>30</v>
      </c>
      <c r="J15" s="115" t="str">
        <f>IF('Rekapitulace zakázky'!AN11="","",'Rekapitulace zakázky'!AN11)</f>
        <v/>
      </c>
      <c r="K15" s="33"/>
      <c r="L15" s="50"/>
      <c r="S15" s="33"/>
      <c r="T15" s="33"/>
      <c r="U15" s="33"/>
      <c r="V15" s="33"/>
      <c r="W15" s="33"/>
      <c r="X15" s="33"/>
      <c r="Y15" s="33"/>
      <c r="Z15" s="33"/>
      <c r="AA15" s="33"/>
      <c r="AB15" s="33"/>
      <c r="AC15" s="33"/>
      <c r="AD15" s="33"/>
      <c r="AE15" s="33"/>
    </row>
    <row r="16" spans="1:46" s="2" customFormat="1" ht="6.95" customHeight="1">
      <c r="A16" s="33"/>
      <c r="B16" s="38"/>
      <c r="C16" s="33"/>
      <c r="D16" s="33"/>
      <c r="E16" s="33"/>
      <c r="F16" s="33"/>
      <c r="G16" s="33"/>
      <c r="H16" s="33"/>
      <c r="I16" s="114"/>
      <c r="J16" s="33"/>
      <c r="K16" s="33"/>
      <c r="L16" s="50"/>
      <c r="S16" s="33"/>
      <c r="T16" s="33"/>
      <c r="U16" s="33"/>
      <c r="V16" s="33"/>
      <c r="W16" s="33"/>
      <c r="X16" s="33"/>
      <c r="Y16" s="33"/>
      <c r="Z16" s="33"/>
      <c r="AA16" s="33"/>
      <c r="AB16" s="33"/>
      <c r="AC16" s="33"/>
      <c r="AD16" s="33"/>
      <c r="AE16" s="33"/>
    </row>
    <row r="17" spans="1:31" s="2" customFormat="1" ht="12" customHeight="1">
      <c r="A17" s="33"/>
      <c r="B17" s="38"/>
      <c r="C17" s="33"/>
      <c r="D17" s="113" t="s">
        <v>31</v>
      </c>
      <c r="E17" s="33"/>
      <c r="F17" s="33"/>
      <c r="G17" s="33"/>
      <c r="H17" s="33"/>
      <c r="I17" s="116" t="s">
        <v>29</v>
      </c>
      <c r="J17" s="29" t="str">
        <f>'Rekapitulace zakázky'!AN13</f>
        <v>Vyplň údaj</v>
      </c>
      <c r="K17" s="33"/>
      <c r="L17" s="50"/>
      <c r="S17" s="33"/>
      <c r="T17" s="33"/>
      <c r="U17" s="33"/>
      <c r="V17" s="33"/>
      <c r="W17" s="33"/>
      <c r="X17" s="33"/>
      <c r="Y17" s="33"/>
      <c r="Z17" s="33"/>
      <c r="AA17" s="33"/>
      <c r="AB17" s="33"/>
      <c r="AC17" s="33"/>
      <c r="AD17" s="33"/>
      <c r="AE17" s="33"/>
    </row>
    <row r="18" spans="1:31" s="2" customFormat="1" ht="18" customHeight="1">
      <c r="A18" s="33"/>
      <c r="B18" s="38"/>
      <c r="C18" s="33"/>
      <c r="D18" s="33"/>
      <c r="E18" s="301" t="str">
        <f>'Rekapitulace zakázky'!E14</f>
        <v>Vyplň údaj</v>
      </c>
      <c r="F18" s="302"/>
      <c r="G18" s="302"/>
      <c r="H18" s="302"/>
      <c r="I18" s="116" t="s">
        <v>30</v>
      </c>
      <c r="J18" s="29" t="str">
        <f>'Rekapitulace zakázky'!AN14</f>
        <v>Vyplň údaj</v>
      </c>
      <c r="K18" s="33"/>
      <c r="L18" s="50"/>
      <c r="S18" s="33"/>
      <c r="T18" s="33"/>
      <c r="U18" s="33"/>
      <c r="V18" s="33"/>
      <c r="W18" s="33"/>
      <c r="X18" s="33"/>
      <c r="Y18" s="33"/>
      <c r="Z18" s="33"/>
      <c r="AA18" s="33"/>
      <c r="AB18" s="33"/>
      <c r="AC18" s="33"/>
      <c r="AD18" s="33"/>
      <c r="AE18" s="33"/>
    </row>
    <row r="19" spans="1:31" s="2" customFormat="1" ht="6.95" customHeight="1">
      <c r="A19" s="33"/>
      <c r="B19" s="38"/>
      <c r="C19" s="33"/>
      <c r="D19" s="33"/>
      <c r="E19" s="33"/>
      <c r="F19" s="33"/>
      <c r="G19" s="33"/>
      <c r="H19" s="33"/>
      <c r="I19" s="114"/>
      <c r="J19" s="33"/>
      <c r="K19" s="33"/>
      <c r="L19" s="50"/>
      <c r="S19" s="33"/>
      <c r="T19" s="33"/>
      <c r="U19" s="33"/>
      <c r="V19" s="33"/>
      <c r="W19" s="33"/>
      <c r="X19" s="33"/>
      <c r="Y19" s="33"/>
      <c r="Z19" s="33"/>
      <c r="AA19" s="33"/>
      <c r="AB19" s="33"/>
      <c r="AC19" s="33"/>
      <c r="AD19" s="33"/>
      <c r="AE19" s="33"/>
    </row>
    <row r="20" spans="1:31" s="2" customFormat="1" ht="12" customHeight="1">
      <c r="A20" s="33"/>
      <c r="B20" s="38"/>
      <c r="C20" s="33"/>
      <c r="D20" s="113" t="s">
        <v>33</v>
      </c>
      <c r="E20" s="33"/>
      <c r="F20" s="33"/>
      <c r="G20" s="33"/>
      <c r="H20" s="33"/>
      <c r="I20" s="116" t="s">
        <v>29</v>
      </c>
      <c r="J20" s="115" t="str">
        <f>IF('Rekapitulace zakázky'!AN16="","",'Rekapitulace zakázky'!AN16)</f>
        <v/>
      </c>
      <c r="K20" s="33"/>
      <c r="L20" s="50"/>
      <c r="S20" s="33"/>
      <c r="T20" s="33"/>
      <c r="U20" s="33"/>
      <c r="V20" s="33"/>
      <c r="W20" s="33"/>
      <c r="X20" s="33"/>
      <c r="Y20" s="33"/>
      <c r="Z20" s="33"/>
      <c r="AA20" s="33"/>
      <c r="AB20" s="33"/>
      <c r="AC20" s="33"/>
      <c r="AD20" s="33"/>
      <c r="AE20" s="33"/>
    </row>
    <row r="21" spans="1:31" s="2" customFormat="1" ht="18" customHeight="1">
      <c r="A21" s="33"/>
      <c r="B21" s="38"/>
      <c r="C21" s="33"/>
      <c r="D21" s="33"/>
      <c r="E21" s="115" t="str">
        <f>IF('Rekapitulace zakázky'!E17="","",'Rekapitulace zakázky'!E17)</f>
        <v xml:space="preserve"> </v>
      </c>
      <c r="F21" s="33"/>
      <c r="G21" s="33"/>
      <c r="H21" s="33"/>
      <c r="I21" s="116" t="s">
        <v>30</v>
      </c>
      <c r="J21" s="115" t="str">
        <f>IF('Rekapitulace zakázky'!AN17="","",'Rekapitulace zakázky'!AN17)</f>
        <v/>
      </c>
      <c r="K21" s="33"/>
      <c r="L21" s="50"/>
      <c r="S21" s="33"/>
      <c r="T21" s="33"/>
      <c r="U21" s="33"/>
      <c r="V21" s="33"/>
      <c r="W21" s="33"/>
      <c r="X21" s="33"/>
      <c r="Y21" s="33"/>
      <c r="Z21" s="33"/>
      <c r="AA21" s="33"/>
      <c r="AB21" s="33"/>
      <c r="AC21" s="33"/>
      <c r="AD21" s="33"/>
      <c r="AE21" s="33"/>
    </row>
    <row r="22" spans="1:31" s="2" customFormat="1" ht="6.95" customHeight="1">
      <c r="A22" s="33"/>
      <c r="B22" s="38"/>
      <c r="C22" s="33"/>
      <c r="D22" s="33"/>
      <c r="E22" s="33"/>
      <c r="F22" s="33"/>
      <c r="G22" s="33"/>
      <c r="H22" s="33"/>
      <c r="I22" s="114"/>
      <c r="J22" s="33"/>
      <c r="K22" s="33"/>
      <c r="L22" s="50"/>
      <c r="S22" s="33"/>
      <c r="T22" s="33"/>
      <c r="U22" s="33"/>
      <c r="V22" s="33"/>
      <c r="W22" s="33"/>
      <c r="X22" s="33"/>
      <c r="Y22" s="33"/>
      <c r="Z22" s="33"/>
      <c r="AA22" s="33"/>
      <c r="AB22" s="33"/>
      <c r="AC22" s="33"/>
      <c r="AD22" s="33"/>
      <c r="AE22" s="33"/>
    </row>
    <row r="23" spans="1:31" s="2" customFormat="1" ht="12" customHeight="1">
      <c r="A23" s="33"/>
      <c r="B23" s="38"/>
      <c r="C23" s="33"/>
      <c r="D23" s="113" t="s">
        <v>35</v>
      </c>
      <c r="E23" s="33"/>
      <c r="F23" s="33"/>
      <c r="G23" s="33"/>
      <c r="H23" s="33"/>
      <c r="I23" s="116" t="s">
        <v>29</v>
      </c>
      <c r="J23" s="115" t="str">
        <f>IF('Rekapitulace zakázky'!AN19="","",'Rekapitulace zakázky'!AN19)</f>
        <v/>
      </c>
      <c r="K23" s="33"/>
      <c r="L23" s="50"/>
      <c r="S23" s="33"/>
      <c r="T23" s="33"/>
      <c r="U23" s="33"/>
      <c r="V23" s="33"/>
      <c r="W23" s="33"/>
      <c r="X23" s="33"/>
      <c r="Y23" s="33"/>
      <c r="Z23" s="33"/>
      <c r="AA23" s="33"/>
      <c r="AB23" s="33"/>
      <c r="AC23" s="33"/>
      <c r="AD23" s="33"/>
      <c r="AE23" s="33"/>
    </row>
    <row r="24" spans="1:31" s="2" customFormat="1" ht="18" customHeight="1">
      <c r="A24" s="33"/>
      <c r="B24" s="38"/>
      <c r="C24" s="33"/>
      <c r="D24" s="33"/>
      <c r="E24" s="115" t="str">
        <f>IF('Rekapitulace zakázky'!E20="","",'Rekapitulace zakázky'!E20)</f>
        <v xml:space="preserve"> </v>
      </c>
      <c r="F24" s="33"/>
      <c r="G24" s="33"/>
      <c r="H24" s="33"/>
      <c r="I24" s="116" t="s">
        <v>30</v>
      </c>
      <c r="J24" s="115" t="str">
        <f>IF('Rekapitulace zakázky'!AN20="","",'Rekapitulace zakázky'!AN20)</f>
        <v/>
      </c>
      <c r="K24" s="33"/>
      <c r="L24" s="50"/>
      <c r="S24" s="33"/>
      <c r="T24" s="33"/>
      <c r="U24" s="33"/>
      <c r="V24" s="33"/>
      <c r="W24" s="33"/>
      <c r="X24" s="33"/>
      <c r="Y24" s="33"/>
      <c r="Z24" s="33"/>
      <c r="AA24" s="33"/>
      <c r="AB24" s="33"/>
      <c r="AC24" s="33"/>
      <c r="AD24" s="33"/>
      <c r="AE24" s="33"/>
    </row>
    <row r="25" spans="1:31" s="2" customFormat="1" ht="6.95" customHeight="1">
      <c r="A25" s="33"/>
      <c r="B25" s="38"/>
      <c r="C25" s="33"/>
      <c r="D25" s="33"/>
      <c r="E25" s="33"/>
      <c r="F25" s="33"/>
      <c r="G25" s="33"/>
      <c r="H25" s="33"/>
      <c r="I25" s="114"/>
      <c r="J25" s="33"/>
      <c r="K25" s="33"/>
      <c r="L25" s="50"/>
      <c r="S25" s="33"/>
      <c r="T25" s="33"/>
      <c r="U25" s="33"/>
      <c r="V25" s="33"/>
      <c r="W25" s="33"/>
      <c r="X25" s="33"/>
      <c r="Y25" s="33"/>
      <c r="Z25" s="33"/>
      <c r="AA25" s="33"/>
      <c r="AB25" s="33"/>
      <c r="AC25" s="33"/>
      <c r="AD25" s="33"/>
      <c r="AE25" s="33"/>
    </row>
    <row r="26" spans="1:31" s="2" customFormat="1" ht="12" customHeight="1">
      <c r="A26" s="33"/>
      <c r="B26" s="38"/>
      <c r="C26" s="33"/>
      <c r="D26" s="113" t="s">
        <v>36</v>
      </c>
      <c r="E26" s="33"/>
      <c r="F26" s="33"/>
      <c r="G26" s="33"/>
      <c r="H26" s="33"/>
      <c r="I26" s="114"/>
      <c r="J26" s="33"/>
      <c r="K26" s="33"/>
      <c r="L26" s="50"/>
      <c r="S26" s="33"/>
      <c r="T26" s="33"/>
      <c r="U26" s="33"/>
      <c r="V26" s="33"/>
      <c r="W26" s="33"/>
      <c r="X26" s="33"/>
      <c r="Y26" s="33"/>
      <c r="Z26" s="33"/>
      <c r="AA26" s="33"/>
      <c r="AB26" s="33"/>
      <c r="AC26" s="33"/>
      <c r="AD26" s="33"/>
      <c r="AE26" s="33"/>
    </row>
    <row r="27" spans="1:31" s="8" customFormat="1" ht="16.5" customHeight="1">
      <c r="A27" s="118"/>
      <c r="B27" s="119"/>
      <c r="C27" s="118"/>
      <c r="D27" s="118"/>
      <c r="E27" s="303" t="s">
        <v>1</v>
      </c>
      <c r="F27" s="303"/>
      <c r="G27" s="303"/>
      <c r="H27" s="303"/>
      <c r="I27" s="120"/>
      <c r="J27" s="118"/>
      <c r="K27" s="118"/>
      <c r="L27" s="121"/>
      <c r="S27" s="118"/>
      <c r="T27" s="118"/>
      <c r="U27" s="118"/>
      <c r="V27" s="118"/>
      <c r="W27" s="118"/>
      <c r="X27" s="118"/>
      <c r="Y27" s="118"/>
      <c r="Z27" s="118"/>
      <c r="AA27" s="118"/>
      <c r="AB27" s="118"/>
      <c r="AC27" s="118"/>
      <c r="AD27" s="118"/>
      <c r="AE27" s="118"/>
    </row>
    <row r="28" spans="1:31" s="2" customFormat="1" ht="6.95" customHeight="1">
      <c r="A28" s="33"/>
      <c r="B28" s="38"/>
      <c r="C28" s="33"/>
      <c r="D28" s="33"/>
      <c r="E28" s="33"/>
      <c r="F28" s="33"/>
      <c r="G28" s="33"/>
      <c r="H28" s="33"/>
      <c r="I28" s="114"/>
      <c r="J28" s="33"/>
      <c r="K28" s="33"/>
      <c r="L28" s="50"/>
      <c r="S28" s="33"/>
      <c r="T28" s="33"/>
      <c r="U28" s="33"/>
      <c r="V28" s="33"/>
      <c r="W28" s="33"/>
      <c r="X28" s="33"/>
      <c r="Y28" s="33"/>
      <c r="Z28" s="33"/>
      <c r="AA28" s="33"/>
      <c r="AB28" s="33"/>
      <c r="AC28" s="33"/>
      <c r="AD28" s="33"/>
      <c r="AE28" s="33"/>
    </row>
    <row r="29" spans="1:31" s="2" customFormat="1" ht="6.95" customHeight="1">
      <c r="A29" s="33"/>
      <c r="B29" s="38"/>
      <c r="C29" s="33"/>
      <c r="D29" s="122"/>
      <c r="E29" s="122"/>
      <c r="F29" s="122"/>
      <c r="G29" s="122"/>
      <c r="H29" s="122"/>
      <c r="I29" s="123"/>
      <c r="J29" s="122"/>
      <c r="K29" s="122"/>
      <c r="L29" s="50"/>
      <c r="S29" s="33"/>
      <c r="T29" s="33"/>
      <c r="U29" s="33"/>
      <c r="V29" s="33"/>
      <c r="W29" s="33"/>
      <c r="X29" s="33"/>
      <c r="Y29" s="33"/>
      <c r="Z29" s="33"/>
      <c r="AA29" s="33"/>
      <c r="AB29" s="33"/>
      <c r="AC29" s="33"/>
      <c r="AD29" s="33"/>
      <c r="AE29" s="33"/>
    </row>
    <row r="30" spans="1:31" s="2" customFormat="1" ht="25.35" customHeight="1">
      <c r="A30" s="33"/>
      <c r="B30" s="38"/>
      <c r="C30" s="33"/>
      <c r="D30" s="124" t="s">
        <v>37</v>
      </c>
      <c r="E30" s="33"/>
      <c r="F30" s="33"/>
      <c r="G30" s="33"/>
      <c r="H30" s="33"/>
      <c r="I30" s="114"/>
      <c r="J30" s="125">
        <f>ROUND(J122, 2)</f>
        <v>0</v>
      </c>
      <c r="K30" s="33"/>
      <c r="L30" s="50"/>
      <c r="S30" s="33"/>
      <c r="T30" s="33"/>
      <c r="U30" s="33"/>
      <c r="V30" s="33"/>
      <c r="W30" s="33"/>
      <c r="X30" s="33"/>
      <c r="Y30" s="33"/>
      <c r="Z30" s="33"/>
      <c r="AA30" s="33"/>
      <c r="AB30" s="33"/>
      <c r="AC30" s="33"/>
      <c r="AD30" s="33"/>
      <c r="AE30" s="33"/>
    </row>
    <row r="31" spans="1:31" s="2" customFormat="1" ht="6.95" customHeight="1">
      <c r="A31" s="33"/>
      <c r="B31" s="38"/>
      <c r="C31" s="33"/>
      <c r="D31" s="122"/>
      <c r="E31" s="122"/>
      <c r="F31" s="122"/>
      <c r="G31" s="122"/>
      <c r="H31" s="122"/>
      <c r="I31" s="123"/>
      <c r="J31" s="122"/>
      <c r="K31" s="122"/>
      <c r="L31" s="50"/>
      <c r="S31" s="33"/>
      <c r="T31" s="33"/>
      <c r="U31" s="33"/>
      <c r="V31" s="33"/>
      <c r="W31" s="33"/>
      <c r="X31" s="33"/>
      <c r="Y31" s="33"/>
      <c r="Z31" s="33"/>
      <c r="AA31" s="33"/>
      <c r="AB31" s="33"/>
      <c r="AC31" s="33"/>
      <c r="AD31" s="33"/>
      <c r="AE31" s="33"/>
    </row>
    <row r="32" spans="1:31" s="2" customFormat="1" ht="14.45" customHeight="1">
      <c r="A32" s="33"/>
      <c r="B32" s="38"/>
      <c r="C32" s="33"/>
      <c r="D32" s="33"/>
      <c r="E32" s="33"/>
      <c r="F32" s="126" t="s">
        <v>39</v>
      </c>
      <c r="G32" s="33"/>
      <c r="H32" s="33"/>
      <c r="I32" s="127" t="s">
        <v>38</v>
      </c>
      <c r="J32" s="126" t="s">
        <v>40</v>
      </c>
      <c r="K32" s="33"/>
      <c r="L32" s="50"/>
      <c r="S32" s="33"/>
      <c r="T32" s="33"/>
      <c r="U32" s="33"/>
      <c r="V32" s="33"/>
      <c r="W32" s="33"/>
      <c r="X32" s="33"/>
      <c r="Y32" s="33"/>
      <c r="Z32" s="33"/>
      <c r="AA32" s="33"/>
      <c r="AB32" s="33"/>
      <c r="AC32" s="33"/>
      <c r="AD32" s="33"/>
      <c r="AE32" s="33"/>
    </row>
    <row r="33" spans="1:31" s="2" customFormat="1" ht="14.45" customHeight="1">
      <c r="A33" s="33"/>
      <c r="B33" s="38"/>
      <c r="C33" s="33"/>
      <c r="D33" s="128" t="s">
        <v>41</v>
      </c>
      <c r="E33" s="113" t="s">
        <v>42</v>
      </c>
      <c r="F33" s="129">
        <f>ROUND((SUM(BE122:BE149)),  2)</f>
        <v>0</v>
      </c>
      <c r="G33" s="33"/>
      <c r="H33" s="33"/>
      <c r="I33" s="130">
        <v>0.21</v>
      </c>
      <c r="J33" s="129">
        <f>ROUND(((SUM(BE122:BE149))*I33),  2)</f>
        <v>0</v>
      </c>
      <c r="K33" s="33"/>
      <c r="L33" s="50"/>
      <c r="S33" s="33"/>
      <c r="T33" s="33"/>
      <c r="U33" s="33"/>
      <c r="V33" s="33"/>
      <c r="W33" s="33"/>
      <c r="X33" s="33"/>
      <c r="Y33" s="33"/>
      <c r="Z33" s="33"/>
      <c r="AA33" s="33"/>
      <c r="AB33" s="33"/>
      <c r="AC33" s="33"/>
      <c r="AD33" s="33"/>
      <c r="AE33" s="33"/>
    </row>
    <row r="34" spans="1:31" s="2" customFormat="1" ht="14.45" customHeight="1">
      <c r="A34" s="33"/>
      <c r="B34" s="38"/>
      <c r="C34" s="33"/>
      <c r="D34" s="33"/>
      <c r="E34" s="113" t="s">
        <v>43</v>
      </c>
      <c r="F34" s="129">
        <f>ROUND((SUM(BF122:BF149)),  2)</f>
        <v>0</v>
      </c>
      <c r="G34" s="33"/>
      <c r="H34" s="33"/>
      <c r="I34" s="130">
        <v>0.15</v>
      </c>
      <c r="J34" s="129">
        <f>ROUND(((SUM(BF122:BF149))*I34),  2)</f>
        <v>0</v>
      </c>
      <c r="K34" s="33"/>
      <c r="L34" s="50"/>
      <c r="S34" s="33"/>
      <c r="T34" s="33"/>
      <c r="U34" s="33"/>
      <c r="V34" s="33"/>
      <c r="W34" s="33"/>
      <c r="X34" s="33"/>
      <c r="Y34" s="33"/>
      <c r="Z34" s="33"/>
      <c r="AA34" s="33"/>
      <c r="AB34" s="33"/>
      <c r="AC34" s="33"/>
      <c r="AD34" s="33"/>
      <c r="AE34" s="33"/>
    </row>
    <row r="35" spans="1:31" s="2" customFormat="1" ht="14.45" hidden="1" customHeight="1">
      <c r="A35" s="33"/>
      <c r="B35" s="38"/>
      <c r="C35" s="33"/>
      <c r="D35" s="33"/>
      <c r="E35" s="113" t="s">
        <v>44</v>
      </c>
      <c r="F35" s="129">
        <f>ROUND((SUM(BG122:BG149)),  2)</f>
        <v>0</v>
      </c>
      <c r="G35" s="33"/>
      <c r="H35" s="33"/>
      <c r="I35" s="130">
        <v>0.21</v>
      </c>
      <c r="J35" s="129">
        <f>0</f>
        <v>0</v>
      </c>
      <c r="K35" s="33"/>
      <c r="L35" s="50"/>
      <c r="S35" s="33"/>
      <c r="T35" s="33"/>
      <c r="U35" s="33"/>
      <c r="V35" s="33"/>
      <c r="W35" s="33"/>
      <c r="X35" s="33"/>
      <c r="Y35" s="33"/>
      <c r="Z35" s="33"/>
      <c r="AA35" s="33"/>
      <c r="AB35" s="33"/>
      <c r="AC35" s="33"/>
      <c r="AD35" s="33"/>
      <c r="AE35" s="33"/>
    </row>
    <row r="36" spans="1:31" s="2" customFormat="1" ht="14.45" hidden="1" customHeight="1">
      <c r="A36" s="33"/>
      <c r="B36" s="38"/>
      <c r="C36" s="33"/>
      <c r="D36" s="33"/>
      <c r="E36" s="113" t="s">
        <v>45</v>
      </c>
      <c r="F36" s="129">
        <f>ROUND((SUM(BH122:BH149)),  2)</f>
        <v>0</v>
      </c>
      <c r="G36" s="33"/>
      <c r="H36" s="33"/>
      <c r="I36" s="130">
        <v>0.15</v>
      </c>
      <c r="J36" s="129">
        <f>0</f>
        <v>0</v>
      </c>
      <c r="K36" s="33"/>
      <c r="L36" s="50"/>
      <c r="S36" s="33"/>
      <c r="T36" s="33"/>
      <c r="U36" s="33"/>
      <c r="V36" s="33"/>
      <c r="W36" s="33"/>
      <c r="X36" s="33"/>
      <c r="Y36" s="33"/>
      <c r="Z36" s="33"/>
      <c r="AA36" s="33"/>
      <c r="AB36" s="33"/>
      <c r="AC36" s="33"/>
      <c r="AD36" s="33"/>
      <c r="AE36" s="33"/>
    </row>
    <row r="37" spans="1:31" s="2" customFormat="1" ht="14.45" hidden="1" customHeight="1">
      <c r="A37" s="33"/>
      <c r="B37" s="38"/>
      <c r="C37" s="33"/>
      <c r="D37" s="33"/>
      <c r="E37" s="113" t="s">
        <v>46</v>
      </c>
      <c r="F37" s="129">
        <f>ROUND((SUM(BI122:BI149)),  2)</f>
        <v>0</v>
      </c>
      <c r="G37" s="33"/>
      <c r="H37" s="33"/>
      <c r="I37" s="130">
        <v>0</v>
      </c>
      <c r="J37" s="129">
        <f>0</f>
        <v>0</v>
      </c>
      <c r="K37" s="33"/>
      <c r="L37" s="50"/>
      <c r="S37" s="33"/>
      <c r="T37" s="33"/>
      <c r="U37" s="33"/>
      <c r="V37" s="33"/>
      <c r="W37" s="33"/>
      <c r="X37" s="33"/>
      <c r="Y37" s="33"/>
      <c r="Z37" s="33"/>
      <c r="AA37" s="33"/>
      <c r="AB37" s="33"/>
      <c r="AC37" s="33"/>
      <c r="AD37" s="33"/>
      <c r="AE37" s="33"/>
    </row>
    <row r="38" spans="1:31" s="2" customFormat="1" ht="6.95" customHeight="1">
      <c r="A38" s="33"/>
      <c r="B38" s="38"/>
      <c r="C38" s="33"/>
      <c r="D38" s="33"/>
      <c r="E38" s="33"/>
      <c r="F38" s="33"/>
      <c r="G38" s="33"/>
      <c r="H38" s="33"/>
      <c r="I38" s="114"/>
      <c r="J38" s="33"/>
      <c r="K38" s="33"/>
      <c r="L38" s="50"/>
      <c r="S38" s="33"/>
      <c r="T38" s="33"/>
      <c r="U38" s="33"/>
      <c r="V38" s="33"/>
      <c r="W38" s="33"/>
      <c r="X38" s="33"/>
      <c r="Y38" s="33"/>
      <c r="Z38" s="33"/>
      <c r="AA38" s="33"/>
      <c r="AB38" s="33"/>
      <c r="AC38" s="33"/>
      <c r="AD38" s="33"/>
      <c r="AE38" s="33"/>
    </row>
    <row r="39" spans="1:31" s="2" customFormat="1" ht="25.35" customHeight="1">
      <c r="A39" s="33"/>
      <c r="B39" s="38"/>
      <c r="C39" s="131"/>
      <c r="D39" s="132" t="s">
        <v>47</v>
      </c>
      <c r="E39" s="133"/>
      <c r="F39" s="133"/>
      <c r="G39" s="134" t="s">
        <v>48</v>
      </c>
      <c r="H39" s="135" t="s">
        <v>49</v>
      </c>
      <c r="I39" s="136"/>
      <c r="J39" s="137">
        <f>SUM(J30:J37)</f>
        <v>0</v>
      </c>
      <c r="K39" s="138"/>
      <c r="L39" s="50"/>
      <c r="S39" s="33"/>
      <c r="T39" s="33"/>
      <c r="U39" s="33"/>
      <c r="V39" s="33"/>
      <c r="W39" s="33"/>
      <c r="X39" s="33"/>
      <c r="Y39" s="33"/>
      <c r="Z39" s="33"/>
      <c r="AA39" s="33"/>
      <c r="AB39" s="33"/>
      <c r="AC39" s="33"/>
      <c r="AD39" s="33"/>
      <c r="AE39" s="33"/>
    </row>
    <row r="40" spans="1:31" s="2" customFormat="1" ht="14.45" customHeight="1">
      <c r="A40" s="33"/>
      <c r="B40" s="38"/>
      <c r="C40" s="33"/>
      <c r="D40" s="33"/>
      <c r="E40" s="33"/>
      <c r="F40" s="33"/>
      <c r="G40" s="33"/>
      <c r="H40" s="33"/>
      <c r="I40" s="114"/>
      <c r="J40" s="33"/>
      <c r="K40" s="33"/>
      <c r="L40" s="50"/>
      <c r="S40" s="33"/>
      <c r="T40" s="33"/>
      <c r="U40" s="33"/>
      <c r="V40" s="33"/>
      <c r="W40" s="33"/>
      <c r="X40" s="33"/>
      <c r="Y40" s="33"/>
      <c r="Z40" s="33"/>
      <c r="AA40" s="33"/>
      <c r="AB40" s="33"/>
      <c r="AC40" s="33"/>
      <c r="AD40" s="33"/>
      <c r="AE40" s="33"/>
    </row>
    <row r="41" spans="1:31" s="1" customFormat="1" ht="14.45" customHeight="1">
      <c r="B41" s="19"/>
      <c r="I41" s="107"/>
      <c r="L41" s="19"/>
    </row>
    <row r="42" spans="1:31" s="1" customFormat="1" ht="14.45" customHeight="1">
      <c r="B42" s="19"/>
      <c r="I42" s="107"/>
      <c r="L42" s="19"/>
    </row>
    <row r="43" spans="1:31" s="1" customFormat="1" ht="14.45" customHeight="1">
      <c r="B43" s="19"/>
      <c r="I43" s="107"/>
      <c r="L43" s="19"/>
    </row>
    <row r="44" spans="1:31" s="1" customFormat="1" ht="14.45" customHeight="1">
      <c r="B44" s="19"/>
      <c r="I44" s="107"/>
      <c r="L44" s="19"/>
    </row>
    <row r="45" spans="1:31" s="1" customFormat="1" ht="14.45" customHeight="1">
      <c r="B45" s="19"/>
      <c r="I45" s="107"/>
      <c r="L45" s="19"/>
    </row>
    <row r="46" spans="1:31" s="1" customFormat="1" ht="14.45" customHeight="1">
      <c r="B46" s="19"/>
      <c r="I46" s="107"/>
      <c r="L46" s="19"/>
    </row>
    <row r="47" spans="1:31" s="1" customFormat="1" ht="14.45" customHeight="1">
      <c r="B47" s="19"/>
      <c r="I47" s="107"/>
      <c r="L47" s="19"/>
    </row>
    <row r="48" spans="1:31" s="1" customFormat="1" ht="14.45" customHeight="1">
      <c r="B48" s="19"/>
      <c r="I48" s="107"/>
      <c r="L48" s="19"/>
    </row>
    <row r="49" spans="1:31" s="1" customFormat="1" ht="14.45" customHeight="1">
      <c r="B49" s="19"/>
      <c r="I49" s="107"/>
      <c r="L49" s="19"/>
    </row>
    <row r="50" spans="1:31" s="2" customFormat="1" ht="14.45" customHeight="1">
      <c r="B50" s="50"/>
      <c r="D50" s="139" t="s">
        <v>50</v>
      </c>
      <c r="E50" s="140"/>
      <c r="F50" s="140"/>
      <c r="G50" s="139" t="s">
        <v>51</v>
      </c>
      <c r="H50" s="140"/>
      <c r="I50" s="141"/>
      <c r="J50" s="140"/>
      <c r="K50" s="140"/>
      <c r="L50" s="50"/>
    </row>
    <row r="51" spans="1:31" ht="11.25">
      <c r="B51" s="19"/>
      <c r="L51" s="19"/>
    </row>
    <row r="52" spans="1:31" ht="11.25">
      <c r="B52" s="19"/>
      <c r="L52" s="19"/>
    </row>
    <row r="53" spans="1:31" ht="11.25">
      <c r="B53" s="19"/>
      <c r="L53" s="19"/>
    </row>
    <row r="54" spans="1:31" ht="11.25">
      <c r="B54" s="19"/>
      <c r="L54" s="19"/>
    </row>
    <row r="55" spans="1:31" ht="11.25">
      <c r="B55" s="19"/>
      <c r="L55" s="19"/>
    </row>
    <row r="56" spans="1:31" ht="11.25">
      <c r="B56" s="19"/>
      <c r="L56" s="19"/>
    </row>
    <row r="57" spans="1:31" ht="11.25">
      <c r="B57" s="19"/>
      <c r="L57" s="19"/>
    </row>
    <row r="58" spans="1:31" ht="11.25">
      <c r="B58" s="19"/>
      <c r="L58" s="19"/>
    </row>
    <row r="59" spans="1:31" ht="11.25">
      <c r="B59" s="19"/>
      <c r="L59" s="19"/>
    </row>
    <row r="60" spans="1:31" ht="11.25">
      <c r="B60" s="19"/>
      <c r="L60" s="19"/>
    </row>
    <row r="61" spans="1:31" s="2" customFormat="1" ht="12.75">
      <c r="A61" s="33"/>
      <c r="B61" s="38"/>
      <c r="C61" s="33"/>
      <c r="D61" s="142" t="s">
        <v>52</v>
      </c>
      <c r="E61" s="143"/>
      <c r="F61" s="144" t="s">
        <v>53</v>
      </c>
      <c r="G61" s="142" t="s">
        <v>52</v>
      </c>
      <c r="H61" s="143"/>
      <c r="I61" s="145"/>
      <c r="J61" s="146" t="s">
        <v>53</v>
      </c>
      <c r="K61" s="143"/>
      <c r="L61" s="50"/>
      <c r="S61" s="33"/>
      <c r="T61" s="33"/>
      <c r="U61" s="33"/>
      <c r="V61" s="33"/>
      <c r="W61" s="33"/>
      <c r="X61" s="33"/>
      <c r="Y61" s="33"/>
      <c r="Z61" s="33"/>
      <c r="AA61" s="33"/>
      <c r="AB61" s="33"/>
      <c r="AC61" s="33"/>
      <c r="AD61" s="33"/>
      <c r="AE61" s="33"/>
    </row>
    <row r="62" spans="1:31" ht="11.25">
      <c r="B62" s="19"/>
      <c r="L62" s="19"/>
    </row>
    <row r="63" spans="1:31" ht="11.25">
      <c r="B63" s="19"/>
      <c r="L63" s="19"/>
    </row>
    <row r="64" spans="1:31" ht="11.25">
      <c r="B64" s="19"/>
      <c r="L64" s="19"/>
    </row>
    <row r="65" spans="1:31" s="2" customFormat="1" ht="12.75">
      <c r="A65" s="33"/>
      <c r="B65" s="38"/>
      <c r="C65" s="33"/>
      <c r="D65" s="139" t="s">
        <v>54</v>
      </c>
      <c r="E65" s="147"/>
      <c r="F65" s="147"/>
      <c r="G65" s="139" t="s">
        <v>55</v>
      </c>
      <c r="H65" s="147"/>
      <c r="I65" s="148"/>
      <c r="J65" s="147"/>
      <c r="K65" s="147"/>
      <c r="L65" s="50"/>
      <c r="S65" s="33"/>
      <c r="T65" s="33"/>
      <c r="U65" s="33"/>
      <c r="V65" s="33"/>
      <c r="W65" s="33"/>
      <c r="X65" s="33"/>
      <c r="Y65" s="33"/>
      <c r="Z65" s="33"/>
      <c r="AA65" s="33"/>
      <c r="AB65" s="33"/>
      <c r="AC65" s="33"/>
      <c r="AD65" s="33"/>
      <c r="AE65" s="33"/>
    </row>
    <row r="66" spans="1:31" ht="11.25">
      <c r="B66" s="19"/>
      <c r="L66" s="19"/>
    </row>
    <row r="67" spans="1:31" ht="11.25">
      <c r="B67" s="19"/>
      <c r="L67" s="19"/>
    </row>
    <row r="68" spans="1:31" ht="11.25">
      <c r="B68" s="19"/>
      <c r="L68" s="19"/>
    </row>
    <row r="69" spans="1:31" ht="11.25">
      <c r="B69" s="19"/>
      <c r="L69" s="19"/>
    </row>
    <row r="70" spans="1:31" ht="11.25">
      <c r="B70" s="19"/>
      <c r="L70" s="19"/>
    </row>
    <row r="71" spans="1:31" ht="11.25">
      <c r="B71" s="19"/>
      <c r="L71" s="19"/>
    </row>
    <row r="72" spans="1:31" ht="11.25">
      <c r="B72" s="19"/>
      <c r="L72" s="19"/>
    </row>
    <row r="73" spans="1:31" ht="11.25">
      <c r="B73" s="19"/>
      <c r="L73" s="19"/>
    </row>
    <row r="74" spans="1:31" ht="11.25">
      <c r="B74" s="19"/>
      <c r="L74" s="19"/>
    </row>
    <row r="75" spans="1:31" ht="11.25">
      <c r="B75" s="19"/>
      <c r="L75" s="19"/>
    </row>
    <row r="76" spans="1:31" s="2" customFormat="1" ht="12.75">
      <c r="A76" s="33"/>
      <c r="B76" s="38"/>
      <c r="C76" s="33"/>
      <c r="D76" s="142" t="s">
        <v>52</v>
      </c>
      <c r="E76" s="143"/>
      <c r="F76" s="144" t="s">
        <v>53</v>
      </c>
      <c r="G76" s="142" t="s">
        <v>52</v>
      </c>
      <c r="H76" s="143"/>
      <c r="I76" s="145"/>
      <c r="J76" s="146" t="s">
        <v>53</v>
      </c>
      <c r="K76" s="143"/>
      <c r="L76" s="50"/>
      <c r="S76" s="33"/>
      <c r="T76" s="33"/>
      <c r="U76" s="33"/>
      <c r="V76" s="33"/>
      <c r="W76" s="33"/>
      <c r="X76" s="33"/>
      <c r="Y76" s="33"/>
      <c r="Z76" s="33"/>
      <c r="AA76" s="33"/>
      <c r="AB76" s="33"/>
      <c r="AC76" s="33"/>
      <c r="AD76" s="33"/>
      <c r="AE76" s="33"/>
    </row>
    <row r="77" spans="1:31" s="2" customFormat="1" ht="14.45" customHeight="1">
      <c r="A77" s="33"/>
      <c r="B77" s="149"/>
      <c r="C77" s="150"/>
      <c r="D77" s="150"/>
      <c r="E77" s="150"/>
      <c r="F77" s="150"/>
      <c r="G77" s="150"/>
      <c r="H77" s="150"/>
      <c r="I77" s="151"/>
      <c r="J77" s="150"/>
      <c r="K77" s="150"/>
      <c r="L77" s="50"/>
      <c r="S77" s="33"/>
      <c r="T77" s="33"/>
      <c r="U77" s="33"/>
      <c r="V77" s="33"/>
      <c r="W77" s="33"/>
      <c r="X77" s="33"/>
      <c r="Y77" s="33"/>
      <c r="Z77" s="33"/>
      <c r="AA77" s="33"/>
      <c r="AB77" s="33"/>
      <c r="AC77" s="33"/>
      <c r="AD77" s="33"/>
      <c r="AE77" s="33"/>
    </row>
    <row r="81" spans="1:47" s="2" customFormat="1" ht="6.95" customHeight="1">
      <c r="A81" s="33"/>
      <c r="B81" s="152"/>
      <c r="C81" s="153"/>
      <c r="D81" s="153"/>
      <c r="E81" s="153"/>
      <c r="F81" s="153"/>
      <c r="G81" s="153"/>
      <c r="H81" s="153"/>
      <c r="I81" s="154"/>
      <c r="J81" s="153"/>
      <c r="K81" s="153"/>
      <c r="L81" s="50"/>
      <c r="S81" s="33"/>
      <c r="T81" s="33"/>
      <c r="U81" s="33"/>
      <c r="V81" s="33"/>
      <c r="W81" s="33"/>
      <c r="X81" s="33"/>
      <c r="Y81" s="33"/>
      <c r="Z81" s="33"/>
      <c r="AA81" s="33"/>
      <c r="AB81" s="33"/>
      <c r="AC81" s="33"/>
      <c r="AD81" s="33"/>
      <c r="AE81" s="33"/>
    </row>
    <row r="82" spans="1:47" s="2" customFormat="1" ht="24.95" customHeight="1">
      <c r="A82" s="33"/>
      <c r="B82" s="34"/>
      <c r="C82" s="22" t="s">
        <v>96</v>
      </c>
      <c r="D82" s="35"/>
      <c r="E82" s="35"/>
      <c r="F82" s="35"/>
      <c r="G82" s="35"/>
      <c r="H82" s="35"/>
      <c r="I82" s="114"/>
      <c r="J82" s="35"/>
      <c r="K82" s="35"/>
      <c r="L82" s="50"/>
      <c r="S82" s="33"/>
      <c r="T82" s="33"/>
      <c r="U82" s="33"/>
      <c r="V82" s="33"/>
      <c r="W82" s="33"/>
      <c r="X82" s="33"/>
      <c r="Y82" s="33"/>
      <c r="Z82" s="33"/>
      <c r="AA82" s="33"/>
      <c r="AB82" s="33"/>
      <c r="AC82" s="33"/>
      <c r="AD82" s="33"/>
      <c r="AE82" s="33"/>
    </row>
    <row r="83" spans="1:47" s="2" customFormat="1" ht="6.95" customHeight="1">
      <c r="A83" s="33"/>
      <c r="B83" s="34"/>
      <c r="C83" s="35"/>
      <c r="D83" s="35"/>
      <c r="E83" s="35"/>
      <c r="F83" s="35"/>
      <c r="G83" s="35"/>
      <c r="H83" s="35"/>
      <c r="I83" s="114"/>
      <c r="J83" s="35"/>
      <c r="K83" s="35"/>
      <c r="L83" s="50"/>
      <c r="S83" s="33"/>
      <c r="T83" s="33"/>
      <c r="U83" s="33"/>
      <c r="V83" s="33"/>
      <c r="W83" s="33"/>
      <c r="X83" s="33"/>
      <c r="Y83" s="33"/>
      <c r="Z83" s="33"/>
      <c r="AA83" s="33"/>
      <c r="AB83" s="33"/>
      <c r="AC83" s="33"/>
      <c r="AD83" s="33"/>
      <c r="AE83" s="33"/>
    </row>
    <row r="84" spans="1:47" s="2" customFormat="1" ht="12" customHeight="1">
      <c r="A84" s="33"/>
      <c r="B84" s="34"/>
      <c r="C84" s="28" t="s">
        <v>16</v>
      </c>
      <c r="D84" s="35"/>
      <c r="E84" s="35"/>
      <c r="F84" s="35"/>
      <c r="G84" s="35"/>
      <c r="H84" s="35"/>
      <c r="I84" s="114"/>
      <c r="J84" s="35"/>
      <c r="K84" s="35"/>
      <c r="L84" s="50"/>
      <c r="S84" s="33"/>
      <c r="T84" s="33"/>
      <c r="U84" s="33"/>
      <c r="V84" s="33"/>
      <c r="W84" s="33"/>
      <c r="X84" s="33"/>
      <c r="Y84" s="33"/>
      <c r="Z84" s="33"/>
      <c r="AA84" s="33"/>
      <c r="AB84" s="33"/>
      <c r="AC84" s="33"/>
      <c r="AD84" s="33"/>
      <c r="AE84" s="33"/>
    </row>
    <row r="85" spans="1:47" s="2" customFormat="1" ht="16.5" customHeight="1">
      <c r="A85" s="33"/>
      <c r="B85" s="34"/>
      <c r="C85" s="35"/>
      <c r="D85" s="35"/>
      <c r="E85" s="304" t="str">
        <f>E7</f>
        <v>Údržba, opravy a odstraňování závad u SMT v roce 2020</v>
      </c>
      <c r="F85" s="305"/>
      <c r="G85" s="305"/>
      <c r="H85" s="305"/>
      <c r="I85" s="114"/>
      <c r="J85" s="35"/>
      <c r="K85" s="35"/>
      <c r="L85" s="50"/>
      <c r="S85" s="33"/>
      <c r="T85" s="33"/>
      <c r="U85" s="33"/>
      <c r="V85" s="33"/>
      <c r="W85" s="33"/>
      <c r="X85" s="33"/>
      <c r="Y85" s="33"/>
      <c r="Z85" s="33"/>
      <c r="AA85" s="33"/>
      <c r="AB85" s="33"/>
      <c r="AC85" s="33"/>
      <c r="AD85" s="33"/>
      <c r="AE85" s="33"/>
    </row>
    <row r="86" spans="1:47" s="2" customFormat="1" ht="12" customHeight="1">
      <c r="A86" s="33"/>
      <c r="B86" s="34"/>
      <c r="C86" s="28" t="s">
        <v>94</v>
      </c>
      <c r="D86" s="35"/>
      <c r="E86" s="35"/>
      <c r="F86" s="35"/>
      <c r="G86" s="35"/>
      <c r="H86" s="35"/>
      <c r="I86" s="114"/>
      <c r="J86" s="35"/>
      <c r="K86" s="35"/>
      <c r="L86" s="50"/>
      <c r="S86" s="33"/>
      <c r="T86" s="33"/>
      <c r="U86" s="33"/>
      <c r="V86" s="33"/>
      <c r="W86" s="33"/>
      <c r="X86" s="33"/>
      <c r="Y86" s="33"/>
      <c r="Z86" s="33"/>
      <c r="AA86" s="33"/>
      <c r="AB86" s="33"/>
      <c r="AC86" s="33"/>
      <c r="AD86" s="33"/>
      <c r="AE86" s="33"/>
    </row>
    <row r="87" spans="1:47" s="2" customFormat="1" ht="16.5" customHeight="1">
      <c r="A87" s="33"/>
      <c r="B87" s="34"/>
      <c r="C87" s="35"/>
      <c r="D87" s="35"/>
      <c r="E87" s="275" t="str">
        <f>E9</f>
        <v>003 - VRN - Vedlejší rozpočtové náklady</v>
      </c>
      <c r="F87" s="306"/>
      <c r="G87" s="306"/>
      <c r="H87" s="306"/>
      <c r="I87" s="114"/>
      <c r="J87" s="35"/>
      <c r="K87" s="35"/>
      <c r="L87" s="50"/>
      <c r="S87" s="33"/>
      <c r="T87" s="33"/>
      <c r="U87" s="33"/>
      <c r="V87" s="33"/>
      <c r="W87" s="33"/>
      <c r="X87" s="33"/>
      <c r="Y87" s="33"/>
      <c r="Z87" s="33"/>
      <c r="AA87" s="33"/>
      <c r="AB87" s="33"/>
      <c r="AC87" s="33"/>
      <c r="AD87" s="33"/>
      <c r="AE87" s="33"/>
    </row>
    <row r="88" spans="1:47" s="2" customFormat="1" ht="6.95" customHeight="1">
      <c r="A88" s="33"/>
      <c r="B88" s="34"/>
      <c r="C88" s="35"/>
      <c r="D88" s="35"/>
      <c r="E88" s="35"/>
      <c r="F88" s="35"/>
      <c r="G88" s="35"/>
      <c r="H88" s="35"/>
      <c r="I88" s="114"/>
      <c r="J88" s="35"/>
      <c r="K88" s="35"/>
      <c r="L88" s="50"/>
      <c r="S88" s="33"/>
      <c r="T88" s="33"/>
      <c r="U88" s="33"/>
      <c r="V88" s="33"/>
      <c r="W88" s="33"/>
      <c r="X88" s="33"/>
      <c r="Y88" s="33"/>
      <c r="Z88" s="33"/>
      <c r="AA88" s="33"/>
      <c r="AB88" s="33"/>
      <c r="AC88" s="33"/>
      <c r="AD88" s="33"/>
      <c r="AE88" s="33"/>
    </row>
    <row r="89" spans="1:47" s="2" customFormat="1" ht="12" customHeight="1">
      <c r="A89" s="33"/>
      <c r="B89" s="34"/>
      <c r="C89" s="28" t="s">
        <v>22</v>
      </c>
      <c r="D89" s="35"/>
      <c r="E89" s="35"/>
      <c r="F89" s="26" t="str">
        <f>F12</f>
        <v xml:space="preserve"> </v>
      </c>
      <c r="G89" s="35"/>
      <c r="H89" s="35"/>
      <c r="I89" s="116" t="s">
        <v>24</v>
      </c>
      <c r="J89" s="65" t="str">
        <f>IF(J12="","",J12)</f>
        <v>26. 5. 2020</v>
      </c>
      <c r="K89" s="35"/>
      <c r="L89" s="50"/>
      <c r="S89" s="33"/>
      <c r="T89" s="33"/>
      <c r="U89" s="33"/>
      <c r="V89" s="33"/>
      <c r="W89" s="33"/>
      <c r="X89" s="33"/>
      <c r="Y89" s="33"/>
      <c r="Z89" s="33"/>
      <c r="AA89" s="33"/>
      <c r="AB89" s="33"/>
      <c r="AC89" s="33"/>
      <c r="AD89" s="33"/>
      <c r="AE89" s="33"/>
    </row>
    <row r="90" spans="1:47" s="2" customFormat="1" ht="6.95" customHeight="1">
      <c r="A90" s="33"/>
      <c r="B90" s="34"/>
      <c r="C90" s="35"/>
      <c r="D90" s="35"/>
      <c r="E90" s="35"/>
      <c r="F90" s="35"/>
      <c r="G90" s="35"/>
      <c r="H90" s="35"/>
      <c r="I90" s="114"/>
      <c r="J90" s="35"/>
      <c r="K90" s="35"/>
      <c r="L90" s="50"/>
      <c r="S90" s="33"/>
      <c r="T90" s="33"/>
      <c r="U90" s="33"/>
      <c r="V90" s="33"/>
      <c r="W90" s="33"/>
      <c r="X90" s="33"/>
      <c r="Y90" s="33"/>
      <c r="Z90" s="33"/>
      <c r="AA90" s="33"/>
      <c r="AB90" s="33"/>
      <c r="AC90" s="33"/>
      <c r="AD90" s="33"/>
      <c r="AE90" s="33"/>
    </row>
    <row r="91" spans="1:47" s="2" customFormat="1" ht="15.2" customHeight="1">
      <c r="A91" s="33"/>
      <c r="B91" s="34"/>
      <c r="C91" s="28" t="s">
        <v>28</v>
      </c>
      <c r="D91" s="35"/>
      <c r="E91" s="35"/>
      <c r="F91" s="26" t="str">
        <f>E15</f>
        <v xml:space="preserve"> </v>
      </c>
      <c r="G91" s="35"/>
      <c r="H91" s="35"/>
      <c r="I91" s="116" t="s">
        <v>33</v>
      </c>
      <c r="J91" s="31" t="str">
        <f>E21</f>
        <v xml:space="preserve"> </v>
      </c>
      <c r="K91" s="35"/>
      <c r="L91" s="50"/>
      <c r="S91" s="33"/>
      <c r="T91" s="33"/>
      <c r="U91" s="33"/>
      <c r="V91" s="33"/>
      <c r="W91" s="33"/>
      <c r="X91" s="33"/>
      <c r="Y91" s="33"/>
      <c r="Z91" s="33"/>
      <c r="AA91" s="33"/>
      <c r="AB91" s="33"/>
      <c r="AC91" s="33"/>
      <c r="AD91" s="33"/>
      <c r="AE91" s="33"/>
    </row>
    <row r="92" spans="1:47" s="2" customFormat="1" ht="15.2" customHeight="1">
      <c r="A92" s="33"/>
      <c r="B92" s="34"/>
      <c r="C92" s="28" t="s">
        <v>31</v>
      </c>
      <c r="D92" s="35"/>
      <c r="E92" s="35"/>
      <c r="F92" s="26" t="str">
        <f>IF(E18="","",E18)</f>
        <v>Vyplň údaj</v>
      </c>
      <c r="G92" s="35"/>
      <c r="H92" s="35"/>
      <c r="I92" s="116" t="s">
        <v>35</v>
      </c>
      <c r="J92" s="31" t="str">
        <f>E24</f>
        <v xml:space="preserve"> </v>
      </c>
      <c r="K92" s="35"/>
      <c r="L92" s="50"/>
      <c r="S92" s="33"/>
      <c r="T92" s="33"/>
      <c r="U92" s="33"/>
      <c r="V92" s="33"/>
      <c r="W92" s="33"/>
      <c r="X92" s="33"/>
      <c r="Y92" s="33"/>
      <c r="Z92" s="33"/>
      <c r="AA92" s="33"/>
      <c r="AB92" s="33"/>
      <c r="AC92" s="33"/>
      <c r="AD92" s="33"/>
      <c r="AE92" s="33"/>
    </row>
    <row r="93" spans="1:47" s="2" customFormat="1" ht="10.35" customHeight="1">
      <c r="A93" s="33"/>
      <c r="B93" s="34"/>
      <c r="C93" s="35"/>
      <c r="D93" s="35"/>
      <c r="E93" s="35"/>
      <c r="F93" s="35"/>
      <c r="G93" s="35"/>
      <c r="H93" s="35"/>
      <c r="I93" s="114"/>
      <c r="J93" s="35"/>
      <c r="K93" s="35"/>
      <c r="L93" s="50"/>
      <c r="S93" s="33"/>
      <c r="T93" s="33"/>
      <c r="U93" s="33"/>
      <c r="V93" s="33"/>
      <c r="W93" s="33"/>
      <c r="X93" s="33"/>
      <c r="Y93" s="33"/>
      <c r="Z93" s="33"/>
      <c r="AA93" s="33"/>
      <c r="AB93" s="33"/>
      <c r="AC93" s="33"/>
      <c r="AD93" s="33"/>
      <c r="AE93" s="33"/>
    </row>
    <row r="94" spans="1:47" s="2" customFormat="1" ht="29.25" customHeight="1">
      <c r="A94" s="33"/>
      <c r="B94" s="34"/>
      <c r="C94" s="155" t="s">
        <v>97</v>
      </c>
      <c r="D94" s="156"/>
      <c r="E94" s="156"/>
      <c r="F94" s="156"/>
      <c r="G94" s="156"/>
      <c r="H94" s="156"/>
      <c r="I94" s="157"/>
      <c r="J94" s="158" t="s">
        <v>98</v>
      </c>
      <c r="K94" s="156"/>
      <c r="L94" s="50"/>
      <c r="S94" s="33"/>
      <c r="T94" s="33"/>
      <c r="U94" s="33"/>
      <c r="V94" s="33"/>
      <c r="W94" s="33"/>
      <c r="X94" s="33"/>
      <c r="Y94" s="33"/>
      <c r="Z94" s="33"/>
      <c r="AA94" s="33"/>
      <c r="AB94" s="33"/>
      <c r="AC94" s="33"/>
      <c r="AD94" s="33"/>
      <c r="AE94" s="33"/>
    </row>
    <row r="95" spans="1:47" s="2" customFormat="1" ht="10.35" customHeight="1">
      <c r="A95" s="33"/>
      <c r="B95" s="34"/>
      <c r="C95" s="35"/>
      <c r="D95" s="35"/>
      <c r="E95" s="35"/>
      <c r="F95" s="35"/>
      <c r="G95" s="35"/>
      <c r="H95" s="35"/>
      <c r="I95" s="114"/>
      <c r="J95" s="35"/>
      <c r="K95" s="35"/>
      <c r="L95" s="50"/>
      <c r="S95" s="33"/>
      <c r="T95" s="33"/>
      <c r="U95" s="33"/>
      <c r="V95" s="33"/>
      <c r="W95" s="33"/>
      <c r="X95" s="33"/>
      <c r="Y95" s="33"/>
      <c r="Z95" s="33"/>
      <c r="AA95" s="33"/>
      <c r="AB95" s="33"/>
      <c r="AC95" s="33"/>
      <c r="AD95" s="33"/>
      <c r="AE95" s="33"/>
    </row>
    <row r="96" spans="1:47" s="2" customFormat="1" ht="22.9" customHeight="1">
      <c r="A96" s="33"/>
      <c r="B96" s="34"/>
      <c r="C96" s="159" t="s">
        <v>99</v>
      </c>
      <c r="D96" s="35"/>
      <c r="E96" s="35"/>
      <c r="F96" s="35"/>
      <c r="G96" s="35"/>
      <c r="H96" s="35"/>
      <c r="I96" s="114"/>
      <c r="J96" s="83">
        <f>J122</f>
        <v>0</v>
      </c>
      <c r="K96" s="35"/>
      <c r="L96" s="50"/>
      <c r="S96" s="33"/>
      <c r="T96" s="33"/>
      <c r="U96" s="33"/>
      <c r="V96" s="33"/>
      <c r="W96" s="33"/>
      <c r="X96" s="33"/>
      <c r="Y96" s="33"/>
      <c r="Z96" s="33"/>
      <c r="AA96" s="33"/>
      <c r="AB96" s="33"/>
      <c r="AC96" s="33"/>
      <c r="AD96" s="33"/>
      <c r="AE96" s="33"/>
      <c r="AU96" s="16" t="s">
        <v>100</v>
      </c>
    </row>
    <row r="97" spans="1:31" s="9" customFormat="1" ht="24.95" customHeight="1">
      <c r="B97" s="160"/>
      <c r="C97" s="161"/>
      <c r="D97" s="162" t="s">
        <v>91</v>
      </c>
      <c r="E97" s="163"/>
      <c r="F97" s="163"/>
      <c r="G97" s="163"/>
      <c r="H97" s="163"/>
      <c r="I97" s="164"/>
      <c r="J97" s="165">
        <f>J123</f>
        <v>0</v>
      </c>
      <c r="K97" s="161"/>
      <c r="L97" s="166"/>
    </row>
    <row r="98" spans="1:31" s="10" customFormat="1" ht="19.899999999999999" customHeight="1">
      <c r="B98" s="167"/>
      <c r="C98" s="168"/>
      <c r="D98" s="169" t="s">
        <v>5086</v>
      </c>
      <c r="E98" s="170"/>
      <c r="F98" s="170"/>
      <c r="G98" s="170"/>
      <c r="H98" s="170"/>
      <c r="I98" s="171"/>
      <c r="J98" s="172">
        <f>J124</f>
        <v>0</v>
      </c>
      <c r="K98" s="168"/>
      <c r="L98" s="173"/>
    </row>
    <row r="99" spans="1:31" s="10" customFormat="1" ht="19.899999999999999" customHeight="1">
      <c r="B99" s="167"/>
      <c r="C99" s="168"/>
      <c r="D99" s="169" t="s">
        <v>5087</v>
      </c>
      <c r="E99" s="170"/>
      <c r="F99" s="170"/>
      <c r="G99" s="170"/>
      <c r="H99" s="170"/>
      <c r="I99" s="171"/>
      <c r="J99" s="172">
        <f>J131</f>
        <v>0</v>
      </c>
      <c r="K99" s="168"/>
      <c r="L99" s="173"/>
    </row>
    <row r="100" spans="1:31" s="10" customFormat="1" ht="19.899999999999999" customHeight="1">
      <c r="B100" s="167"/>
      <c r="C100" s="168"/>
      <c r="D100" s="169" t="s">
        <v>5088</v>
      </c>
      <c r="E100" s="170"/>
      <c r="F100" s="170"/>
      <c r="G100" s="170"/>
      <c r="H100" s="170"/>
      <c r="I100" s="171"/>
      <c r="J100" s="172">
        <f>J135</f>
        <v>0</v>
      </c>
      <c r="K100" s="168"/>
      <c r="L100" s="173"/>
    </row>
    <row r="101" spans="1:31" s="10" customFormat="1" ht="19.899999999999999" customHeight="1">
      <c r="B101" s="167"/>
      <c r="C101" s="168"/>
      <c r="D101" s="169" t="s">
        <v>5089</v>
      </c>
      <c r="E101" s="170"/>
      <c r="F101" s="170"/>
      <c r="G101" s="170"/>
      <c r="H101" s="170"/>
      <c r="I101" s="171"/>
      <c r="J101" s="172">
        <f>J142</f>
        <v>0</v>
      </c>
      <c r="K101" s="168"/>
      <c r="L101" s="173"/>
    </row>
    <row r="102" spans="1:31" s="10" customFormat="1" ht="19.899999999999999" customHeight="1">
      <c r="B102" s="167"/>
      <c r="C102" s="168"/>
      <c r="D102" s="169" t="s">
        <v>5090</v>
      </c>
      <c r="E102" s="170"/>
      <c r="F102" s="170"/>
      <c r="G102" s="170"/>
      <c r="H102" s="170"/>
      <c r="I102" s="171"/>
      <c r="J102" s="172">
        <f>J146</f>
        <v>0</v>
      </c>
      <c r="K102" s="168"/>
      <c r="L102" s="173"/>
    </row>
    <row r="103" spans="1:31" s="2" customFormat="1" ht="21.75" customHeight="1">
      <c r="A103" s="33"/>
      <c r="B103" s="34"/>
      <c r="C103" s="35"/>
      <c r="D103" s="35"/>
      <c r="E103" s="35"/>
      <c r="F103" s="35"/>
      <c r="G103" s="35"/>
      <c r="H103" s="35"/>
      <c r="I103" s="114"/>
      <c r="J103" s="35"/>
      <c r="K103" s="35"/>
      <c r="L103" s="50"/>
      <c r="S103" s="33"/>
      <c r="T103" s="33"/>
      <c r="U103" s="33"/>
      <c r="V103" s="33"/>
      <c r="W103" s="33"/>
      <c r="X103" s="33"/>
      <c r="Y103" s="33"/>
      <c r="Z103" s="33"/>
      <c r="AA103" s="33"/>
      <c r="AB103" s="33"/>
      <c r="AC103" s="33"/>
      <c r="AD103" s="33"/>
      <c r="AE103" s="33"/>
    </row>
    <row r="104" spans="1:31" s="2" customFormat="1" ht="6.95" customHeight="1">
      <c r="A104" s="33"/>
      <c r="B104" s="53"/>
      <c r="C104" s="54"/>
      <c r="D104" s="54"/>
      <c r="E104" s="54"/>
      <c r="F104" s="54"/>
      <c r="G104" s="54"/>
      <c r="H104" s="54"/>
      <c r="I104" s="151"/>
      <c r="J104" s="54"/>
      <c r="K104" s="54"/>
      <c r="L104" s="50"/>
      <c r="S104" s="33"/>
      <c r="T104" s="33"/>
      <c r="U104" s="33"/>
      <c r="V104" s="33"/>
      <c r="W104" s="33"/>
      <c r="X104" s="33"/>
      <c r="Y104" s="33"/>
      <c r="Z104" s="33"/>
      <c r="AA104" s="33"/>
      <c r="AB104" s="33"/>
      <c r="AC104" s="33"/>
      <c r="AD104" s="33"/>
      <c r="AE104" s="33"/>
    </row>
    <row r="108" spans="1:31" s="2" customFormat="1" ht="6.95" customHeight="1">
      <c r="A108" s="33"/>
      <c r="B108" s="55"/>
      <c r="C108" s="56"/>
      <c r="D108" s="56"/>
      <c r="E108" s="56"/>
      <c r="F108" s="56"/>
      <c r="G108" s="56"/>
      <c r="H108" s="56"/>
      <c r="I108" s="154"/>
      <c r="J108" s="56"/>
      <c r="K108" s="56"/>
      <c r="L108" s="50"/>
      <c r="S108" s="33"/>
      <c r="T108" s="33"/>
      <c r="U108" s="33"/>
      <c r="V108" s="33"/>
      <c r="W108" s="33"/>
      <c r="X108" s="33"/>
      <c r="Y108" s="33"/>
      <c r="Z108" s="33"/>
      <c r="AA108" s="33"/>
      <c r="AB108" s="33"/>
      <c r="AC108" s="33"/>
      <c r="AD108" s="33"/>
      <c r="AE108" s="33"/>
    </row>
    <row r="109" spans="1:31" s="2" customFormat="1" ht="24.95" customHeight="1">
      <c r="A109" s="33"/>
      <c r="B109" s="34"/>
      <c r="C109" s="22" t="s">
        <v>132</v>
      </c>
      <c r="D109" s="35"/>
      <c r="E109" s="35"/>
      <c r="F109" s="35"/>
      <c r="G109" s="35"/>
      <c r="H109" s="35"/>
      <c r="I109" s="114"/>
      <c r="J109" s="35"/>
      <c r="K109" s="35"/>
      <c r="L109" s="50"/>
      <c r="S109" s="33"/>
      <c r="T109" s="33"/>
      <c r="U109" s="33"/>
      <c r="V109" s="33"/>
      <c r="W109" s="33"/>
      <c r="X109" s="33"/>
      <c r="Y109" s="33"/>
      <c r="Z109" s="33"/>
      <c r="AA109" s="33"/>
      <c r="AB109" s="33"/>
      <c r="AC109" s="33"/>
      <c r="AD109" s="33"/>
      <c r="AE109" s="33"/>
    </row>
    <row r="110" spans="1:31" s="2" customFormat="1" ht="6.95" customHeight="1">
      <c r="A110" s="33"/>
      <c r="B110" s="34"/>
      <c r="C110" s="35"/>
      <c r="D110" s="35"/>
      <c r="E110" s="35"/>
      <c r="F110" s="35"/>
      <c r="G110" s="35"/>
      <c r="H110" s="35"/>
      <c r="I110" s="114"/>
      <c r="J110" s="35"/>
      <c r="K110" s="35"/>
      <c r="L110" s="50"/>
      <c r="S110" s="33"/>
      <c r="T110" s="33"/>
      <c r="U110" s="33"/>
      <c r="V110" s="33"/>
      <c r="W110" s="33"/>
      <c r="X110" s="33"/>
      <c r="Y110" s="33"/>
      <c r="Z110" s="33"/>
      <c r="AA110" s="33"/>
      <c r="AB110" s="33"/>
      <c r="AC110" s="33"/>
      <c r="AD110" s="33"/>
      <c r="AE110" s="33"/>
    </row>
    <row r="111" spans="1:31" s="2" customFormat="1" ht="12" customHeight="1">
      <c r="A111" s="33"/>
      <c r="B111" s="34"/>
      <c r="C111" s="28" t="s">
        <v>16</v>
      </c>
      <c r="D111" s="35"/>
      <c r="E111" s="35"/>
      <c r="F111" s="35"/>
      <c r="G111" s="35"/>
      <c r="H111" s="35"/>
      <c r="I111" s="114"/>
      <c r="J111" s="35"/>
      <c r="K111" s="35"/>
      <c r="L111" s="50"/>
      <c r="S111" s="33"/>
      <c r="T111" s="33"/>
      <c r="U111" s="33"/>
      <c r="V111" s="33"/>
      <c r="W111" s="33"/>
      <c r="X111" s="33"/>
      <c r="Y111" s="33"/>
      <c r="Z111" s="33"/>
      <c r="AA111" s="33"/>
      <c r="AB111" s="33"/>
      <c r="AC111" s="33"/>
      <c r="AD111" s="33"/>
      <c r="AE111" s="33"/>
    </row>
    <row r="112" spans="1:31" s="2" customFormat="1" ht="16.5" customHeight="1">
      <c r="A112" s="33"/>
      <c r="B112" s="34"/>
      <c r="C112" s="35"/>
      <c r="D112" s="35"/>
      <c r="E112" s="304" t="str">
        <f>E7</f>
        <v>Údržba, opravy a odstraňování závad u SMT v roce 2020</v>
      </c>
      <c r="F112" s="305"/>
      <c r="G112" s="305"/>
      <c r="H112" s="305"/>
      <c r="I112" s="114"/>
      <c r="J112" s="35"/>
      <c r="K112" s="35"/>
      <c r="L112" s="50"/>
      <c r="S112" s="33"/>
      <c r="T112" s="33"/>
      <c r="U112" s="33"/>
      <c r="V112" s="33"/>
      <c r="W112" s="33"/>
      <c r="X112" s="33"/>
      <c r="Y112" s="33"/>
      <c r="Z112" s="33"/>
      <c r="AA112" s="33"/>
      <c r="AB112" s="33"/>
      <c r="AC112" s="33"/>
      <c r="AD112" s="33"/>
      <c r="AE112" s="33"/>
    </row>
    <row r="113" spans="1:65" s="2" customFormat="1" ht="12" customHeight="1">
      <c r="A113" s="33"/>
      <c r="B113" s="34"/>
      <c r="C113" s="28" t="s">
        <v>94</v>
      </c>
      <c r="D113" s="35"/>
      <c r="E113" s="35"/>
      <c r="F113" s="35"/>
      <c r="G113" s="35"/>
      <c r="H113" s="35"/>
      <c r="I113" s="114"/>
      <c r="J113" s="35"/>
      <c r="K113" s="35"/>
      <c r="L113" s="50"/>
      <c r="S113" s="33"/>
      <c r="T113" s="33"/>
      <c r="U113" s="33"/>
      <c r="V113" s="33"/>
      <c r="W113" s="33"/>
      <c r="X113" s="33"/>
      <c r="Y113" s="33"/>
      <c r="Z113" s="33"/>
      <c r="AA113" s="33"/>
      <c r="AB113" s="33"/>
      <c r="AC113" s="33"/>
      <c r="AD113" s="33"/>
      <c r="AE113" s="33"/>
    </row>
    <row r="114" spans="1:65" s="2" customFormat="1" ht="16.5" customHeight="1">
      <c r="A114" s="33"/>
      <c r="B114" s="34"/>
      <c r="C114" s="35"/>
      <c r="D114" s="35"/>
      <c r="E114" s="275" t="str">
        <f>E9</f>
        <v>003 - VRN - Vedlejší rozpočtové náklady</v>
      </c>
      <c r="F114" s="306"/>
      <c r="G114" s="306"/>
      <c r="H114" s="306"/>
      <c r="I114" s="114"/>
      <c r="J114" s="35"/>
      <c r="K114" s="35"/>
      <c r="L114" s="50"/>
      <c r="S114" s="33"/>
      <c r="T114" s="33"/>
      <c r="U114" s="33"/>
      <c r="V114" s="33"/>
      <c r="W114" s="33"/>
      <c r="X114" s="33"/>
      <c r="Y114" s="33"/>
      <c r="Z114" s="33"/>
      <c r="AA114" s="33"/>
      <c r="AB114" s="33"/>
      <c r="AC114" s="33"/>
      <c r="AD114" s="33"/>
      <c r="AE114" s="33"/>
    </row>
    <row r="115" spans="1:65" s="2" customFormat="1" ht="6.95" customHeight="1">
      <c r="A115" s="33"/>
      <c r="B115" s="34"/>
      <c r="C115" s="35"/>
      <c r="D115" s="35"/>
      <c r="E115" s="35"/>
      <c r="F115" s="35"/>
      <c r="G115" s="35"/>
      <c r="H115" s="35"/>
      <c r="I115" s="114"/>
      <c r="J115" s="35"/>
      <c r="K115" s="35"/>
      <c r="L115" s="50"/>
      <c r="S115" s="33"/>
      <c r="T115" s="33"/>
      <c r="U115" s="33"/>
      <c r="V115" s="33"/>
      <c r="W115" s="33"/>
      <c r="X115" s="33"/>
      <c r="Y115" s="33"/>
      <c r="Z115" s="33"/>
      <c r="AA115" s="33"/>
      <c r="AB115" s="33"/>
      <c r="AC115" s="33"/>
      <c r="AD115" s="33"/>
      <c r="AE115" s="33"/>
    </row>
    <row r="116" spans="1:65" s="2" customFormat="1" ht="12" customHeight="1">
      <c r="A116" s="33"/>
      <c r="B116" s="34"/>
      <c r="C116" s="28" t="s">
        <v>22</v>
      </c>
      <c r="D116" s="35"/>
      <c r="E116" s="35"/>
      <c r="F116" s="26" t="str">
        <f>F12</f>
        <v xml:space="preserve"> </v>
      </c>
      <c r="G116" s="35"/>
      <c r="H116" s="35"/>
      <c r="I116" s="116" t="s">
        <v>24</v>
      </c>
      <c r="J116" s="65" t="str">
        <f>IF(J12="","",J12)</f>
        <v>26. 5. 2020</v>
      </c>
      <c r="K116" s="35"/>
      <c r="L116" s="50"/>
      <c r="S116" s="33"/>
      <c r="T116" s="33"/>
      <c r="U116" s="33"/>
      <c r="V116" s="33"/>
      <c r="W116" s="33"/>
      <c r="X116" s="33"/>
      <c r="Y116" s="33"/>
      <c r="Z116" s="33"/>
      <c r="AA116" s="33"/>
      <c r="AB116" s="33"/>
      <c r="AC116" s="33"/>
      <c r="AD116" s="33"/>
      <c r="AE116" s="33"/>
    </row>
    <row r="117" spans="1:65" s="2" customFormat="1" ht="6.95" customHeight="1">
      <c r="A117" s="33"/>
      <c r="B117" s="34"/>
      <c r="C117" s="35"/>
      <c r="D117" s="35"/>
      <c r="E117" s="35"/>
      <c r="F117" s="35"/>
      <c r="G117" s="35"/>
      <c r="H117" s="35"/>
      <c r="I117" s="114"/>
      <c r="J117" s="35"/>
      <c r="K117" s="35"/>
      <c r="L117" s="50"/>
      <c r="S117" s="33"/>
      <c r="T117" s="33"/>
      <c r="U117" s="33"/>
      <c r="V117" s="33"/>
      <c r="W117" s="33"/>
      <c r="X117" s="33"/>
      <c r="Y117" s="33"/>
      <c r="Z117" s="33"/>
      <c r="AA117" s="33"/>
      <c r="AB117" s="33"/>
      <c r="AC117" s="33"/>
      <c r="AD117" s="33"/>
      <c r="AE117" s="33"/>
    </row>
    <row r="118" spans="1:65" s="2" customFormat="1" ht="15.2" customHeight="1">
      <c r="A118" s="33"/>
      <c r="B118" s="34"/>
      <c r="C118" s="28" t="s">
        <v>28</v>
      </c>
      <c r="D118" s="35"/>
      <c r="E118" s="35"/>
      <c r="F118" s="26" t="str">
        <f>E15</f>
        <v xml:space="preserve"> </v>
      </c>
      <c r="G118" s="35"/>
      <c r="H118" s="35"/>
      <c r="I118" s="116" t="s">
        <v>33</v>
      </c>
      <c r="J118" s="31" t="str">
        <f>E21</f>
        <v xml:space="preserve"> </v>
      </c>
      <c r="K118" s="35"/>
      <c r="L118" s="50"/>
      <c r="S118" s="33"/>
      <c r="T118" s="33"/>
      <c r="U118" s="33"/>
      <c r="V118" s="33"/>
      <c r="W118" s="33"/>
      <c r="X118" s="33"/>
      <c r="Y118" s="33"/>
      <c r="Z118" s="33"/>
      <c r="AA118" s="33"/>
      <c r="AB118" s="33"/>
      <c r="AC118" s="33"/>
      <c r="AD118" s="33"/>
      <c r="AE118" s="33"/>
    </row>
    <row r="119" spans="1:65" s="2" customFormat="1" ht="15.2" customHeight="1">
      <c r="A119" s="33"/>
      <c r="B119" s="34"/>
      <c r="C119" s="28" t="s">
        <v>31</v>
      </c>
      <c r="D119" s="35"/>
      <c r="E119" s="35"/>
      <c r="F119" s="26" t="str">
        <f>IF(E18="","",E18)</f>
        <v>Vyplň údaj</v>
      </c>
      <c r="G119" s="35"/>
      <c r="H119" s="35"/>
      <c r="I119" s="116" t="s">
        <v>35</v>
      </c>
      <c r="J119" s="31" t="str">
        <f>E24</f>
        <v xml:space="preserve"> </v>
      </c>
      <c r="K119" s="35"/>
      <c r="L119" s="50"/>
      <c r="S119" s="33"/>
      <c r="T119" s="33"/>
      <c r="U119" s="33"/>
      <c r="V119" s="33"/>
      <c r="W119" s="33"/>
      <c r="X119" s="33"/>
      <c r="Y119" s="33"/>
      <c r="Z119" s="33"/>
      <c r="AA119" s="33"/>
      <c r="AB119" s="33"/>
      <c r="AC119" s="33"/>
      <c r="AD119" s="33"/>
      <c r="AE119" s="33"/>
    </row>
    <row r="120" spans="1:65" s="2" customFormat="1" ht="10.35" customHeight="1">
      <c r="A120" s="33"/>
      <c r="B120" s="34"/>
      <c r="C120" s="35"/>
      <c r="D120" s="35"/>
      <c r="E120" s="35"/>
      <c r="F120" s="35"/>
      <c r="G120" s="35"/>
      <c r="H120" s="35"/>
      <c r="I120" s="114"/>
      <c r="J120" s="35"/>
      <c r="K120" s="35"/>
      <c r="L120" s="50"/>
      <c r="S120" s="33"/>
      <c r="T120" s="33"/>
      <c r="U120" s="33"/>
      <c r="V120" s="33"/>
      <c r="W120" s="33"/>
      <c r="X120" s="33"/>
      <c r="Y120" s="33"/>
      <c r="Z120" s="33"/>
      <c r="AA120" s="33"/>
      <c r="AB120" s="33"/>
      <c r="AC120" s="33"/>
      <c r="AD120" s="33"/>
      <c r="AE120" s="33"/>
    </row>
    <row r="121" spans="1:65" s="11" customFormat="1" ht="29.25" customHeight="1">
      <c r="A121" s="174"/>
      <c r="B121" s="175"/>
      <c r="C121" s="176" t="s">
        <v>133</v>
      </c>
      <c r="D121" s="177" t="s">
        <v>62</v>
      </c>
      <c r="E121" s="177" t="s">
        <v>58</v>
      </c>
      <c r="F121" s="177" t="s">
        <v>59</v>
      </c>
      <c r="G121" s="177" t="s">
        <v>134</v>
      </c>
      <c r="H121" s="177" t="s">
        <v>135</v>
      </c>
      <c r="I121" s="178" t="s">
        <v>136</v>
      </c>
      <c r="J121" s="177" t="s">
        <v>98</v>
      </c>
      <c r="K121" s="179" t="s">
        <v>137</v>
      </c>
      <c r="L121" s="180"/>
      <c r="M121" s="74" t="s">
        <v>1</v>
      </c>
      <c r="N121" s="75" t="s">
        <v>41</v>
      </c>
      <c r="O121" s="75" t="s">
        <v>138</v>
      </c>
      <c r="P121" s="75" t="s">
        <v>139</v>
      </c>
      <c r="Q121" s="75" t="s">
        <v>140</v>
      </c>
      <c r="R121" s="75" t="s">
        <v>141</v>
      </c>
      <c r="S121" s="75" t="s">
        <v>142</v>
      </c>
      <c r="T121" s="76" t="s">
        <v>143</v>
      </c>
      <c r="U121" s="174"/>
      <c r="V121" s="174"/>
      <c r="W121" s="174"/>
      <c r="X121" s="174"/>
      <c r="Y121" s="174"/>
      <c r="Z121" s="174"/>
      <c r="AA121" s="174"/>
      <c r="AB121" s="174"/>
      <c r="AC121" s="174"/>
      <c r="AD121" s="174"/>
      <c r="AE121" s="174"/>
    </row>
    <row r="122" spans="1:65" s="2" customFormat="1" ht="22.9" customHeight="1">
      <c r="A122" s="33"/>
      <c r="B122" s="34"/>
      <c r="C122" s="81" t="s">
        <v>144</v>
      </c>
      <c r="D122" s="35"/>
      <c r="E122" s="35"/>
      <c r="F122" s="35"/>
      <c r="G122" s="35"/>
      <c r="H122" s="35"/>
      <c r="I122" s="114"/>
      <c r="J122" s="181">
        <f>BK122</f>
        <v>0</v>
      </c>
      <c r="K122" s="35"/>
      <c r="L122" s="38"/>
      <c r="M122" s="77"/>
      <c r="N122" s="182"/>
      <c r="O122" s="78"/>
      <c r="P122" s="183">
        <f>P123</f>
        <v>0</v>
      </c>
      <c r="Q122" s="78"/>
      <c r="R122" s="183">
        <f>R123</f>
        <v>0</v>
      </c>
      <c r="S122" s="78"/>
      <c r="T122" s="184">
        <f>T123</f>
        <v>0</v>
      </c>
      <c r="U122" s="33"/>
      <c r="V122" s="33"/>
      <c r="W122" s="33"/>
      <c r="X122" s="33"/>
      <c r="Y122" s="33"/>
      <c r="Z122" s="33"/>
      <c r="AA122" s="33"/>
      <c r="AB122" s="33"/>
      <c r="AC122" s="33"/>
      <c r="AD122" s="33"/>
      <c r="AE122" s="33"/>
      <c r="AT122" s="16" t="s">
        <v>76</v>
      </c>
      <c r="AU122" s="16" t="s">
        <v>100</v>
      </c>
      <c r="BK122" s="185">
        <f>BK123</f>
        <v>0</v>
      </c>
    </row>
    <row r="123" spans="1:65" s="12" customFormat="1" ht="25.9" customHeight="1">
      <c r="B123" s="186"/>
      <c r="C123" s="187"/>
      <c r="D123" s="188" t="s">
        <v>76</v>
      </c>
      <c r="E123" s="189" t="s">
        <v>5091</v>
      </c>
      <c r="F123" s="189" t="s">
        <v>5092</v>
      </c>
      <c r="G123" s="187"/>
      <c r="H123" s="187"/>
      <c r="I123" s="190"/>
      <c r="J123" s="191">
        <f>BK123</f>
        <v>0</v>
      </c>
      <c r="K123" s="187"/>
      <c r="L123" s="192"/>
      <c r="M123" s="193"/>
      <c r="N123" s="194"/>
      <c r="O123" s="194"/>
      <c r="P123" s="195">
        <f>P124+P131+P135+P142+P146</f>
        <v>0</v>
      </c>
      <c r="Q123" s="194"/>
      <c r="R123" s="195">
        <f>R124+R131+R135+R142+R146</f>
        <v>0</v>
      </c>
      <c r="S123" s="194"/>
      <c r="T123" s="196">
        <f>T124+T131+T135+T142+T146</f>
        <v>0</v>
      </c>
      <c r="AR123" s="197" t="s">
        <v>174</v>
      </c>
      <c r="AT123" s="198" t="s">
        <v>76</v>
      </c>
      <c r="AU123" s="198" t="s">
        <v>77</v>
      </c>
      <c r="AY123" s="197" t="s">
        <v>147</v>
      </c>
      <c r="BK123" s="199">
        <f>BK124+BK131+BK135+BK142+BK146</f>
        <v>0</v>
      </c>
    </row>
    <row r="124" spans="1:65" s="12" customFormat="1" ht="22.9" customHeight="1">
      <c r="B124" s="186"/>
      <c r="C124" s="187"/>
      <c r="D124" s="188" t="s">
        <v>76</v>
      </c>
      <c r="E124" s="200" t="s">
        <v>5093</v>
      </c>
      <c r="F124" s="200" t="s">
        <v>5094</v>
      </c>
      <c r="G124" s="187"/>
      <c r="H124" s="187"/>
      <c r="I124" s="190"/>
      <c r="J124" s="201">
        <f>BK124</f>
        <v>0</v>
      </c>
      <c r="K124" s="187"/>
      <c r="L124" s="192"/>
      <c r="M124" s="193"/>
      <c r="N124" s="194"/>
      <c r="O124" s="194"/>
      <c r="P124" s="195">
        <f>SUM(P125:P130)</f>
        <v>0</v>
      </c>
      <c r="Q124" s="194"/>
      <c r="R124" s="195">
        <f>SUM(R125:R130)</f>
        <v>0</v>
      </c>
      <c r="S124" s="194"/>
      <c r="T124" s="196">
        <f>SUM(T125:T130)</f>
        <v>0</v>
      </c>
      <c r="AR124" s="197" t="s">
        <v>174</v>
      </c>
      <c r="AT124" s="198" t="s">
        <v>76</v>
      </c>
      <c r="AU124" s="198" t="s">
        <v>21</v>
      </c>
      <c r="AY124" s="197" t="s">
        <v>147</v>
      </c>
      <c r="BK124" s="199">
        <f>SUM(BK125:BK130)</f>
        <v>0</v>
      </c>
    </row>
    <row r="125" spans="1:65" s="2" customFormat="1" ht="16.5" customHeight="1">
      <c r="A125" s="33"/>
      <c r="B125" s="34"/>
      <c r="C125" s="202" t="s">
        <v>21</v>
      </c>
      <c r="D125" s="202" t="s">
        <v>149</v>
      </c>
      <c r="E125" s="203" t="s">
        <v>5095</v>
      </c>
      <c r="F125" s="204" t="s">
        <v>5096</v>
      </c>
      <c r="G125" s="205" t="s">
        <v>5097</v>
      </c>
      <c r="H125" s="206">
        <v>0</v>
      </c>
      <c r="I125" s="207"/>
      <c r="J125" s="208">
        <f>ROUND(I125*H125,2)</f>
        <v>0</v>
      </c>
      <c r="K125" s="204" t="s">
        <v>153</v>
      </c>
      <c r="L125" s="38"/>
      <c r="M125" s="209" t="s">
        <v>1</v>
      </c>
      <c r="N125" s="210" t="s">
        <v>42</v>
      </c>
      <c r="O125" s="70"/>
      <c r="P125" s="211">
        <f>O125*H125</f>
        <v>0</v>
      </c>
      <c r="Q125" s="211">
        <v>0</v>
      </c>
      <c r="R125" s="211">
        <f>Q125*H125</f>
        <v>0</v>
      </c>
      <c r="S125" s="211">
        <v>0</v>
      </c>
      <c r="T125" s="212">
        <f>S125*H125</f>
        <v>0</v>
      </c>
      <c r="U125" s="33"/>
      <c r="V125" s="33"/>
      <c r="W125" s="33"/>
      <c r="X125" s="33"/>
      <c r="Y125" s="33"/>
      <c r="Z125" s="33"/>
      <c r="AA125" s="33"/>
      <c r="AB125" s="33"/>
      <c r="AC125" s="33"/>
      <c r="AD125" s="33"/>
      <c r="AE125" s="33"/>
      <c r="AR125" s="213" t="s">
        <v>5098</v>
      </c>
      <c r="AT125" s="213" t="s">
        <v>149</v>
      </c>
      <c r="AU125" s="213" t="s">
        <v>86</v>
      </c>
      <c r="AY125" s="16" t="s">
        <v>147</v>
      </c>
      <c r="BE125" s="214">
        <f>IF(N125="základní",J125,0)</f>
        <v>0</v>
      </c>
      <c r="BF125" s="214">
        <f>IF(N125="snížená",J125,0)</f>
        <v>0</v>
      </c>
      <c r="BG125" s="214">
        <f>IF(N125="zákl. přenesená",J125,0)</f>
        <v>0</v>
      </c>
      <c r="BH125" s="214">
        <f>IF(N125="sníž. přenesená",J125,0)</f>
        <v>0</v>
      </c>
      <c r="BI125" s="214">
        <f>IF(N125="nulová",J125,0)</f>
        <v>0</v>
      </c>
      <c r="BJ125" s="16" t="s">
        <v>21</v>
      </c>
      <c r="BK125" s="214">
        <f>ROUND(I125*H125,2)</f>
        <v>0</v>
      </c>
      <c r="BL125" s="16" t="s">
        <v>5098</v>
      </c>
      <c r="BM125" s="213" t="s">
        <v>5099</v>
      </c>
    </row>
    <row r="126" spans="1:65" s="2" customFormat="1" ht="11.25">
      <c r="A126" s="33"/>
      <c r="B126" s="34"/>
      <c r="C126" s="35"/>
      <c r="D126" s="215" t="s">
        <v>156</v>
      </c>
      <c r="E126" s="35"/>
      <c r="F126" s="216" t="s">
        <v>5096</v>
      </c>
      <c r="G126" s="35"/>
      <c r="H126" s="35"/>
      <c r="I126" s="114"/>
      <c r="J126" s="35"/>
      <c r="K126" s="35"/>
      <c r="L126" s="38"/>
      <c r="M126" s="217"/>
      <c r="N126" s="218"/>
      <c r="O126" s="70"/>
      <c r="P126" s="70"/>
      <c r="Q126" s="70"/>
      <c r="R126" s="70"/>
      <c r="S126" s="70"/>
      <c r="T126" s="71"/>
      <c r="U126" s="33"/>
      <c r="V126" s="33"/>
      <c r="W126" s="33"/>
      <c r="X126" s="33"/>
      <c r="Y126" s="33"/>
      <c r="Z126" s="33"/>
      <c r="AA126" s="33"/>
      <c r="AB126" s="33"/>
      <c r="AC126" s="33"/>
      <c r="AD126" s="33"/>
      <c r="AE126" s="33"/>
      <c r="AT126" s="16" t="s">
        <v>156</v>
      </c>
      <c r="AU126" s="16" t="s">
        <v>86</v>
      </c>
    </row>
    <row r="127" spans="1:65" s="2" customFormat="1" ht="48.75">
      <c r="A127" s="33"/>
      <c r="B127" s="34"/>
      <c r="C127" s="35"/>
      <c r="D127" s="215" t="s">
        <v>191</v>
      </c>
      <c r="E127" s="35"/>
      <c r="F127" s="219" t="s">
        <v>5100</v>
      </c>
      <c r="G127" s="35"/>
      <c r="H127" s="35"/>
      <c r="I127" s="114"/>
      <c r="J127" s="35"/>
      <c r="K127" s="35"/>
      <c r="L127" s="38"/>
      <c r="M127" s="217"/>
      <c r="N127" s="218"/>
      <c r="O127" s="70"/>
      <c r="P127" s="70"/>
      <c r="Q127" s="70"/>
      <c r="R127" s="70"/>
      <c r="S127" s="70"/>
      <c r="T127" s="71"/>
      <c r="U127" s="33"/>
      <c r="V127" s="33"/>
      <c r="W127" s="33"/>
      <c r="X127" s="33"/>
      <c r="Y127" s="33"/>
      <c r="Z127" s="33"/>
      <c r="AA127" s="33"/>
      <c r="AB127" s="33"/>
      <c r="AC127" s="33"/>
      <c r="AD127" s="33"/>
      <c r="AE127" s="33"/>
      <c r="AT127" s="16" t="s">
        <v>191</v>
      </c>
      <c r="AU127" s="16" t="s">
        <v>86</v>
      </c>
    </row>
    <row r="128" spans="1:65" s="2" customFormat="1" ht="16.5" customHeight="1">
      <c r="A128" s="33"/>
      <c r="B128" s="34"/>
      <c r="C128" s="202" t="s">
        <v>86</v>
      </c>
      <c r="D128" s="202" t="s">
        <v>149</v>
      </c>
      <c r="E128" s="203" t="s">
        <v>5101</v>
      </c>
      <c r="F128" s="204" t="s">
        <v>5102</v>
      </c>
      <c r="G128" s="205" t="s">
        <v>5097</v>
      </c>
      <c r="H128" s="206">
        <v>0</v>
      </c>
      <c r="I128" s="207"/>
      <c r="J128" s="208">
        <f>ROUND(I128*H128,2)</f>
        <v>0</v>
      </c>
      <c r="K128" s="204" t="s">
        <v>153</v>
      </c>
      <c r="L128" s="38"/>
      <c r="M128" s="209" t="s">
        <v>1</v>
      </c>
      <c r="N128" s="210" t="s">
        <v>42</v>
      </c>
      <c r="O128" s="70"/>
      <c r="P128" s="211">
        <f>O128*H128</f>
        <v>0</v>
      </c>
      <c r="Q128" s="211">
        <v>0</v>
      </c>
      <c r="R128" s="211">
        <f>Q128*H128</f>
        <v>0</v>
      </c>
      <c r="S128" s="211">
        <v>0</v>
      </c>
      <c r="T128" s="212">
        <f>S128*H128</f>
        <v>0</v>
      </c>
      <c r="U128" s="33"/>
      <c r="V128" s="33"/>
      <c r="W128" s="33"/>
      <c r="X128" s="33"/>
      <c r="Y128" s="33"/>
      <c r="Z128" s="33"/>
      <c r="AA128" s="33"/>
      <c r="AB128" s="33"/>
      <c r="AC128" s="33"/>
      <c r="AD128" s="33"/>
      <c r="AE128" s="33"/>
      <c r="AR128" s="213" t="s">
        <v>5098</v>
      </c>
      <c r="AT128" s="213" t="s">
        <v>149</v>
      </c>
      <c r="AU128" s="213" t="s">
        <v>86</v>
      </c>
      <c r="AY128" s="16" t="s">
        <v>147</v>
      </c>
      <c r="BE128" s="214">
        <f>IF(N128="základní",J128,0)</f>
        <v>0</v>
      </c>
      <c r="BF128" s="214">
        <f>IF(N128="snížená",J128,0)</f>
        <v>0</v>
      </c>
      <c r="BG128" s="214">
        <f>IF(N128="zákl. přenesená",J128,0)</f>
        <v>0</v>
      </c>
      <c r="BH128" s="214">
        <f>IF(N128="sníž. přenesená",J128,0)</f>
        <v>0</v>
      </c>
      <c r="BI128" s="214">
        <f>IF(N128="nulová",J128,0)</f>
        <v>0</v>
      </c>
      <c r="BJ128" s="16" t="s">
        <v>21</v>
      </c>
      <c r="BK128" s="214">
        <f>ROUND(I128*H128,2)</f>
        <v>0</v>
      </c>
      <c r="BL128" s="16" t="s">
        <v>5098</v>
      </c>
      <c r="BM128" s="213" t="s">
        <v>5103</v>
      </c>
    </row>
    <row r="129" spans="1:65" s="2" customFormat="1" ht="19.5">
      <c r="A129" s="33"/>
      <c r="B129" s="34"/>
      <c r="C129" s="35"/>
      <c r="D129" s="215" t="s">
        <v>156</v>
      </c>
      <c r="E129" s="35"/>
      <c r="F129" s="216" t="s">
        <v>5104</v>
      </c>
      <c r="G129" s="35"/>
      <c r="H129" s="35"/>
      <c r="I129" s="114"/>
      <c r="J129" s="35"/>
      <c r="K129" s="35"/>
      <c r="L129" s="38"/>
      <c r="M129" s="217"/>
      <c r="N129" s="218"/>
      <c r="O129" s="70"/>
      <c r="P129" s="70"/>
      <c r="Q129" s="70"/>
      <c r="R129" s="70"/>
      <c r="S129" s="70"/>
      <c r="T129" s="71"/>
      <c r="U129" s="33"/>
      <c r="V129" s="33"/>
      <c r="W129" s="33"/>
      <c r="X129" s="33"/>
      <c r="Y129" s="33"/>
      <c r="Z129" s="33"/>
      <c r="AA129" s="33"/>
      <c r="AB129" s="33"/>
      <c r="AC129" s="33"/>
      <c r="AD129" s="33"/>
      <c r="AE129" s="33"/>
      <c r="AT129" s="16" t="s">
        <v>156</v>
      </c>
      <c r="AU129" s="16" t="s">
        <v>86</v>
      </c>
    </row>
    <row r="130" spans="1:65" s="2" customFormat="1" ht="39">
      <c r="A130" s="33"/>
      <c r="B130" s="34"/>
      <c r="C130" s="35"/>
      <c r="D130" s="215" t="s">
        <v>191</v>
      </c>
      <c r="E130" s="35"/>
      <c r="F130" s="219" t="s">
        <v>5105</v>
      </c>
      <c r="G130" s="35"/>
      <c r="H130" s="35"/>
      <c r="I130" s="114"/>
      <c r="J130" s="35"/>
      <c r="K130" s="35"/>
      <c r="L130" s="38"/>
      <c r="M130" s="217"/>
      <c r="N130" s="218"/>
      <c r="O130" s="70"/>
      <c r="P130" s="70"/>
      <c r="Q130" s="70"/>
      <c r="R130" s="70"/>
      <c r="S130" s="70"/>
      <c r="T130" s="71"/>
      <c r="U130" s="33"/>
      <c r="V130" s="33"/>
      <c r="W130" s="33"/>
      <c r="X130" s="33"/>
      <c r="Y130" s="33"/>
      <c r="Z130" s="33"/>
      <c r="AA130" s="33"/>
      <c r="AB130" s="33"/>
      <c r="AC130" s="33"/>
      <c r="AD130" s="33"/>
      <c r="AE130" s="33"/>
      <c r="AT130" s="16" t="s">
        <v>191</v>
      </c>
      <c r="AU130" s="16" t="s">
        <v>86</v>
      </c>
    </row>
    <row r="131" spans="1:65" s="12" customFormat="1" ht="22.9" customHeight="1">
      <c r="B131" s="186"/>
      <c r="C131" s="187"/>
      <c r="D131" s="188" t="s">
        <v>76</v>
      </c>
      <c r="E131" s="200" t="s">
        <v>5106</v>
      </c>
      <c r="F131" s="200" t="s">
        <v>5107</v>
      </c>
      <c r="G131" s="187"/>
      <c r="H131" s="187"/>
      <c r="I131" s="190"/>
      <c r="J131" s="201">
        <f>BK131</f>
        <v>0</v>
      </c>
      <c r="K131" s="187"/>
      <c r="L131" s="192"/>
      <c r="M131" s="193"/>
      <c r="N131" s="194"/>
      <c r="O131" s="194"/>
      <c r="P131" s="195">
        <f>SUM(P132:P134)</f>
        <v>0</v>
      </c>
      <c r="Q131" s="194"/>
      <c r="R131" s="195">
        <f>SUM(R132:R134)</f>
        <v>0</v>
      </c>
      <c r="S131" s="194"/>
      <c r="T131" s="196">
        <f>SUM(T132:T134)</f>
        <v>0</v>
      </c>
      <c r="AR131" s="197" t="s">
        <v>174</v>
      </c>
      <c r="AT131" s="198" t="s">
        <v>76</v>
      </c>
      <c r="AU131" s="198" t="s">
        <v>21</v>
      </c>
      <c r="AY131" s="197" t="s">
        <v>147</v>
      </c>
      <c r="BK131" s="199">
        <f>SUM(BK132:BK134)</f>
        <v>0</v>
      </c>
    </row>
    <row r="132" spans="1:65" s="2" customFormat="1" ht="16.5" customHeight="1">
      <c r="A132" s="33"/>
      <c r="B132" s="34"/>
      <c r="C132" s="202" t="s">
        <v>165</v>
      </c>
      <c r="D132" s="202" t="s">
        <v>149</v>
      </c>
      <c r="E132" s="203" t="s">
        <v>5108</v>
      </c>
      <c r="F132" s="204" t="s">
        <v>5107</v>
      </c>
      <c r="G132" s="205" t="s">
        <v>5109</v>
      </c>
      <c r="H132" s="255">
        <v>1</v>
      </c>
      <c r="I132" s="207"/>
      <c r="J132" s="208">
        <f>ROUND(I132*H132,2)</f>
        <v>0</v>
      </c>
      <c r="K132" s="204" t="s">
        <v>153</v>
      </c>
      <c r="L132" s="38"/>
      <c r="M132" s="209" t="s">
        <v>1</v>
      </c>
      <c r="N132" s="210" t="s">
        <v>42</v>
      </c>
      <c r="O132" s="70"/>
      <c r="P132" s="211">
        <f>O132*H132</f>
        <v>0</v>
      </c>
      <c r="Q132" s="211">
        <v>0</v>
      </c>
      <c r="R132" s="211">
        <f>Q132*H132</f>
        <v>0</v>
      </c>
      <c r="S132" s="211">
        <v>0</v>
      </c>
      <c r="T132" s="212">
        <f>S132*H132</f>
        <v>0</v>
      </c>
      <c r="U132" s="33"/>
      <c r="V132" s="33"/>
      <c r="W132" s="33"/>
      <c r="X132" s="33"/>
      <c r="Y132" s="33"/>
      <c r="Z132" s="33"/>
      <c r="AA132" s="33"/>
      <c r="AB132" s="33"/>
      <c r="AC132" s="33"/>
      <c r="AD132" s="33"/>
      <c r="AE132" s="33"/>
      <c r="AR132" s="213" t="s">
        <v>5098</v>
      </c>
      <c r="AT132" s="213" t="s">
        <v>149</v>
      </c>
      <c r="AU132" s="213" t="s">
        <v>86</v>
      </c>
      <c r="AY132" s="16" t="s">
        <v>147</v>
      </c>
      <c r="BE132" s="214">
        <f>IF(N132="základní",J132,0)</f>
        <v>0</v>
      </c>
      <c r="BF132" s="214">
        <f>IF(N132="snížená",J132,0)</f>
        <v>0</v>
      </c>
      <c r="BG132" s="214">
        <f>IF(N132="zákl. přenesená",J132,0)</f>
        <v>0</v>
      </c>
      <c r="BH132" s="214">
        <f>IF(N132="sníž. přenesená",J132,0)</f>
        <v>0</v>
      </c>
      <c r="BI132" s="214">
        <f>IF(N132="nulová",J132,0)</f>
        <v>0</v>
      </c>
      <c r="BJ132" s="16" t="s">
        <v>21</v>
      </c>
      <c r="BK132" s="214">
        <f>ROUND(I132*H132,2)</f>
        <v>0</v>
      </c>
      <c r="BL132" s="16" t="s">
        <v>5098</v>
      </c>
      <c r="BM132" s="213" t="s">
        <v>5110</v>
      </c>
    </row>
    <row r="133" spans="1:65" s="2" customFormat="1" ht="11.25">
      <c r="A133" s="33"/>
      <c r="B133" s="34"/>
      <c r="C133" s="35"/>
      <c r="D133" s="215" t="s">
        <v>156</v>
      </c>
      <c r="E133" s="35"/>
      <c r="F133" s="216" t="s">
        <v>5107</v>
      </c>
      <c r="G133" s="35"/>
      <c r="H133" s="35"/>
      <c r="I133" s="114"/>
      <c r="J133" s="35"/>
      <c r="K133" s="35"/>
      <c r="L133" s="38"/>
      <c r="M133" s="217"/>
      <c r="N133" s="218"/>
      <c r="O133" s="70"/>
      <c r="P133" s="70"/>
      <c r="Q133" s="70"/>
      <c r="R133" s="70"/>
      <c r="S133" s="70"/>
      <c r="T133" s="71"/>
      <c r="U133" s="33"/>
      <c r="V133" s="33"/>
      <c r="W133" s="33"/>
      <c r="X133" s="33"/>
      <c r="Y133" s="33"/>
      <c r="Z133" s="33"/>
      <c r="AA133" s="33"/>
      <c r="AB133" s="33"/>
      <c r="AC133" s="33"/>
      <c r="AD133" s="33"/>
      <c r="AE133" s="33"/>
      <c r="AT133" s="16" t="s">
        <v>156</v>
      </c>
      <c r="AU133" s="16" t="s">
        <v>86</v>
      </c>
    </row>
    <row r="134" spans="1:65" s="2" customFormat="1" ht="97.5">
      <c r="A134" s="33"/>
      <c r="B134" s="34"/>
      <c r="C134" s="35"/>
      <c r="D134" s="215" t="s">
        <v>191</v>
      </c>
      <c r="E134" s="35"/>
      <c r="F134" s="219" t="s">
        <v>5111</v>
      </c>
      <c r="G134" s="35"/>
      <c r="H134" s="35"/>
      <c r="I134" s="114"/>
      <c r="J134" s="35"/>
      <c r="K134" s="35"/>
      <c r="L134" s="38"/>
      <c r="M134" s="217"/>
      <c r="N134" s="218"/>
      <c r="O134" s="70"/>
      <c r="P134" s="70"/>
      <c r="Q134" s="70"/>
      <c r="R134" s="70"/>
      <c r="S134" s="70"/>
      <c r="T134" s="71"/>
      <c r="U134" s="33"/>
      <c r="V134" s="33"/>
      <c r="W134" s="33"/>
      <c r="X134" s="33"/>
      <c r="Y134" s="33"/>
      <c r="Z134" s="33"/>
      <c r="AA134" s="33"/>
      <c r="AB134" s="33"/>
      <c r="AC134" s="33"/>
      <c r="AD134" s="33"/>
      <c r="AE134" s="33"/>
      <c r="AT134" s="16" t="s">
        <v>191</v>
      </c>
      <c r="AU134" s="16" t="s">
        <v>86</v>
      </c>
    </row>
    <row r="135" spans="1:65" s="12" customFormat="1" ht="22.9" customHeight="1">
      <c r="B135" s="186"/>
      <c r="C135" s="187"/>
      <c r="D135" s="188" t="s">
        <v>76</v>
      </c>
      <c r="E135" s="200" t="s">
        <v>5112</v>
      </c>
      <c r="F135" s="200" t="s">
        <v>5113</v>
      </c>
      <c r="G135" s="187"/>
      <c r="H135" s="187"/>
      <c r="I135" s="190"/>
      <c r="J135" s="201">
        <f>BK135</f>
        <v>0</v>
      </c>
      <c r="K135" s="187"/>
      <c r="L135" s="192"/>
      <c r="M135" s="193"/>
      <c r="N135" s="194"/>
      <c r="O135" s="194"/>
      <c r="P135" s="195">
        <f>SUM(P136:P141)</f>
        <v>0</v>
      </c>
      <c r="Q135" s="194"/>
      <c r="R135" s="195">
        <f>SUM(R136:R141)</f>
        <v>0</v>
      </c>
      <c r="S135" s="194"/>
      <c r="T135" s="196">
        <f>SUM(T136:T141)</f>
        <v>0</v>
      </c>
      <c r="AR135" s="197" t="s">
        <v>174</v>
      </c>
      <c r="AT135" s="198" t="s">
        <v>76</v>
      </c>
      <c r="AU135" s="198" t="s">
        <v>21</v>
      </c>
      <c r="AY135" s="197" t="s">
        <v>147</v>
      </c>
      <c r="BK135" s="199">
        <f>SUM(BK136:BK141)</f>
        <v>0</v>
      </c>
    </row>
    <row r="136" spans="1:65" s="2" customFormat="1" ht="16.5" customHeight="1">
      <c r="A136" s="33"/>
      <c r="B136" s="34"/>
      <c r="C136" s="202" t="s">
        <v>154</v>
      </c>
      <c r="D136" s="202" t="s">
        <v>149</v>
      </c>
      <c r="E136" s="203" t="s">
        <v>5114</v>
      </c>
      <c r="F136" s="204" t="s">
        <v>5115</v>
      </c>
      <c r="G136" s="205" t="s">
        <v>5116</v>
      </c>
      <c r="H136" s="206">
        <v>1</v>
      </c>
      <c r="I136" s="207"/>
      <c r="J136" s="208">
        <f>ROUND(I136*H136,2)</f>
        <v>0</v>
      </c>
      <c r="K136" s="204" t="s">
        <v>153</v>
      </c>
      <c r="L136" s="38"/>
      <c r="M136" s="209" t="s">
        <v>1</v>
      </c>
      <c r="N136" s="210" t="s">
        <v>42</v>
      </c>
      <c r="O136" s="70"/>
      <c r="P136" s="211">
        <f>O136*H136</f>
        <v>0</v>
      </c>
      <c r="Q136" s="211">
        <v>0</v>
      </c>
      <c r="R136" s="211">
        <f>Q136*H136</f>
        <v>0</v>
      </c>
      <c r="S136" s="211">
        <v>0</v>
      </c>
      <c r="T136" s="212">
        <f>S136*H136</f>
        <v>0</v>
      </c>
      <c r="U136" s="33"/>
      <c r="V136" s="33"/>
      <c r="W136" s="33"/>
      <c r="X136" s="33"/>
      <c r="Y136" s="33"/>
      <c r="Z136" s="33"/>
      <c r="AA136" s="33"/>
      <c r="AB136" s="33"/>
      <c r="AC136" s="33"/>
      <c r="AD136" s="33"/>
      <c r="AE136" s="33"/>
      <c r="AR136" s="213" t="s">
        <v>5098</v>
      </c>
      <c r="AT136" s="213" t="s">
        <v>149</v>
      </c>
      <c r="AU136" s="213" t="s">
        <v>86</v>
      </c>
      <c r="AY136" s="16" t="s">
        <v>147</v>
      </c>
      <c r="BE136" s="214">
        <f>IF(N136="základní",J136,0)</f>
        <v>0</v>
      </c>
      <c r="BF136" s="214">
        <f>IF(N136="snížená",J136,0)</f>
        <v>0</v>
      </c>
      <c r="BG136" s="214">
        <f>IF(N136="zákl. přenesená",J136,0)</f>
        <v>0</v>
      </c>
      <c r="BH136" s="214">
        <f>IF(N136="sníž. přenesená",J136,0)</f>
        <v>0</v>
      </c>
      <c r="BI136" s="214">
        <f>IF(N136="nulová",J136,0)</f>
        <v>0</v>
      </c>
      <c r="BJ136" s="16" t="s">
        <v>21</v>
      </c>
      <c r="BK136" s="214">
        <f>ROUND(I136*H136,2)</f>
        <v>0</v>
      </c>
      <c r="BL136" s="16" t="s">
        <v>5098</v>
      </c>
      <c r="BM136" s="213" t="s">
        <v>5117</v>
      </c>
    </row>
    <row r="137" spans="1:65" s="2" customFormat="1" ht="11.25">
      <c r="A137" s="33"/>
      <c r="B137" s="34"/>
      <c r="C137" s="35"/>
      <c r="D137" s="215" t="s">
        <v>156</v>
      </c>
      <c r="E137" s="35"/>
      <c r="F137" s="216" t="s">
        <v>5115</v>
      </c>
      <c r="G137" s="35"/>
      <c r="H137" s="35"/>
      <c r="I137" s="114"/>
      <c r="J137" s="35"/>
      <c r="K137" s="35"/>
      <c r="L137" s="38"/>
      <c r="M137" s="217"/>
      <c r="N137" s="218"/>
      <c r="O137" s="70"/>
      <c r="P137" s="70"/>
      <c r="Q137" s="70"/>
      <c r="R137" s="70"/>
      <c r="S137" s="70"/>
      <c r="T137" s="71"/>
      <c r="U137" s="33"/>
      <c r="V137" s="33"/>
      <c r="W137" s="33"/>
      <c r="X137" s="33"/>
      <c r="Y137" s="33"/>
      <c r="Z137" s="33"/>
      <c r="AA137" s="33"/>
      <c r="AB137" s="33"/>
      <c r="AC137" s="33"/>
      <c r="AD137" s="33"/>
      <c r="AE137" s="33"/>
      <c r="AT137" s="16" t="s">
        <v>156</v>
      </c>
      <c r="AU137" s="16" t="s">
        <v>86</v>
      </c>
    </row>
    <row r="138" spans="1:65" s="2" customFormat="1" ht="29.25">
      <c r="A138" s="33"/>
      <c r="B138" s="34"/>
      <c r="C138" s="35"/>
      <c r="D138" s="215" t="s">
        <v>191</v>
      </c>
      <c r="E138" s="35"/>
      <c r="F138" s="219" t="s">
        <v>5118</v>
      </c>
      <c r="G138" s="35"/>
      <c r="H138" s="35"/>
      <c r="I138" s="114"/>
      <c r="J138" s="35"/>
      <c r="K138" s="35"/>
      <c r="L138" s="38"/>
      <c r="M138" s="217"/>
      <c r="N138" s="218"/>
      <c r="O138" s="70"/>
      <c r="P138" s="70"/>
      <c r="Q138" s="70"/>
      <c r="R138" s="70"/>
      <c r="S138" s="70"/>
      <c r="T138" s="71"/>
      <c r="U138" s="33"/>
      <c r="V138" s="33"/>
      <c r="W138" s="33"/>
      <c r="X138" s="33"/>
      <c r="Y138" s="33"/>
      <c r="Z138" s="33"/>
      <c r="AA138" s="33"/>
      <c r="AB138" s="33"/>
      <c r="AC138" s="33"/>
      <c r="AD138" s="33"/>
      <c r="AE138" s="33"/>
      <c r="AT138" s="16" t="s">
        <v>191</v>
      </c>
      <c r="AU138" s="16" t="s">
        <v>86</v>
      </c>
    </row>
    <row r="139" spans="1:65" s="2" customFormat="1" ht="16.5" customHeight="1">
      <c r="A139" s="33"/>
      <c r="B139" s="34"/>
      <c r="C139" s="202" t="s">
        <v>174</v>
      </c>
      <c r="D139" s="202" t="s">
        <v>149</v>
      </c>
      <c r="E139" s="203" t="s">
        <v>5119</v>
      </c>
      <c r="F139" s="204" t="s">
        <v>5120</v>
      </c>
      <c r="G139" s="205" t="s">
        <v>5116</v>
      </c>
      <c r="H139" s="206">
        <v>1</v>
      </c>
      <c r="I139" s="207"/>
      <c r="J139" s="208">
        <f>ROUND(I139*H139,2)</f>
        <v>0</v>
      </c>
      <c r="K139" s="204" t="s">
        <v>153</v>
      </c>
      <c r="L139" s="38"/>
      <c r="M139" s="209" t="s">
        <v>1</v>
      </c>
      <c r="N139" s="210" t="s">
        <v>42</v>
      </c>
      <c r="O139" s="70"/>
      <c r="P139" s="211">
        <f>O139*H139</f>
        <v>0</v>
      </c>
      <c r="Q139" s="211">
        <v>0</v>
      </c>
      <c r="R139" s="211">
        <f>Q139*H139</f>
        <v>0</v>
      </c>
      <c r="S139" s="211">
        <v>0</v>
      </c>
      <c r="T139" s="212">
        <f>S139*H139</f>
        <v>0</v>
      </c>
      <c r="U139" s="33"/>
      <c r="V139" s="33"/>
      <c r="W139" s="33"/>
      <c r="X139" s="33"/>
      <c r="Y139" s="33"/>
      <c r="Z139" s="33"/>
      <c r="AA139" s="33"/>
      <c r="AB139" s="33"/>
      <c r="AC139" s="33"/>
      <c r="AD139" s="33"/>
      <c r="AE139" s="33"/>
      <c r="AR139" s="213" t="s">
        <v>5098</v>
      </c>
      <c r="AT139" s="213" t="s">
        <v>149</v>
      </c>
      <c r="AU139" s="213" t="s">
        <v>86</v>
      </c>
      <c r="AY139" s="16" t="s">
        <v>147</v>
      </c>
      <c r="BE139" s="214">
        <f>IF(N139="základní",J139,0)</f>
        <v>0</v>
      </c>
      <c r="BF139" s="214">
        <f>IF(N139="snížená",J139,0)</f>
        <v>0</v>
      </c>
      <c r="BG139" s="214">
        <f>IF(N139="zákl. přenesená",J139,0)</f>
        <v>0</v>
      </c>
      <c r="BH139" s="214">
        <f>IF(N139="sníž. přenesená",J139,0)</f>
        <v>0</v>
      </c>
      <c r="BI139" s="214">
        <f>IF(N139="nulová",J139,0)</f>
        <v>0</v>
      </c>
      <c r="BJ139" s="16" t="s">
        <v>21</v>
      </c>
      <c r="BK139" s="214">
        <f>ROUND(I139*H139,2)</f>
        <v>0</v>
      </c>
      <c r="BL139" s="16" t="s">
        <v>5098</v>
      </c>
      <c r="BM139" s="213" t="s">
        <v>5121</v>
      </c>
    </row>
    <row r="140" spans="1:65" s="2" customFormat="1" ht="11.25">
      <c r="A140" s="33"/>
      <c r="B140" s="34"/>
      <c r="C140" s="35"/>
      <c r="D140" s="215" t="s">
        <v>156</v>
      </c>
      <c r="E140" s="35"/>
      <c r="F140" s="216" t="s">
        <v>5120</v>
      </c>
      <c r="G140" s="35"/>
      <c r="H140" s="35"/>
      <c r="I140" s="114"/>
      <c r="J140" s="35"/>
      <c r="K140" s="35"/>
      <c r="L140" s="38"/>
      <c r="M140" s="217"/>
      <c r="N140" s="218"/>
      <c r="O140" s="70"/>
      <c r="P140" s="70"/>
      <c r="Q140" s="70"/>
      <c r="R140" s="70"/>
      <c r="S140" s="70"/>
      <c r="T140" s="71"/>
      <c r="U140" s="33"/>
      <c r="V140" s="33"/>
      <c r="W140" s="33"/>
      <c r="X140" s="33"/>
      <c r="Y140" s="33"/>
      <c r="Z140" s="33"/>
      <c r="AA140" s="33"/>
      <c r="AB140" s="33"/>
      <c r="AC140" s="33"/>
      <c r="AD140" s="33"/>
      <c r="AE140" s="33"/>
      <c r="AT140" s="16" t="s">
        <v>156</v>
      </c>
      <c r="AU140" s="16" t="s">
        <v>86</v>
      </c>
    </row>
    <row r="141" spans="1:65" s="2" customFormat="1" ht="19.5">
      <c r="A141" s="33"/>
      <c r="B141" s="34"/>
      <c r="C141" s="35"/>
      <c r="D141" s="215" t="s">
        <v>191</v>
      </c>
      <c r="E141" s="35"/>
      <c r="F141" s="219" t="s">
        <v>5122</v>
      </c>
      <c r="G141" s="35"/>
      <c r="H141" s="35"/>
      <c r="I141" s="114"/>
      <c r="J141" s="35"/>
      <c r="K141" s="35"/>
      <c r="L141" s="38"/>
      <c r="M141" s="217"/>
      <c r="N141" s="218"/>
      <c r="O141" s="70"/>
      <c r="P141" s="70"/>
      <c r="Q141" s="70"/>
      <c r="R141" s="70"/>
      <c r="S141" s="70"/>
      <c r="T141" s="71"/>
      <c r="U141" s="33"/>
      <c r="V141" s="33"/>
      <c r="W141" s="33"/>
      <c r="X141" s="33"/>
      <c r="Y141" s="33"/>
      <c r="Z141" s="33"/>
      <c r="AA141" s="33"/>
      <c r="AB141" s="33"/>
      <c r="AC141" s="33"/>
      <c r="AD141" s="33"/>
      <c r="AE141" s="33"/>
      <c r="AT141" s="16" t="s">
        <v>191</v>
      </c>
      <c r="AU141" s="16" t="s">
        <v>86</v>
      </c>
    </row>
    <row r="142" spans="1:65" s="12" customFormat="1" ht="22.9" customHeight="1">
      <c r="B142" s="186"/>
      <c r="C142" s="187"/>
      <c r="D142" s="188" t="s">
        <v>76</v>
      </c>
      <c r="E142" s="200" t="s">
        <v>5123</v>
      </c>
      <c r="F142" s="200" t="s">
        <v>5124</v>
      </c>
      <c r="G142" s="187"/>
      <c r="H142" s="187"/>
      <c r="I142" s="190"/>
      <c r="J142" s="201">
        <f>BK142</f>
        <v>0</v>
      </c>
      <c r="K142" s="187"/>
      <c r="L142" s="192"/>
      <c r="M142" s="193"/>
      <c r="N142" s="194"/>
      <c r="O142" s="194"/>
      <c r="P142" s="195">
        <f>SUM(P143:P145)</f>
        <v>0</v>
      </c>
      <c r="Q142" s="194"/>
      <c r="R142" s="195">
        <f>SUM(R143:R145)</f>
        <v>0</v>
      </c>
      <c r="S142" s="194"/>
      <c r="T142" s="196">
        <f>SUM(T143:T145)</f>
        <v>0</v>
      </c>
      <c r="AR142" s="197" t="s">
        <v>174</v>
      </c>
      <c r="AT142" s="198" t="s">
        <v>76</v>
      </c>
      <c r="AU142" s="198" t="s">
        <v>21</v>
      </c>
      <c r="AY142" s="197" t="s">
        <v>147</v>
      </c>
      <c r="BK142" s="199">
        <f>SUM(BK143:BK145)</f>
        <v>0</v>
      </c>
    </row>
    <row r="143" spans="1:65" s="2" customFormat="1" ht="16.5" customHeight="1">
      <c r="A143" s="33"/>
      <c r="B143" s="34"/>
      <c r="C143" s="202" t="s">
        <v>179</v>
      </c>
      <c r="D143" s="202" t="s">
        <v>149</v>
      </c>
      <c r="E143" s="203" t="s">
        <v>5125</v>
      </c>
      <c r="F143" s="204" t="s">
        <v>5124</v>
      </c>
      <c r="G143" s="205" t="s">
        <v>5109</v>
      </c>
      <c r="H143" s="255">
        <v>1</v>
      </c>
      <c r="I143" s="207"/>
      <c r="J143" s="208">
        <f>ROUND(I143*H143,2)</f>
        <v>0</v>
      </c>
      <c r="K143" s="204" t="s">
        <v>153</v>
      </c>
      <c r="L143" s="38"/>
      <c r="M143" s="209" t="s">
        <v>1</v>
      </c>
      <c r="N143" s="210" t="s">
        <v>42</v>
      </c>
      <c r="O143" s="70"/>
      <c r="P143" s="211">
        <f>O143*H143</f>
        <v>0</v>
      </c>
      <c r="Q143" s="211">
        <v>0</v>
      </c>
      <c r="R143" s="211">
        <f>Q143*H143</f>
        <v>0</v>
      </c>
      <c r="S143" s="211">
        <v>0</v>
      </c>
      <c r="T143" s="212">
        <f>S143*H143</f>
        <v>0</v>
      </c>
      <c r="U143" s="33"/>
      <c r="V143" s="33"/>
      <c r="W143" s="33"/>
      <c r="X143" s="33"/>
      <c r="Y143" s="33"/>
      <c r="Z143" s="33"/>
      <c r="AA143" s="33"/>
      <c r="AB143" s="33"/>
      <c r="AC143" s="33"/>
      <c r="AD143" s="33"/>
      <c r="AE143" s="33"/>
      <c r="AR143" s="213" t="s">
        <v>5098</v>
      </c>
      <c r="AT143" s="213" t="s">
        <v>149</v>
      </c>
      <c r="AU143" s="213" t="s">
        <v>86</v>
      </c>
      <c r="AY143" s="16" t="s">
        <v>147</v>
      </c>
      <c r="BE143" s="214">
        <f>IF(N143="základní",J143,0)</f>
        <v>0</v>
      </c>
      <c r="BF143" s="214">
        <f>IF(N143="snížená",J143,0)</f>
        <v>0</v>
      </c>
      <c r="BG143" s="214">
        <f>IF(N143="zákl. přenesená",J143,0)</f>
        <v>0</v>
      </c>
      <c r="BH143" s="214">
        <f>IF(N143="sníž. přenesená",J143,0)</f>
        <v>0</v>
      </c>
      <c r="BI143" s="214">
        <f>IF(N143="nulová",J143,0)</f>
        <v>0</v>
      </c>
      <c r="BJ143" s="16" t="s">
        <v>21</v>
      </c>
      <c r="BK143" s="214">
        <f>ROUND(I143*H143,2)</f>
        <v>0</v>
      </c>
      <c r="BL143" s="16" t="s">
        <v>5098</v>
      </c>
      <c r="BM143" s="213" t="s">
        <v>5126</v>
      </c>
    </row>
    <row r="144" spans="1:65" s="2" customFormat="1" ht="11.25">
      <c r="A144" s="33"/>
      <c r="B144" s="34"/>
      <c r="C144" s="35"/>
      <c r="D144" s="215" t="s">
        <v>156</v>
      </c>
      <c r="E144" s="35"/>
      <c r="F144" s="216" t="s">
        <v>5124</v>
      </c>
      <c r="G144" s="35"/>
      <c r="H144" s="35"/>
      <c r="I144" s="114"/>
      <c r="J144" s="35"/>
      <c r="K144" s="35"/>
      <c r="L144" s="38"/>
      <c r="M144" s="217"/>
      <c r="N144" s="218"/>
      <c r="O144" s="70"/>
      <c r="P144" s="70"/>
      <c r="Q144" s="70"/>
      <c r="R144" s="70"/>
      <c r="S144" s="70"/>
      <c r="T144" s="71"/>
      <c r="U144" s="33"/>
      <c r="V144" s="33"/>
      <c r="W144" s="33"/>
      <c r="X144" s="33"/>
      <c r="Y144" s="33"/>
      <c r="Z144" s="33"/>
      <c r="AA144" s="33"/>
      <c r="AB144" s="33"/>
      <c r="AC144" s="33"/>
      <c r="AD144" s="33"/>
      <c r="AE144" s="33"/>
      <c r="AT144" s="16" t="s">
        <v>156</v>
      </c>
      <c r="AU144" s="16" t="s">
        <v>86</v>
      </c>
    </row>
    <row r="145" spans="1:65" s="2" customFormat="1" ht="126.75">
      <c r="A145" s="33"/>
      <c r="B145" s="34"/>
      <c r="C145" s="35"/>
      <c r="D145" s="215" t="s">
        <v>191</v>
      </c>
      <c r="E145" s="35"/>
      <c r="F145" s="219" t="s">
        <v>5127</v>
      </c>
      <c r="G145" s="35"/>
      <c r="H145" s="35"/>
      <c r="I145" s="114"/>
      <c r="J145" s="35"/>
      <c r="K145" s="35"/>
      <c r="L145" s="38"/>
      <c r="M145" s="217"/>
      <c r="N145" s="218"/>
      <c r="O145" s="70"/>
      <c r="P145" s="70"/>
      <c r="Q145" s="70"/>
      <c r="R145" s="70"/>
      <c r="S145" s="70"/>
      <c r="T145" s="71"/>
      <c r="U145" s="33"/>
      <c r="V145" s="33"/>
      <c r="W145" s="33"/>
      <c r="X145" s="33"/>
      <c r="Y145" s="33"/>
      <c r="Z145" s="33"/>
      <c r="AA145" s="33"/>
      <c r="AB145" s="33"/>
      <c r="AC145" s="33"/>
      <c r="AD145" s="33"/>
      <c r="AE145" s="33"/>
      <c r="AT145" s="16" t="s">
        <v>191</v>
      </c>
      <c r="AU145" s="16" t="s">
        <v>86</v>
      </c>
    </row>
    <row r="146" spans="1:65" s="12" customFormat="1" ht="22.9" customHeight="1">
      <c r="B146" s="186"/>
      <c r="C146" s="187"/>
      <c r="D146" s="188" t="s">
        <v>76</v>
      </c>
      <c r="E146" s="200" t="s">
        <v>5128</v>
      </c>
      <c r="F146" s="200" t="s">
        <v>5129</v>
      </c>
      <c r="G146" s="187"/>
      <c r="H146" s="187"/>
      <c r="I146" s="190"/>
      <c r="J146" s="201">
        <f>BK146</f>
        <v>0</v>
      </c>
      <c r="K146" s="187"/>
      <c r="L146" s="192"/>
      <c r="M146" s="193"/>
      <c r="N146" s="194"/>
      <c r="O146" s="194"/>
      <c r="P146" s="195">
        <f>SUM(P147:P149)</f>
        <v>0</v>
      </c>
      <c r="Q146" s="194"/>
      <c r="R146" s="195">
        <f>SUM(R147:R149)</f>
        <v>0</v>
      </c>
      <c r="S146" s="194"/>
      <c r="T146" s="196">
        <f>SUM(T147:T149)</f>
        <v>0</v>
      </c>
      <c r="AR146" s="197" t="s">
        <v>174</v>
      </c>
      <c r="AT146" s="198" t="s">
        <v>76</v>
      </c>
      <c r="AU146" s="198" t="s">
        <v>21</v>
      </c>
      <c r="AY146" s="197" t="s">
        <v>147</v>
      </c>
      <c r="BK146" s="199">
        <f>SUM(BK147:BK149)</f>
        <v>0</v>
      </c>
    </row>
    <row r="147" spans="1:65" s="2" customFormat="1" ht="16.5" customHeight="1">
      <c r="A147" s="33"/>
      <c r="B147" s="34"/>
      <c r="C147" s="202" t="s">
        <v>184</v>
      </c>
      <c r="D147" s="202" t="s">
        <v>149</v>
      </c>
      <c r="E147" s="203" t="s">
        <v>5130</v>
      </c>
      <c r="F147" s="204" t="s">
        <v>5131</v>
      </c>
      <c r="G147" s="205" t="s">
        <v>5116</v>
      </c>
      <c r="H147" s="206">
        <v>1</v>
      </c>
      <c r="I147" s="207"/>
      <c r="J147" s="208">
        <f>ROUND(I147*H147,2)</f>
        <v>0</v>
      </c>
      <c r="K147" s="204" t="s">
        <v>153</v>
      </c>
      <c r="L147" s="38"/>
      <c r="M147" s="209" t="s">
        <v>1</v>
      </c>
      <c r="N147" s="210" t="s">
        <v>42</v>
      </c>
      <c r="O147" s="70"/>
      <c r="P147" s="211">
        <f>O147*H147</f>
        <v>0</v>
      </c>
      <c r="Q147" s="211">
        <v>0</v>
      </c>
      <c r="R147" s="211">
        <f>Q147*H147</f>
        <v>0</v>
      </c>
      <c r="S147" s="211">
        <v>0</v>
      </c>
      <c r="T147" s="212">
        <f>S147*H147</f>
        <v>0</v>
      </c>
      <c r="U147" s="33"/>
      <c r="V147" s="33"/>
      <c r="W147" s="33"/>
      <c r="X147" s="33"/>
      <c r="Y147" s="33"/>
      <c r="Z147" s="33"/>
      <c r="AA147" s="33"/>
      <c r="AB147" s="33"/>
      <c r="AC147" s="33"/>
      <c r="AD147" s="33"/>
      <c r="AE147" s="33"/>
      <c r="AR147" s="213" t="s">
        <v>5098</v>
      </c>
      <c r="AT147" s="213" t="s">
        <v>149</v>
      </c>
      <c r="AU147" s="213" t="s">
        <v>86</v>
      </c>
      <c r="AY147" s="16" t="s">
        <v>147</v>
      </c>
      <c r="BE147" s="214">
        <f>IF(N147="základní",J147,0)</f>
        <v>0</v>
      </c>
      <c r="BF147" s="214">
        <f>IF(N147="snížená",J147,0)</f>
        <v>0</v>
      </c>
      <c r="BG147" s="214">
        <f>IF(N147="zákl. přenesená",J147,0)</f>
        <v>0</v>
      </c>
      <c r="BH147" s="214">
        <f>IF(N147="sníž. přenesená",J147,0)</f>
        <v>0</v>
      </c>
      <c r="BI147" s="214">
        <f>IF(N147="nulová",J147,0)</f>
        <v>0</v>
      </c>
      <c r="BJ147" s="16" t="s">
        <v>21</v>
      </c>
      <c r="BK147" s="214">
        <f>ROUND(I147*H147,2)</f>
        <v>0</v>
      </c>
      <c r="BL147" s="16" t="s">
        <v>5098</v>
      </c>
      <c r="BM147" s="213" t="s">
        <v>5132</v>
      </c>
    </row>
    <row r="148" spans="1:65" s="2" customFormat="1" ht="11.25">
      <c r="A148" s="33"/>
      <c r="B148" s="34"/>
      <c r="C148" s="35"/>
      <c r="D148" s="215" t="s">
        <v>156</v>
      </c>
      <c r="E148" s="35"/>
      <c r="F148" s="216" t="s">
        <v>5131</v>
      </c>
      <c r="G148" s="35"/>
      <c r="H148" s="35"/>
      <c r="I148" s="114"/>
      <c r="J148" s="35"/>
      <c r="K148" s="35"/>
      <c r="L148" s="38"/>
      <c r="M148" s="217"/>
      <c r="N148" s="218"/>
      <c r="O148" s="70"/>
      <c r="P148" s="70"/>
      <c r="Q148" s="70"/>
      <c r="R148" s="70"/>
      <c r="S148" s="70"/>
      <c r="T148" s="71"/>
      <c r="U148" s="33"/>
      <c r="V148" s="33"/>
      <c r="W148" s="33"/>
      <c r="X148" s="33"/>
      <c r="Y148" s="33"/>
      <c r="Z148" s="33"/>
      <c r="AA148" s="33"/>
      <c r="AB148" s="33"/>
      <c r="AC148" s="33"/>
      <c r="AD148" s="33"/>
      <c r="AE148" s="33"/>
      <c r="AT148" s="16" t="s">
        <v>156</v>
      </c>
      <c r="AU148" s="16" t="s">
        <v>86</v>
      </c>
    </row>
    <row r="149" spans="1:65" s="2" customFormat="1" ht="29.25">
      <c r="A149" s="33"/>
      <c r="B149" s="34"/>
      <c r="C149" s="35"/>
      <c r="D149" s="215" t="s">
        <v>191</v>
      </c>
      <c r="E149" s="35"/>
      <c r="F149" s="219" t="s">
        <v>5133</v>
      </c>
      <c r="G149" s="35"/>
      <c r="H149" s="35"/>
      <c r="I149" s="114"/>
      <c r="J149" s="35"/>
      <c r="K149" s="35"/>
      <c r="L149" s="38"/>
      <c r="M149" s="251"/>
      <c r="N149" s="252"/>
      <c r="O149" s="253"/>
      <c r="P149" s="253"/>
      <c r="Q149" s="253"/>
      <c r="R149" s="253"/>
      <c r="S149" s="253"/>
      <c r="T149" s="254"/>
      <c r="U149" s="33"/>
      <c r="V149" s="33"/>
      <c r="W149" s="33"/>
      <c r="X149" s="33"/>
      <c r="Y149" s="33"/>
      <c r="Z149" s="33"/>
      <c r="AA149" s="33"/>
      <c r="AB149" s="33"/>
      <c r="AC149" s="33"/>
      <c r="AD149" s="33"/>
      <c r="AE149" s="33"/>
      <c r="AT149" s="16" t="s">
        <v>191</v>
      </c>
      <c r="AU149" s="16" t="s">
        <v>86</v>
      </c>
    </row>
    <row r="150" spans="1:65" s="2" customFormat="1" ht="6.95" customHeight="1">
      <c r="A150" s="33"/>
      <c r="B150" s="53"/>
      <c r="C150" s="54"/>
      <c r="D150" s="54"/>
      <c r="E150" s="54"/>
      <c r="F150" s="54"/>
      <c r="G150" s="54"/>
      <c r="H150" s="54"/>
      <c r="I150" s="151"/>
      <c r="J150" s="54"/>
      <c r="K150" s="54"/>
      <c r="L150" s="38"/>
      <c r="M150" s="33"/>
      <c r="O150" s="33"/>
      <c r="P150" s="33"/>
      <c r="Q150" s="33"/>
      <c r="R150" s="33"/>
      <c r="S150" s="33"/>
      <c r="T150" s="33"/>
      <c r="U150" s="33"/>
      <c r="V150" s="33"/>
      <c r="W150" s="33"/>
      <c r="X150" s="33"/>
      <c r="Y150" s="33"/>
      <c r="Z150" s="33"/>
      <c r="AA150" s="33"/>
      <c r="AB150" s="33"/>
      <c r="AC150" s="33"/>
      <c r="AD150" s="33"/>
      <c r="AE150" s="33"/>
    </row>
  </sheetData>
  <sheetProtection algorithmName="SHA-512" hashValue="tAKfq2xPc8q3RYm8ItOSsWLBtnHEARynUn+UnImIdXvDcCzZHagPdDk9m5JVp75EKisps2n+mFXiVgaNijTRpA==" saltValue="fbJX7qjzz+72f4XatKs91wZy4ZIaCBU2PFm/ZtrAi8pN3OITZdni/KZFo8C6MxIH58DzamB2cZY0yd08rUmZ6Q==" spinCount="100000" sheet="1" objects="1" scenarios="1" formatColumns="0" formatRows="0" autoFilter="0"/>
  <autoFilter ref="C121:K149"/>
  <mergeCells count="9">
    <mergeCell ref="E87:H87"/>
    <mergeCell ref="E112:H112"/>
    <mergeCell ref="E114:H114"/>
    <mergeCell ref="L2:V2"/>
    <mergeCell ref="E7:H7"/>
    <mergeCell ref="E9:H9"/>
    <mergeCell ref="E18:H18"/>
    <mergeCell ref="E27:H27"/>
    <mergeCell ref="E85:H85"/>
  </mergeCells>
  <pageMargins left="0.39374999999999999" right="0.39374999999999999" top="0.39374999999999999" bottom="0.39374999999999999" header="0" footer="0"/>
  <pageSetup paperSize="9" fitToHeight="100" orientation="portrait" blackAndWhite="1"/>
  <headerFooter>
    <oddFooter>&amp;CStrana &amp;P z &amp;N</odd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4</vt:i4>
      </vt:variant>
      <vt:variant>
        <vt:lpstr>Pojmenované oblasti</vt:lpstr>
      </vt:variant>
      <vt:variant>
        <vt:i4>8</vt:i4>
      </vt:variant>
    </vt:vector>
  </HeadingPairs>
  <TitlesOfParts>
    <vt:vector size="12" baseType="lpstr">
      <vt:lpstr>Rekapitulace zakázky</vt:lpstr>
      <vt:lpstr>001 - Mosty a tunely</vt:lpstr>
      <vt:lpstr>002 - Traťové hospodářství</vt:lpstr>
      <vt:lpstr>003 - VRN - Vedlejší rozp...</vt:lpstr>
      <vt:lpstr>'001 - Mosty a tunely'!Názvy_tisku</vt:lpstr>
      <vt:lpstr>'002 - Traťové hospodářství'!Názvy_tisku</vt:lpstr>
      <vt:lpstr>'003 - VRN - Vedlejší rozp...'!Názvy_tisku</vt:lpstr>
      <vt:lpstr>'Rekapitulace zakázky'!Názvy_tisku</vt:lpstr>
      <vt:lpstr>'001 - Mosty a tunely'!Oblast_tisku</vt:lpstr>
      <vt:lpstr>'002 - Traťové hospodářství'!Oblast_tisku</vt:lpstr>
      <vt:lpstr>'003 - VRN - Vedlejší rozp...'!Oblast_tisku</vt:lpstr>
      <vt:lpstr>'Rekapitulace zakázky'!Oblast_tisku</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Zlámal Marek, Ing.</dc:creator>
  <cp:lastModifiedBy>Zlámal Marek, Ing.</cp:lastModifiedBy>
  <dcterms:created xsi:type="dcterms:W3CDTF">2020-06-15T12:18:20Z</dcterms:created>
  <dcterms:modified xsi:type="dcterms:W3CDTF">2020-07-03T08:32:02Z</dcterms:modified>
</cp:coreProperties>
</file>