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Elektrická instal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'SO01 - Elektrická instalace'!$C$116:$K$160</definedName>
    <definedName name="_xlnm.Print_Area" localSheetId="1">'SO01 - Elektrická instalace'!$C$4:$J$76,'SO01 - Elektrická instalace'!$C$82:$J$98,'SO01 - Elektrická instalace'!$C$104:$K$160</definedName>
    <definedName name="_xlnm.Print_Titles" localSheetId="1">'SO01 - Elektrická instalace'!$116:$116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89"/>
  <c r="E7"/>
  <c r="E107"/>
  <c i="1" r="L90"/>
  <c r="AM90"/>
  <c r="AM89"/>
  <c r="L89"/>
  <c r="AM87"/>
  <c r="L87"/>
  <c r="L85"/>
  <c r="L84"/>
  <c i="2" r="BK160"/>
  <c r="J160"/>
  <c r="BK159"/>
  <c r="J158"/>
  <c r="J157"/>
  <c r="BK156"/>
  <c r="BK155"/>
  <c r="BK154"/>
  <c r="J152"/>
  <c r="BK151"/>
  <c r="BK150"/>
  <c r="BK149"/>
  <c r="J148"/>
  <c r="J147"/>
  <c r="J145"/>
  <c r="J144"/>
  <c r="BK143"/>
  <c r="J142"/>
  <c r="BK140"/>
  <c r="J139"/>
  <c r="J138"/>
  <c r="BK137"/>
  <c r="BK136"/>
  <c r="BK135"/>
  <c r="BK133"/>
  <c r="BK132"/>
  <c r="BK131"/>
  <c r="J130"/>
  <c r="J129"/>
  <c r="J128"/>
  <c r="BK127"/>
  <c r="BK125"/>
  <c r="J123"/>
  <c r="J120"/>
  <c i="1" r="AS94"/>
  <c i="2" r="BK157"/>
  <c r="J156"/>
  <c r="J155"/>
  <c r="J154"/>
  <c r="J153"/>
  <c r="J151"/>
  <c r="J149"/>
  <c r="J146"/>
  <c r="BK145"/>
  <c r="BK144"/>
  <c r="BK142"/>
  <c r="J141"/>
  <c r="J137"/>
  <c r="J136"/>
  <c r="BK134"/>
  <c r="BK129"/>
  <c r="BK128"/>
  <c r="BK126"/>
  <c r="J125"/>
  <c r="J124"/>
  <c r="J122"/>
  <c r="BK121"/>
  <c r="BK120"/>
  <c r="BK119"/>
  <c r="J159"/>
  <c r="BK158"/>
  <c r="BK153"/>
  <c r="BK152"/>
  <c r="J150"/>
  <c r="BK148"/>
  <c r="BK147"/>
  <c r="BK146"/>
  <c r="J143"/>
  <c r="BK141"/>
  <c r="J140"/>
  <c r="BK139"/>
  <c r="BK138"/>
  <c r="J135"/>
  <c r="J134"/>
  <c r="J133"/>
  <c r="J132"/>
  <c r="J131"/>
  <c r="BK130"/>
  <c r="J127"/>
  <c r="J126"/>
  <c r="BK124"/>
  <c r="BK123"/>
  <c r="BK122"/>
  <c r="J121"/>
  <c r="J119"/>
  <c l="1" r="R118"/>
  <c r="R117"/>
  <c r="BK118"/>
  <c r="J118"/>
  <c r="J97"/>
  <c r="P118"/>
  <c r="P117"/>
  <c i="1" r="AU95"/>
  <c i="2" r="T118"/>
  <c r="T117"/>
  <c r="E85"/>
  <c r="F91"/>
  <c r="F92"/>
  <c r="J111"/>
  <c r="J114"/>
  <c r="BE122"/>
  <c r="BE123"/>
  <c r="BE126"/>
  <c r="BE129"/>
  <c r="BE132"/>
  <c r="BE136"/>
  <c r="BE140"/>
  <c r="BE142"/>
  <c r="BE145"/>
  <c r="BE146"/>
  <c r="BE149"/>
  <c r="BE151"/>
  <c r="BE153"/>
  <c r="BE154"/>
  <c r="J91"/>
  <c r="BE125"/>
  <c r="BE127"/>
  <c r="BE130"/>
  <c r="BE131"/>
  <c r="BE135"/>
  <c r="BE138"/>
  <c r="BE139"/>
  <c r="BE144"/>
  <c r="BE150"/>
  <c r="BE155"/>
  <c r="BE119"/>
  <c r="BE120"/>
  <c r="BE121"/>
  <c r="BE124"/>
  <c r="BE128"/>
  <c r="BE133"/>
  <c r="BE134"/>
  <c r="BE137"/>
  <c r="BE141"/>
  <c r="BE143"/>
  <c r="BE147"/>
  <c r="BE148"/>
  <c r="BE152"/>
  <c r="BE156"/>
  <c r="BE157"/>
  <c r="BE158"/>
  <c r="BE159"/>
  <c r="BE160"/>
  <c r="J34"/>
  <c i="1" r="AW95"/>
  <c i="2" r="F37"/>
  <c i="1" r="BD95"/>
  <c r="BD94"/>
  <c r="W33"/>
  <c i="2" r="F36"/>
  <c i="1" r="BC95"/>
  <c r="BC94"/>
  <c r="W32"/>
  <c i="2" r="F34"/>
  <c i="1" r="BA95"/>
  <c r="BA94"/>
  <c r="W30"/>
  <c i="2" r="F35"/>
  <c i="1" r="BB95"/>
  <c r="BB94"/>
  <c r="W31"/>
  <c r="AU94"/>
  <c i="2" l="1" r="BK117"/>
  <c r="J117"/>
  <c i="1" r="AW94"/>
  <c r="AK30"/>
  <c r="AX94"/>
  <c i="2" r="J30"/>
  <c i="1" r="AG95"/>
  <c i="2" r="F33"/>
  <c i="1" r="AZ95"/>
  <c r="AZ94"/>
  <c r="AV94"/>
  <c r="AK29"/>
  <c r="AY94"/>
  <c i="2" r="J33"/>
  <c i="1" r="AV95"/>
  <c r="AT95"/>
  <c i="2" l="1" r="J39"/>
  <c r="J96"/>
  <c i="1" r="AN95"/>
  <c r="AT94"/>
  <c r="AG94"/>
  <c r="AK26"/>
  <c r="AK35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<sst xmlns="http://schemas.openxmlformats.org/spreadsheetml/2006/main">
  <si>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</si>
  <si>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</si>
  <si>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</si>
  <si>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</si>
  <si>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</si>
  <si>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{5e6f0284-490c-42cc-9479-dd2f32f399c1}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</si>
  <si>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</si>
  <si>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</si>
  <si>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</si>
  <si>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</si>
  <si>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</si>
  <si>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</si>
  <si>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</si>
  <si>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</si>
  <si>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SPS_2020_01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</si>
  <si>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</si>
  <si>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</si>
  <si>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Zřízení spisoven</t>
  </si>
  <si>
    <t>KSO:</t>
  </si>
  <si>
    <t>CC-CZ:</t>
  </si>
  <si>
    <t>Místo:</t>
  </si>
  <si>
    <t xml:space="preserve"> </t>
  </si>
  <si>
    <t>Datum:</t>
  </si>
  <si>
    <t>27. 4. 2020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</si>
  <si>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</si>
  <si>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</si>
  <si>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</si>
  <si>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</si>
  <si>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</si>
  <si>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</si>
  <si>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</si>
  <si>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</si>
  <si>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</si>
  <si>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</si>
  <si>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</si>
  <si>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</si>
  <si>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</si>
  <si>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</si>
  <si>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</si>
  <si>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</si>
  <si>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</si>
  <si>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</si>
  <si>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</si>
  <si>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</si>
  <si>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</si>
  <si>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</si>
  <si>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</si>
  <si>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</si>
  <si>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</si>
  <si>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</si>
  <si>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</si>
  <si>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</si>
  <si>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</si>
  <si>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</si>
  <si>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</si>
  <si>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</si>
  <si>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</si>
  <si>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</si>
  <si>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</si>
  <si>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</si>
  <si>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</si>
  <si>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</si>
  <si>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</si>
  <si>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</si>
  <si>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</si>
  <si>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</si>
  <si>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</si>
  <si>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</si>
  <si>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</si>
  <si>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</si>
  <si>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</si>
  <si>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</si>
  <si>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</si>
  <si>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</si>
  <si>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</si>
  <si>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</si>
  <si>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</si>
  <si>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</si>
  <si>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</si>
  <si>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Elektrická instalace</t>
  </si>
  <si>
    <t>STA</t>
  </si>
  <si>
    <t>1</t>
  </si>
  <si>
    <t>{530e4f95-425a-4038-a4e7-e5a50e879f9f}</t>
  </si>
  <si>
    <t>2</t>
  </si>
  <si>
    <t>KRYCÍ LIST SOUPISU PRACÍ</t>
  </si>
  <si>
    <t>Objekt:</t>
  </si>
  <si>
    <t>SO01 - Elektrická instalace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</si>
  <si>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</si>
  <si>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</si>
  <si>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</si>
  <si>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</si>
  <si>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</si>
  <si>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</si>
  <si>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</si>
  <si>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</si>
  <si>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</si>
  <si>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</si>
  <si>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</si>
  <si>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</si>
  <si>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</si>
  <si>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</si>
  <si>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</si>
  <si>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</si>
  <si>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</si>
  <si>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</si>
  <si>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</si>
  <si>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</si>
  <si>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</si>
  <si>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</si>
  <si>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</si>
  <si>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3</t>
  </si>
  <si>
    <t>M</t>
  </si>
  <si>
    <t>7491205930</t>
  </si>
  <si>
    <t>Elektroinstalační materiál Svítidla instalační základní PULI5-126-EP, 1x26W</t>
  </si>
  <si>
    <t>kus</t>
  </si>
  <si>
    <t>Sborník UOŽI 01 2020</t>
  </si>
  <si>
    <t>128</t>
  </si>
  <si>
    <t>921381262</t>
  </si>
  <si>
    <t>38</t>
  </si>
  <si>
    <t>7491205750</t>
  </si>
  <si>
    <t>Elektroinstalační materiál Svítidla instalační základní PULI4, max 2x60W, E27</t>
  </si>
  <si>
    <t>1768715562</t>
  </si>
  <si>
    <t>K</t>
  </si>
  <si>
    <t>7493154020</t>
  </si>
  <si>
    <t>Montáž venkovních svítidel na strop nebo stěnu zářivkových</t>
  </si>
  <si>
    <t>512</t>
  </si>
  <si>
    <t>-337726030</t>
  </si>
  <si>
    <t>7491205100</t>
  </si>
  <si>
    <t>Elektroinstalační materiál Zásuvky instalační Zásuvka TIME 5518E-A02999 01</t>
  </si>
  <si>
    <t>163537603</t>
  </si>
  <si>
    <t>6</t>
  </si>
  <si>
    <t>7491254010</t>
  </si>
  <si>
    <t>Montáž zásuvek instalačních domovních 10/16 A, 250 V, IP20 bez přepěťové ochrany nebo se zabudovanou přepěťovou ochranou jednoduchých nebo dvojitých</t>
  </si>
  <si>
    <t>2066480241</t>
  </si>
  <si>
    <t>5</t>
  </si>
  <si>
    <t>7491207910</t>
  </si>
  <si>
    <t>Elektroinstalační materiál Kabelové rošty drátěné 35x100 EZ</t>
  </si>
  <si>
    <t>m</t>
  </si>
  <si>
    <t>1360950198</t>
  </si>
  <si>
    <t>7</t>
  </si>
  <si>
    <t>7491454010</t>
  </si>
  <si>
    <t>Montáž drátěných kabelových roštů výšky 60 mm, šířky 75 mm</t>
  </si>
  <si>
    <t>64</t>
  </si>
  <si>
    <t>-1008388209</t>
  </si>
  <si>
    <t>39</t>
  </si>
  <si>
    <t>7491200020</t>
  </si>
  <si>
    <t>Elektroinstalační materiál Elektroinstalační lišty a kabelové žlaby Lišta LV 18x13 vkládací bílá 3m</t>
  </si>
  <si>
    <t>256</t>
  </si>
  <si>
    <t>-646685638</t>
  </si>
  <si>
    <t>40</t>
  </si>
  <si>
    <t>7491200030</t>
  </si>
  <si>
    <t>Elektroinstalační materiál Elektroinstalační lišty a kabelové žlaby Lišta LV 24x22 vkládací bílá 3m</t>
  </si>
  <si>
    <t>1165984214</t>
  </si>
  <si>
    <t>41</t>
  </si>
  <si>
    <t>7491251010</t>
  </si>
  <si>
    <t>Montáž lišt elektroinstalačních, kabelových žlabů z PVC-U jednokomorových zaklapávacích rozměru 40/40 mm</t>
  </si>
  <si>
    <t>227068147</t>
  </si>
  <si>
    <t>8</t>
  </si>
  <si>
    <t>7491203680</t>
  </si>
  <si>
    <t>Elektroinstalační materiál Spínací přístroje instalační Tělo TANGO 3559-A01345</t>
  </si>
  <si>
    <t>2106678828</t>
  </si>
  <si>
    <t>9</t>
  </si>
  <si>
    <t>7491202440</t>
  </si>
  <si>
    <t>Elektroinstalační materiál Spínací přístroje instalační TANGO 3558A-A00620 B</t>
  </si>
  <si>
    <t>1566653684</t>
  </si>
  <si>
    <t>10</t>
  </si>
  <si>
    <t>7491253010</t>
  </si>
  <si>
    <t>Montáž přístrojů spínacích instalačních kolébkových velkoplošných vypínačů jednopolových řaz.1, 250 V/10 A, IP20 vč.ovl.krytu a rámečku</t>
  </si>
  <si>
    <t>1756162226</t>
  </si>
  <si>
    <t>11</t>
  </si>
  <si>
    <t>7491202340</t>
  </si>
  <si>
    <t>Elektroinstalační materiál Spínací přístroje instalační Tělo TANGO 3558-A06340 spínače č.6</t>
  </si>
  <si>
    <t>-1088578271</t>
  </si>
  <si>
    <t>12</t>
  </si>
  <si>
    <t>7491253020</t>
  </si>
  <si>
    <t>Montáž přístrojů spínacích instalačních kolébkových velkoplošných přepínačů sériových nebo střídavých přepínačů řaz.6, 7, 250 V/10A, IP20, vč.ovl.krytu a rámečku</t>
  </si>
  <si>
    <t>1958521191</t>
  </si>
  <si>
    <t>37</t>
  </si>
  <si>
    <t>7491201760</t>
  </si>
  <si>
    <t>Elektroinstalační materiál Spínací přístroje instalační Spínač CLASSIC 3553-07289 B1</t>
  </si>
  <si>
    <t>1202242223</t>
  </si>
  <si>
    <t>33</t>
  </si>
  <si>
    <t>7491201110</t>
  </si>
  <si>
    <t>Elektroinstalační materiál Elektroinstalační krabice a rozvodky Bez zapojení Krabice KP 67x67 přístrojová</t>
  </si>
  <si>
    <t>-1386917948</t>
  </si>
  <si>
    <t>34</t>
  </si>
  <si>
    <t>7491201540</t>
  </si>
  <si>
    <t>Elektroinstalační materiál Elektroinstalační krabice a rozvodky Bez zapojení Krabice lištová LK80X28/2T</t>
  </si>
  <si>
    <t>-538068538</t>
  </si>
  <si>
    <t>35</t>
  </si>
  <si>
    <t>7491252010</t>
  </si>
  <si>
    <t>Montáž krabic elektroinstalačních, rozvodek - bez zapojení krabice přístrojové</t>
  </si>
  <si>
    <t>90151331</t>
  </si>
  <si>
    <t>36</t>
  </si>
  <si>
    <t>7491252020</t>
  </si>
  <si>
    <t>Montáž krabic elektroinstalačních, rozvodek - bez zapojení krabice odbočné s víčkem a svorkovnicí</t>
  </si>
  <si>
    <t>-812525303</t>
  </si>
  <si>
    <t>43</t>
  </si>
  <si>
    <t>7491205710</t>
  </si>
  <si>
    <t>Elektroinstalační materiál Zásuvky instalační Zásuvka PCE 400V/16A, 5 pól., IP44, povrchová montáž kombinovaná se zásuvkou 230V</t>
  </si>
  <si>
    <t>-1213522194</t>
  </si>
  <si>
    <t>13</t>
  </si>
  <si>
    <t>7494000016</t>
  </si>
  <si>
    <t>Rozvodnicové a rozváděčové skříně Distri Rozvodnicové skříně DistriTon Plastové Nástěnné (IP40) pro nástěnnou montáž, průhledné dveře, počet řad 2, počet modulů v řadě 14, krytí IP40, PE+N, barva bílá, materiál: plast</t>
  </si>
  <si>
    <t>22349240</t>
  </si>
  <si>
    <t>14</t>
  </si>
  <si>
    <t>7494151010</t>
  </si>
  <si>
    <t>Montáž modulárních rozvodnic min. IP 30, počet modulů do 72</t>
  </si>
  <si>
    <t>-1323178194</t>
  </si>
  <si>
    <t>7494003824</t>
  </si>
  <si>
    <t>Modulární přístroje Proudové chrániče 10 kA typ AC 4-pólové In 25 A, Ue AC 230/400 V, Idn 30 mA, 4pól, Inc 10 kA, typ AC</t>
  </si>
  <si>
    <t>-1239860158</t>
  </si>
  <si>
    <t>16</t>
  </si>
  <si>
    <t>7494004522</t>
  </si>
  <si>
    <t>Modulární přístroje Ostatní přístroje -modulární přístroje Vypínače In 40 A, Ue AC 250/440 V, 3pól</t>
  </si>
  <si>
    <t>-1562512294</t>
  </si>
  <si>
    <t>17</t>
  </si>
  <si>
    <t>7494003160</t>
  </si>
  <si>
    <t>Modulární přístroje Jističe do 80 A; 10 kA 1-pólové In 10 A, Ue AC 230 V / DC 72 V, charakteristika C, 1pól, Icn 10 kA</t>
  </si>
  <si>
    <t>293837610</t>
  </si>
  <si>
    <t>18</t>
  </si>
  <si>
    <t>7494003164</t>
  </si>
  <si>
    <t>Modulární přístroje Jističe do 80 A; 10 kA 1-pólové In 16 A, Ue AC 230 V / DC 72 V, charakteristika C, 1pól, Icn 10 kA</t>
  </si>
  <si>
    <t>-448836413</t>
  </si>
  <si>
    <t>19</t>
  </si>
  <si>
    <t>7492501870</t>
  </si>
  <si>
    <t>Kabely, vodiče, šňůry Cu - nn Kabel silový 4 a 5-žílový Cu, plastová izolace CYKY 4J10 (4Bx10)</t>
  </si>
  <si>
    <t>1012737608</t>
  </si>
  <si>
    <t>42</t>
  </si>
  <si>
    <t>7492502060</t>
  </si>
  <si>
    <t>Kabely, vodiče, šňůry Cu - nn Kabel silový 4 a 5-žílový Cu, plastová izolace CYKY 5J2,5 (5Cx2,5)</t>
  </si>
  <si>
    <t>-1891602696</t>
  </si>
  <si>
    <t>7492554010</t>
  </si>
  <si>
    <t>Montáž kabelů 4- a 5-žílových Cu do 16 mm2</t>
  </si>
  <si>
    <t>-2114827737</t>
  </si>
  <si>
    <t>20</t>
  </si>
  <si>
    <t>7492500880</t>
  </si>
  <si>
    <t>Kabely, vodiče, šňůry Cu - nn Vodič jednožílový Cu, plastová izolace H07V-K 16 žz (CYA)</t>
  </si>
  <si>
    <t>1661487128</t>
  </si>
  <si>
    <t>22</t>
  </si>
  <si>
    <t>7492552010</t>
  </si>
  <si>
    <t>Montáž kabelů jednožílových Cu do 35 mm2</t>
  </si>
  <si>
    <t>1156474902</t>
  </si>
  <si>
    <t>23</t>
  </si>
  <si>
    <t>7492501770</t>
  </si>
  <si>
    <t xml:space="preserve">Kabely, vodiče, šňůry Cu - nn Kabel silový 2 a 3-žílový Cu, plastová izolace CYKY 3J2,5  (3Cx 2,5)</t>
  </si>
  <si>
    <t>-1675981392</t>
  </si>
  <si>
    <t>24</t>
  </si>
  <si>
    <t>7492501740</t>
  </si>
  <si>
    <t>Kabely, vodiče, šňůry Cu - nn Kabel silový 2 a 3-žílový Cu, plastová izolace CYKY 3O1,5 (3Ax1,5)</t>
  </si>
  <si>
    <t>-763538996</t>
  </si>
  <si>
    <t>25</t>
  </si>
  <si>
    <t>7492501760</t>
  </si>
  <si>
    <t xml:space="preserve">Kabely, vodiče, šňůry Cu - nn Kabel silový 2 a 3-žílový Cu, plastová izolace CYKY 3J1,5  (3Cx 1,5)</t>
  </si>
  <si>
    <t>944893844</t>
  </si>
  <si>
    <t>26</t>
  </si>
  <si>
    <t>7492553010</t>
  </si>
  <si>
    <t>Montáž kabelů 2- a 3-žílových Cu do 16 mm2</t>
  </si>
  <si>
    <t>289605438</t>
  </si>
  <si>
    <t>30</t>
  </si>
  <si>
    <t>7492471010</t>
  </si>
  <si>
    <t>Demontáže kabelových vedení nn</t>
  </si>
  <si>
    <t>1535637174</t>
  </si>
  <si>
    <t>31</t>
  </si>
  <si>
    <t>7493175010</t>
  </si>
  <si>
    <t>Demontáž osvětlení rozvaděče</t>
  </si>
  <si>
    <t>-1118468222</t>
  </si>
  <si>
    <t>32</t>
  </si>
  <si>
    <t>7493174010</t>
  </si>
  <si>
    <t>Demontáž svítidel nástěnných, stropních nebo závěsných</t>
  </si>
  <si>
    <t>1076957581</t>
  </si>
  <si>
    <t>28</t>
  </si>
  <si>
    <t>7499151010</t>
  </si>
  <si>
    <t>Dokončovací práce na elektrickém zařízení</t>
  </si>
  <si>
    <t>hod</t>
  </si>
  <si>
    <t>-1574471586</t>
  </si>
  <si>
    <t>27</t>
  </si>
  <si>
    <t>7498150515</t>
  </si>
  <si>
    <t>Vyhotovení výchozí revizní zprávy pro opravné práce pro objem investičních nákladů přes 100 000 do 500 000 Kč</t>
  </si>
  <si>
    <t>560247604</t>
  </si>
  <si>
    <t>29</t>
  </si>
  <si>
    <t>7498457010</t>
  </si>
  <si>
    <t>Měření intenzity osvětlení instalovaného v rozsahu 1 000 m2 zjišťované plochy</t>
  </si>
  <si>
    <t>318096475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</si>
</sst>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SPS_2020_01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Zřízení spisoven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27. 4. 2020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72</v>
      </c>
      <c r="BT94" s="113" t="s">
        <v>73</v>
      </c>
      <c r="BU94" s="114" t="s">
        <v>74</v>
      </c>
      <c r="BV94" s="113" t="s">
        <v>75</v>
      </c>
      <c r="BW94" s="113" t="s">
        <v>5</v>
      </c>
      <c r="BX94" s="113" t="s">
        <v>76</v>
      </c>
      <c r="CL94" s="113" t="s">
        <v>1</v>
      </c>
    </row>
    <row r="95" s="7" customFormat="1" ht="16.5" customHeight="1">
      <c r="A95" s="115" t="s">
        <v>77</v>
      </c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'SO01 - Elektrická instalace'!J30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'SO01 - Elektrická instalace'!P117</f>
        <v>0</v>
      </c>
      <c r="AV95" s="124">
        <f>'SO01 - Elektrická instalace'!J33</f>
        <v>0</v>
      </c>
      <c r="AW95" s="124">
        <f>'SO01 - Elektrická instalace'!J34</f>
        <v>0</v>
      </c>
      <c r="AX95" s="124">
        <f>'SO01 - Elektrická instalace'!J35</f>
        <v>0</v>
      </c>
      <c r="AY95" s="124">
        <f>'SO01 - Elektrická instalace'!J36</f>
        <v>0</v>
      </c>
      <c r="AZ95" s="124">
        <f>'SO01 - Elektrická instalace'!F33</f>
        <v>0</v>
      </c>
      <c r="BA95" s="124">
        <f>'SO01 - Elektrická instalace'!F34</f>
        <v>0</v>
      </c>
      <c r="BB95" s="124">
        <f>'SO01 - Elektrická instalace'!F35</f>
        <v>0</v>
      </c>
      <c r="BC95" s="124">
        <f>'SO01 - Elektrická instalace'!F36</f>
        <v>0</v>
      </c>
      <c r="BD95" s="126">
        <f>'SO01 - Elektrická instalace'!F37</f>
        <v>0</v>
      </c>
      <c r="BE95" s="7"/>
      <c r="BT95" s="127" t="s">
        <v>81</v>
      </c>
      <c r="BV95" s="127" t="s">
        <v>75</v>
      </c>
      <c r="BW95" s="127" t="s">
        <v>82</v>
      </c>
      <c r="BX95" s="127" t="s">
        <v>5</v>
      </c>
      <c r="CL95" s="127" t="s">
        <v>1</v>
      </c>
      <c r="CM95" s="127" t="s">
        <v>83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ioWq12QrsBVugbGSiobUB+6035AOejngz32G7Bl+X7fFTvdsc8mg2dJWyQlPd53kReNTS8r0ln84mecMcvWWjg==" hashValue="Xhet8IKFkhHd9kZ8rXW4IpNpMViveRaP9kU3O9x5tMP+wat93RmEVkcjPsVHmxqBZ4+1p9xEBQ6JL8X5Mo4+2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01 - Elektrická 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6"/>
      <c r="AT3" s="13" t="s">
        <v>83</v>
      </c>
    </row>
    <row r="4" s="1" customFormat="1" ht="24.96" customHeight="1">
      <c r="B4" s="16"/>
      <c r="D4" s="132" t="s">
        <v>84</v>
      </c>
      <c r="I4" s="128"/>
      <c r="L4" s="16"/>
      <c r="M4" s="133" t="s">
        <v>10</v>
      </c>
      <c r="AT4" s="13" t="s">
        <v>4</v>
      </c>
    </row>
    <row r="5" s="1" customFormat="1" ht="6.96" customHeight="1">
      <c r="B5" s="16"/>
      <c r="I5" s="128"/>
      <c r="L5" s="16"/>
    </row>
    <row r="6" s="1" customFormat="1" ht="12" customHeight="1">
      <c r="B6" s="16"/>
      <c r="D6" s="134" t="s">
        <v>16</v>
      </c>
      <c r="I6" s="128"/>
      <c r="L6" s="16"/>
    </row>
    <row r="7" s="1" customFormat="1" ht="16.5" customHeight="1">
      <c r="B7" s="16"/>
      <c r="E7" s="135" t="str">
        <f>'Rekapitulace stavby'!K6</f>
        <v>Zřízení spisoven</v>
      </c>
      <c r="F7" s="134"/>
      <c r="G7" s="134"/>
      <c r="H7" s="134"/>
      <c r="I7" s="128"/>
      <c r="L7" s="16"/>
    </row>
    <row r="8" s="2" customFormat="1" ht="12" customHeight="1">
      <c r="A8" s="34"/>
      <c r="B8" s="40"/>
      <c r="C8" s="34"/>
      <c r="D8" s="134" t="s">
        <v>85</v>
      </c>
      <c r="E8" s="34"/>
      <c r="F8" s="34"/>
      <c r="G8" s="34"/>
      <c r="H8" s="34"/>
      <c r="I8" s="136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7" t="s">
        <v>86</v>
      </c>
      <c r="F9" s="34"/>
      <c r="G9" s="34"/>
      <c r="H9" s="34"/>
      <c r="I9" s="136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136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4" t="s">
        <v>18</v>
      </c>
      <c r="E11" s="34"/>
      <c r="F11" s="138" t="s">
        <v>1</v>
      </c>
      <c r="G11" s="34"/>
      <c r="H11" s="34"/>
      <c r="I11" s="139" t="s">
        <v>19</v>
      </c>
      <c r="J11" s="138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4" t="s">
        <v>20</v>
      </c>
      <c r="E12" s="34"/>
      <c r="F12" s="138" t="s">
        <v>21</v>
      </c>
      <c r="G12" s="34"/>
      <c r="H12" s="34"/>
      <c r="I12" s="139" t="s">
        <v>22</v>
      </c>
      <c r="J12" s="140" t="str">
        <f>'Rekapitulace stavby'!AN8</f>
        <v>27. 4. 2020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136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4" t="s">
        <v>24</v>
      </c>
      <c r="E14" s="34"/>
      <c r="F14" s="34"/>
      <c r="G14" s="34"/>
      <c r="H14" s="34"/>
      <c r="I14" s="139" t="s">
        <v>25</v>
      </c>
      <c r="J14" s="138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8" t="str">
        <f>IF('Rekapitulace stavby'!E11="","",'Rekapitulace stavby'!E11)</f>
        <v xml:space="preserve"> </v>
      </c>
      <c r="F15" s="34"/>
      <c r="G15" s="34"/>
      <c r="H15" s="34"/>
      <c r="I15" s="139" t="s">
        <v>26</v>
      </c>
      <c r="J15" s="138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136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4" t="s">
        <v>27</v>
      </c>
      <c r="E17" s="34"/>
      <c r="F17" s="34"/>
      <c r="G17" s="34"/>
      <c r="H17" s="34"/>
      <c r="I17" s="139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8"/>
      <c r="G18" s="138"/>
      <c r="H18" s="138"/>
      <c r="I18" s="139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136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4" t="s">
        <v>29</v>
      </c>
      <c r="E20" s="34"/>
      <c r="F20" s="34"/>
      <c r="G20" s="34"/>
      <c r="H20" s="34"/>
      <c r="I20" s="139" t="s">
        <v>25</v>
      </c>
      <c r="J20" s="138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8" t="str">
        <f>IF('Rekapitulace stavby'!E17="","",'Rekapitulace stavby'!E17)</f>
        <v xml:space="preserve"> </v>
      </c>
      <c r="F21" s="34"/>
      <c r="G21" s="34"/>
      <c r="H21" s="34"/>
      <c r="I21" s="139" t="s">
        <v>26</v>
      </c>
      <c r="J21" s="138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136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4" t="s">
        <v>31</v>
      </c>
      <c r="E23" s="34"/>
      <c r="F23" s="34"/>
      <c r="G23" s="34"/>
      <c r="H23" s="34"/>
      <c r="I23" s="139" t="s">
        <v>25</v>
      </c>
      <c r="J23" s="138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8" t="str">
        <f>IF('Rekapitulace stavby'!E20="","",'Rekapitulace stavby'!E20)</f>
        <v xml:space="preserve"> </v>
      </c>
      <c r="F24" s="34"/>
      <c r="G24" s="34"/>
      <c r="H24" s="34"/>
      <c r="I24" s="139" t="s">
        <v>26</v>
      </c>
      <c r="J24" s="138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136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4" t="s">
        <v>32</v>
      </c>
      <c r="E26" s="34"/>
      <c r="F26" s="34"/>
      <c r="G26" s="34"/>
      <c r="H26" s="34"/>
      <c r="I26" s="136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136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6"/>
      <c r="E29" s="146"/>
      <c r="F29" s="146"/>
      <c r="G29" s="146"/>
      <c r="H29" s="146"/>
      <c r="I29" s="147"/>
      <c r="J29" s="146"/>
      <c r="K29" s="146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8" t="s">
        <v>33</v>
      </c>
      <c r="E30" s="34"/>
      <c r="F30" s="34"/>
      <c r="G30" s="34"/>
      <c r="H30" s="34"/>
      <c r="I30" s="136"/>
      <c r="J30" s="149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6"/>
      <c r="E31" s="146"/>
      <c r="F31" s="146"/>
      <c r="G31" s="146"/>
      <c r="H31" s="146"/>
      <c r="I31" s="147"/>
      <c r="J31" s="146"/>
      <c r="K31" s="146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50" t="s">
        <v>35</v>
      </c>
      <c r="G32" s="34"/>
      <c r="H32" s="34"/>
      <c r="I32" s="151" t="s">
        <v>34</v>
      </c>
      <c r="J32" s="150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52" t="s">
        <v>37</v>
      </c>
      <c r="E33" s="134" t="s">
        <v>38</v>
      </c>
      <c r="F33" s="153">
        <f>ROUND((SUM(BE117:BE160)),  2)</f>
        <v>0</v>
      </c>
      <c r="G33" s="34"/>
      <c r="H33" s="34"/>
      <c r="I33" s="154">
        <v>0.20999999999999999</v>
      </c>
      <c r="J33" s="153">
        <f>ROUND(((SUM(BE117:BE160))*I33),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4" t="s">
        <v>39</v>
      </c>
      <c r="F34" s="153">
        <f>ROUND((SUM(BF117:BF160)),  2)</f>
        <v>0</v>
      </c>
      <c r="G34" s="34"/>
      <c r="H34" s="34"/>
      <c r="I34" s="154">
        <v>0.14999999999999999</v>
      </c>
      <c r="J34" s="153">
        <f>ROUND(((SUM(BF117:BF160))*I34),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4" t="s">
        <v>40</v>
      </c>
      <c r="F35" s="153">
        <f>ROUND((SUM(BG117:BG160)),  2)</f>
        <v>0</v>
      </c>
      <c r="G35" s="34"/>
      <c r="H35" s="34"/>
      <c r="I35" s="154">
        <v>0.20999999999999999</v>
      </c>
      <c r="J35" s="153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4" t="s">
        <v>41</v>
      </c>
      <c r="F36" s="153">
        <f>ROUND((SUM(BH117:BH160)),  2)</f>
        <v>0</v>
      </c>
      <c r="G36" s="34"/>
      <c r="H36" s="34"/>
      <c r="I36" s="154">
        <v>0.14999999999999999</v>
      </c>
      <c r="J36" s="153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4" t="s">
        <v>42</v>
      </c>
      <c r="F37" s="153">
        <f>ROUND((SUM(BI117:BI160)),  2)</f>
        <v>0</v>
      </c>
      <c r="G37" s="34"/>
      <c r="H37" s="34"/>
      <c r="I37" s="154">
        <v>0</v>
      </c>
      <c r="J37" s="153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136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60"/>
      <c r="J39" s="161">
        <f>SUM(J30:J37)</f>
        <v>0</v>
      </c>
      <c r="K39" s="162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136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I41" s="128"/>
      <c r="L41" s="16"/>
    </row>
    <row r="42" s="1" customFormat="1" ht="14.4" customHeight="1">
      <c r="B42" s="16"/>
      <c r="I42" s="128"/>
      <c r="L42" s="16"/>
    </row>
    <row r="43" s="1" customFormat="1" ht="14.4" customHeight="1">
      <c r="B43" s="16"/>
      <c r="I43" s="128"/>
      <c r="L43" s="16"/>
    </row>
    <row r="44" s="1" customFormat="1" ht="14.4" customHeight="1">
      <c r="B44" s="16"/>
      <c r="I44" s="128"/>
      <c r="L44" s="16"/>
    </row>
    <row r="45" s="1" customFormat="1" ht="14.4" customHeight="1">
      <c r="B45" s="16"/>
      <c r="I45" s="128"/>
      <c r="L45" s="16"/>
    </row>
    <row r="46" s="1" customFormat="1" ht="14.4" customHeight="1">
      <c r="B46" s="16"/>
      <c r="I46" s="128"/>
      <c r="L46" s="16"/>
    </row>
    <row r="47" s="1" customFormat="1" ht="14.4" customHeight="1">
      <c r="B47" s="16"/>
      <c r="I47" s="128"/>
      <c r="L47" s="16"/>
    </row>
    <row r="48" s="1" customFormat="1" ht="14.4" customHeight="1">
      <c r="B48" s="16"/>
      <c r="I48" s="128"/>
      <c r="L48" s="16"/>
    </row>
    <row r="49" s="1" customFormat="1" ht="14.4" customHeight="1">
      <c r="B49" s="16"/>
      <c r="I49" s="128"/>
      <c r="L49" s="16"/>
    </row>
    <row r="50" s="2" customFormat="1" ht="14.4" customHeight="1">
      <c r="B50" s="59"/>
      <c r="D50" s="163" t="s">
        <v>46</v>
      </c>
      <c r="E50" s="164"/>
      <c r="F50" s="164"/>
      <c r="G50" s="163" t="s">
        <v>47</v>
      </c>
      <c r="H50" s="164"/>
      <c r="I50" s="165"/>
      <c r="J50" s="164"/>
      <c r="K50" s="16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6" t="s">
        <v>48</v>
      </c>
      <c r="E61" s="167"/>
      <c r="F61" s="168" t="s">
        <v>49</v>
      </c>
      <c r="G61" s="166" t="s">
        <v>48</v>
      </c>
      <c r="H61" s="167"/>
      <c r="I61" s="169"/>
      <c r="J61" s="170" t="s">
        <v>49</v>
      </c>
      <c r="K61" s="167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3" t="s">
        <v>50</v>
      </c>
      <c r="E65" s="171"/>
      <c r="F65" s="171"/>
      <c r="G65" s="163" t="s">
        <v>51</v>
      </c>
      <c r="H65" s="171"/>
      <c r="I65" s="172"/>
      <c r="J65" s="171"/>
      <c r="K65" s="17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6" t="s">
        <v>48</v>
      </c>
      <c r="E76" s="167"/>
      <c r="F76" s="168" t="s">
        <v>49</v>
      </c>
      <c r="G76" s="166" t="s">
        <v>48</v>
      </c>
      <c r="H76" s="167"/>
      <c r="I76" s="169"/>
      <c r="J76" s="170" t="s">
        <v>49</v>
      </c>
      <c r="K76" s="167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87</v>
      </c>
      <c r="D82" s="36"/>
      <c r="E82" s="36"/>
      <c r="F82" s="36"/>
      <c r="G82" s="36"/>
      <c r="H82" s="36"/>
      <c r="I82" s="1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1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Zřízení spisoven</v>
      </c>
      <c r="F85" s="28"/>
      <c r="G85" s="28"/>
      <c r="H85" s="28"/>
      <c r="I85" s="1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85</v>
      </c>
      <c r="D86" s="36"/>
      <c r="E86" s="36"/>
      <c r="F86" s="36"/>
      <c r="G86" s="36"/>
      <c r="H86" s="36"/>
      <c r="I86" s="1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SO01 - Elektrická instalace</v>
      </c>
      <c r="F87" s="36"/>
      <c r="G87" s="36"/>
      <c r="H87" s="36"/>
      <c r="I87" s="1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1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139" t="s">
        <v>22</v>
      </c>
      <c r="J89" s="75" t="str">
        <f>IF(J12="","",J12)</f>
        <v>27. 4. 2020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1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139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139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1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80" t="s">
        <v>88</v>
      </c>
      <c r="D94" s="181"/>
      <c r="E94" s="181"/>
      <c r="F94" s="181"/>
      <c r="G94" s="181"/>
      <c r="H94" s="181"/>
      <c r="I94" s="182"/>
      <c r="J94" s="183" t="s">
        <v>89</v>
      </c>
      <c r="K94" s="181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1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84" t="s">
        <v>90</v>
      </c>
      <c r="D96" s="36"/>
      <c r="E96" s="36"/>
      <c r="F96" s="36"/>
      <c r="G96" s="36"/>
      <c r="H96" s="36"/>
      <c r="I96" s="1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91</v>
      </c>
    </row>
    <row r="97" s="9" customFormat="1" ht="24.96" customHeight="1">
      <c r="A97" s="9"/>
      <c r="B97" s="185"/>
      <c r="C97" s="186"/>
      <c r="D97" s="187" t="s">
        <v>92</v>
      </c>
      <c r="E97" s="188"/>
      <c r="F97" s="188"/>
      <c r="G97" s="188"/>
      <c r="H97" s="188"/>
      <c r="I97" s="189"/>
      <c r="J97" s="190">
        <f>J118</f>
        <v>0</v>
      </c>
      <c r="K97" s="186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1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175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178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93</v>
      </c>
      <c r="D104" s="36"/>
      <c r="E104" s="36"/>
      <c r="F104" s="36"/>
      <c r="G104" s="36"/>
      <c r="H104" s="36"/>
      <c r="I104" s="1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1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1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79" t="str">
        <f>E7</f>
        <v>Zřízení spisoven</v>
      </c>
      <c r="F107" s="28"/>
      <c r="G107" s="28"/>
      <c r="H107" s="28"/>
      <c r="I107" s="1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85</v>
      </c>
      <c r="D108" s="36"/>
      <c r="E108" s="36"/>
      <c r="F108" s="36"/>
      <c r="G108" s="36"/>
      <c r="H108" s="36"/>
      <c r="I108" s="1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SO01 - Elektrická instalace</v>
      </c>
      <c r="F109" s="36"/>
      <c r="G109" s="36"/>
      <c r="H109" s="36"/>
      <c r="I109" s="1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1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 </v>
      </c>
      <c r="G111" s="36"/>
      <c r="H111" s="36"/>
      <c r="I111" s="139" t="s">
        <v>22</v>
      </c>
      <c r="J111" s="75" t="str">
        <f>IF(J12="","",J12)</f>
        <v>27. 4. 2020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1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15" customHeight="1">
      <c r="A113" s="34"/>
      <c r="B113" s="35"/>
      <c r="C113" s="28" t="s">
        <v>24</v>
      </c>
      <c r="D113" s="36"/>
      <c r="E113" s="36"/>
      <c r="F113" s="23" t="str">
        <f>E15</f>
        <v xml:space="preserve"> </v>
      </c>
      <c r="G113" s="36"/>
      <c r="H113" s="36"/>
      <c r="I113" s="139" t="s">
        <v>29</v>
      </c>
      <c r="J113" s="32" t="str">
        <f>E21</f>
        <v xml:space="preserve"> 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27</v>
      </c>
      <c r="D114" s="36"/>
      <c r="E114" s="36"/>
      <c r="F114" s="23" t="str">
        <f>IF(E18="","",E18)</f>
        <v>Vyplň údaj</v>
      </c>
      <c r="G114" s="36"/>
      <c r="H114" s="36"/>
      <c r="I114" s="139" t="s">
        <v>31</v>
      </c>
      <c r="J114" s="32" t="str">
        <f>E24</f>
        <v xml:space="preserve"> 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1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92"/>
      <c r="B116" s="193"/>
      <c r="C116" s="194" t="s">
        <v>94</v>
      </c>
      <c r="D116" s="195" t="s">
        <v>58</v>
      </c>
      <c r="E116" s="195" t="s">
        <v>54</v>
      </c>
      <c r="F116" s="195" t="s">
        <v>55</v>
      </c>
      <c r="G116" s="195" t="s">
        <v>95</v>
      </c>
      <c r="H116" s="195" t="s">
        <v>96</v>
      </c>
      <c r="I116" s="196" t="s">
        <v>97</v>
      </c>
      <c r="J116" s="195" t="s">
        <v>89</v>
      </c>
      <c r="K116" s="197" t="s">
        <v>98</v>
      </c>
      <c r="L116" s="198"/>
      <c r="M116" s="96" t="s">
        <v>1</v>
      </c>
      <c r="N116" s="97" t="s">
        <v>37</v>
      </c>
      <c r="O116" s="97" t="s">
        <v>99</v>
      </c>
      <c r="P116" s="97" t="s">
        <v>100</v>
      </c>
      <c r="Q116" s="97" t="s">
        <v>101</v>
      </c>
      <c r="R116" s="97" t="s">
        <v>102</v>
      </c>
      <c r="S116" s="97" t="s">
        <v>103</v>
      </c>
      <c r="T116" s="98" t="s">
        <v>104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4"/>
      <c r="B117" s="35"/>
      <c r="C117" s="103" t="s">
        <v>105</v>
      </c>
      <c r="D117" s="36"/>
      <c r="E117" s="36"/>
      <c r="F117" s="36"/>
      <c r="G117" s="36"/>
      <c r="H117" s="36"/>
      <c r="I117" s="136"/>
      <c r="J117" s="199">
        <f>BK117</f>
        <v>0</v>
      </c>
      <c r="K117" s="36"/>
      <c r="L117" s="40"/>
      <c r="M117" s="99"/>
      <c r="N117" s="200"/>
      <c r="O117" s="100"/>
      <c r="P117" s="201">
        <f>P118</f>
        <v>0</v>
      </c>
      <c r="Q117" s="100"/>
      <c r="R117" s="201">
        <f>R118</f>
        <v>0</v>
      </c>
      <c r="S117" s="100"/>
      <c r="T117" s="202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72</v>
      </c>
      <c r="AU117" s="13" t="s">
        <v>91</v>
      </c>
      <c r="BK117" s="203">
        <f>BK118</f>
        <v>0</v>
      </c>
    </row>
    <row r="118" s="11" customFormat="1" ht="25.92" customHeight="1">
      <c r="A118" s="11"/>
      <c r="B118" s="204"/>
      <c r="C118" s="205"/>
      <c r="D118" s="206" t="s">
        <v>72</v>
      </c>
      <c r="E118" s="207" t="s">
        <v>106</v>
      </c>
      <c r="F118" s="207" t="s">
        <v>107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SUM(P119:P160)</f>
        <v>0</v>
      </c>
      <c r="Q118" s="212"/>
      <c r="R118" s="213">
        <f>SUM(R119:R160)</f>
        <v>0</v>
      </c>
      <c r="S118" s="212"/>
      <c r="T118" s="214">
        <f>SUM(T119:T160)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15" t="s">
        <v>108</v>
      </c>
      <c r="AT118" s="216" t="s">
        <v>72</v>
      </c>
      <c r="AU118" s="216" t="s">
        <v>73</v>
      </c>
      <c r="AY118" s="215" t="s">
        <v>109</v>
      </c>
      <c r="BK118" s="217">
        <f>SUM(BK119:BK160)</f>
        <v>0</v>
      </c>
    </row>
    <row r="119" s="2" customFormat="1" ht="21.75" customHeight="1">
      <c r="A119" s="34"/>
      <c r="B119" s="35"/>
      <c r="C119" s="218" t="s">
        <v>110</v>
      </c>
      <c r="D119" s="218" t="s">
        <v>111</v>
      </c>
      <c r="E119" s="219" t="s">
        <v>112</v>
      </c>
      <c r="F119" s="220" t="s">
        <v>113</v>
      </c>
      <c r="G119" s="221" t="s">
        <v>114</v>
      </c>
      <c r="H119" s="222">
        <v>42</v>
      </c>
      <c r="I119" s="223"/>
      <c r="J119" s="224">
        <f>ROUND(I119*H119,2)</f>
        <v>0</v>
      </c>
      <c r="K119" s="220" t="s">
        <v>115</v>
      </c>
      <c r="L119" s="225"/>
      <c r="M119" s="226" t="s">
        <v>1</v>
      </c>
      <c r="N119" s="227" t="s">
        <v>38</v>
      </c>
      <c r="O119" s="8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30" t="s">
        <v>116</v>
      </c>
      <c r="AT119" s="230" t="s">
        <v>111</v>
      </c>
      <c r="AU119" s="230" t="s">
        <v>81</v>
      </c>
      <c r="AY119" s="13" t="s">
        <v>109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3" t="s">
        <v>81</v>
      </c>
      <c r="BK119" s="231">
        <f>ROUND(I119*H119,2)</f>
        <v>0</v>
      </c>
      <c r="BL119" s="13" t="s">
        <v>116</v>
      </c>
      <c r="BM119" s="230" t="s">
        <v>117</v>
      </c>
    </row>
    <row r="120" s="2" customFormat="1" ht="21.75" customHeight="1">
      <c r="A120" s="34"/>
      <c r="B120" s="35"/>
      <c r="C120" s="218" t="s">
        <v>118</v>
      </c>
      <c r="D120" s="218" t="s">
        <v>111</v>
      </c>
      <c r="E120" s="219" t="s">
        <v>119</v>
      </c>
      <c r="F120" s="220" t="s">
        <v>120</v>
      </c>
      <c r="G120" s="221" t="s">
        <v>114</v>
      </c>
      <c r="H120" s="222">
        <v>2</v>
      </c>
      <c r="I120" s="223"/>
      <c r="J120" s="224">
        <f>ROUND(I120*H120,2)</f>
        <v>0</v>
      </c>
      <c r="K120" s="220" t="s">
        <v>115</v>
      </c>
      <c r="L120" s="225"/>
      <c r="M120" s="226" t="s">
        <v>1</v>
      </c>
      <c r="N120" s="227" t="s">
        <v>38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30" t="s">
        <v>116</v>
      </c>
      <c r="AT120" s="230" t="s">
        <v>111</v>
      </c>
      <c r="AU120" s="230" t="s">
        <v>81</v>
      </c>
      <c r="AY120" s="13" t="s">
        <v>109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3" t="s">
        <v>81</v>
      </c>
      <c r="BK120" s="231">
        <f>ROUND(I120*H120,2)</f>
        <v>0</v>
      </c>
      <c r="BL120" s="13" t="s">
        <v>116</v>
      </c>
      <c r="BM120" s="230" t="s">
        <v>121</v>
      </c>
    </row>
    <row r="121" s="2" customFormat="1" ht="21.75" customHeight="1">
      <c r="A121" s="34"/>
      <c r="B121" s="35"/>
      <c r="C121" s="232" t="s">
        <v>83</v>
      </c>
      <c r="D121" s="232" t="s">
        <v>122</v>
      </c>
      <c r="E121" s="233" t="s">
        <v>123</v>
      </c>
      <c r="F121" s="234" t="s">
        <v>124</v>
      </c>
      <c r="G121" s="235" t="s">
        <v>114</v>
      </c>
      <c r="H121" s="236">
        <v>44</v>
      </c>
      <c r="I121" s="237"/>
      <c r="J121" s="238">
        <f>ROUND(I121*H121,2)</f>
        <v>0</v>
      </c>
      <c r="K121" s="234" t="s">
        <v>115</v>
      </c>
      <c r="L121" s="40"/>
      <c r="M121" s="239" t="s">
        <v>1</v>
      </c>
      <c r="N121" s="240" t="s">
        <v>38</v>
      </c>
      <c r="O121" s="87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30" t="s">
        <v>125</v>
      </c>
      <c r="AT121" s="230" t="s">
        <v>122</v>
      </c>
      <c r="AU121" s="230" t="s">
        <v>81</v>
      </c>
      <c r="AY121" s="13" t="s">
        <v>109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3" t="s">
        <v>81</v>
      </c>
      <c r="BK121" s="231">
        <f>ROUND(I121*H121,2)</f>
        <v>0</v>
      </c>
      <c r="BL121" s="13" t="s">
        <v>125</v>
      </c>
      <c r="BM121" s="230" t="s">
        <v>126</v>
      </c>
    </row>
    <row r="122" s="2" customFormat="1" ht="21.75" customHeight="1">
      <c r="A122" s="34"/>
      <c r="B122" s="35"/>
      <c r="C122" s="218" t="s">
        <v>108</v>
      </c>
      <c r="D122" s="218" t="s">
        <v>111</v>
      </c>
      <c r="E122" s="219" t="s">
        <v>127</v>
      </c>
      <c r="F122" s="220" t="s">
        <v>128</v>
      </c>
      <c r="G122" s="221" t="s">
        <v>114</v>
      </c>
      <c r="H122" s="222">
        <v>16</v>
      </c>
      <c r="I122" s="223"/>
      <c r="J122" s="224">
        <f>ROUND(I122*H122,2)</f>
        <v>0</v>
      </c>
      <c r="K122" s="220" t="s">
        <v>115</v>
      </c>
      <c r="L122" s="225"/>
      <c r="M122" s="226" t="s">
        <v>1</v>
      </c>
      <c r="N122" s="227" t="s">
        <v>38</v>
      </c>
      <c r="O122" s="87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30" t="s">
        <v>116</v>
      </c>
      <c r="AT122" s="230" t="s">
        <v>111</v>
      </c>
      <c r="AU122" s="230" t="s">
        <v>81</v>
      </c>
      <c r="AY122" s="13" t="s">
        <v>109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3" t="s">
        <v>81</v>
      </c>
      <c r="BK122" s="231">
        <f>ROUND(I122*H122,2)</f>
        <v>0</v>
      </c>
      <c r="BL122" s="13" t="s">
        <v>116</v>
      </c>
      <c r="BM122" s="230" t="s">
        <v>129</v>
      </c>
    </row>
    <row r="123" s="2" customFormat="1" ht="33" customHeight="1">
      <c r="A123" s="34"/>
      <c r="B123" s="35"/>
      <c r="C123" s="232" t="s">
        <v>130</v>
      </c>
      <c r="D123" s="232" t="s">
        <v>122</v>
      </c>
      <c r="E123" s="233" t="s">
        <v>131</v>
      </c>
      <c r="F123" s="234" t="s">
        <v>132</v>
      </c>
      <c r="G123" s="235" t="s">
        <v>114</v>
      </c>
      <c r="H123" s="236">
        <v>16</v>
      </c>
      <c r="I123" s="237"/>
      <c r="J123" s="238">
        <f>ROUND(I123*H123,2)</f>
        <v>0</v>
      </c>
      <c r="K123" s="234" t="s">
        <v>115</v>
      </c>
      <c r="L123" s="40"/>
      <c r="M123" s="239" t="s">
        <v>1</v>
      </c>
      <c r="N123" s="240" t="s">
        <v>38</v>
      </c>
      <c r="O123" s="87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30" t="s">
        <v>125</v>
      </c>
      <c r="AT123" s="230" t="s">
        <v>122</v>
      </c>
      <c r="AU123" s="230" t="s">
        <v>81</v>
      </c>
      <c r="AY123" s="13" t="s">
        <v>109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3" t="s">
        <v>81</v>
      </c>
      <c r="BK123" s="231">
        <f>ROUND(I123*H123,2)</f>
        <v>0</v>
      </c>
      <c r="BL123" s="13" t="s">
        <v>125</v>
      </c>
      <c r="BM123" s="230" t="s">
        <v>133</v>
      </c>
    </row>
    <row r="124" s="2" customFormat="1" ht="21.75" customHeight="1">
      <c r="A124" s="34"/>
      <c r="B124" s="35"/>
      <c r="C124" s="218" t="s">
        <v>134</v>
      </c>
      <c r="D124" s="218" t="s">
        <v>111</v>
      </c>
      <c r="E124" s="219" t="s">
        <v>135</v>
      </c>
      <c r="F124" s="220" t="s">
        <v>136</v>
      </c>
      <c r="G124" s="221" t="s">
        <v>137</v>
      </c>
      <c r="H124" s="222">
        <v>160</v>
      </c>
      <c r="I124" s="223"/>
      <c r="J124" s="224">
        <f>ROUND(I124*H124,2)</f>
        <v>0</v>
      </c>
      <c r="K124" s="220" t="s">
        <v>115</v>
      </c>
      <c r="L124" s="225"/>
      <c r="M124" s="226" t="s">
        <v>1</v>
      </c>
      <c r="N124" s="227" t="s">
        <v>38</v>
      </c>
      <c r="O124" s="87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30" t="s">
        <v>116</v>
      </c>
      <c r="AT124" s="230" t="s">
        <v>111</v>
      </c>
      <c r="AU124" s="230" t="s">
        <v>81</v>
      </c>
      <c r="AY124" s="13" t="s">
        <v>109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3" t="s">
        <v>81</v>
      </c>
      <c r="BK124" s="231">
        <f>ROUND(I124*H124,2)</f>
        <v>0</v>
      </c>
      <c r="BL124" s="13" t="s">
        <v>116</v>
      </c>
      <c r="BM124" s="230" t="s">
        <v>138</v>
      </c>
    </row>
    <row r="125" s="2" customFormat="1" ht="21.75" customHeight="1">
      <c r="A125" s="34"/>
      <c r="B125" s="35"/>
      <c r="C125" s="232" t="s">
        <v>139</v>
      </c>
      <c r="D125" s="232" t="s">
        <v>122</v>
      </c>
      <c r="E125" s="233" t="s">
        <v>140</v>
      </c>
      <c r="F125" s="234" t="s">
        <v>141</v>
      </c>
      <c r="G125" s="235" t="s">
        <v>137</v>
      </c>
      <c r="H125" s="236">
        <v>160</v>
      </c>
      <c r="I125" s="237"/>
      <c r="J125" s="238">
        <f>ROUND(I125*H125,2)</f>
        <v>0</v>
      </c>
      <c r="K125" s="234" t="s">
        <v>115</v>
      </c>
      <c r="L125" s="40"/>
      <c r="M125" s="239" t="s">
        <v>1</v>
      </c>
      <c r="N125" s="240" t="s">
        <v>38</v>
      </c>
      <c r="O125" s="8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30" t="s">
        <v>142</v>
      </c>
      <c r="AT125" s="230" t="s">
        <v>122</v>
      </c>
      <c r="AU125" s="230" t="s">
        <v>81</v>
      </c>
      <c r="AY125" s="13" t="s">
        <v>109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3" t="s">
        <v>81</v>
      </c>
      <c r="BK125" s="231">
        <f>ROUND(I125*H125,2)</f>
        <v>0</v>
      </c>
      <c r="BL125" s="13" t="s">
        <v>142</v>
      </c>
      <c r="BM125" s="230" t="s">
        <v>143</v>
      </c>
    </row>
    <row r="126" s="2" customFormat="1" ht="21.75" customHeight="1">
      <c r="A126" s="34"/>
      <c r="B126" s="35"/>
      <c r="C126" s="218" t="s">
        <v>144</v>
      </c>
      <c r="D126" s="218" t="s">
        <v>111</v>
      </c>
      <c r="E126" s="219" t="s">
        <v>145</v>
      </c>
      <c r="F126" s="220" t="s">
        <v>146</v>
      </c>
      <c r="G126" s="221" t="s">
        <v>114</v>
      </c>
      <c r="H126" s="222">
        <v>30</v>
      </c>
      <c r="I126" s="223"/>
      <c r="J126" s="224">
        <f>ROUND(I126*H126,2)</f>
        <v>0</v>
      </c>
      <c r="K126" s="220" t="s">
        <v>115</v>
      </c>
      <c r="L126" s="225"/>
      <c r="M126" s="226" t="s">
        <v>1</v>
      </c>
      <c r="N126" s="227" t="s">
        <v>38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30" t="s">
        <v>147</v>
      </c>
      <c r="AT126" s="230" t="s">
        <v>111</v>
      </c>
      <c r="AU126" s="230" t="s">
        <v>81</v>
      </c>
      <c r="AY126" s="13" t="s">
        <v>109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3" t="s">
        <v>81</v>
      </c>
      <c r="BK126" s="231">
        <f>ROUND(I126*H126,2)</f>
        <v>0</v>
      </c>
      <c r="BL126" s="13" t="s">
        <v>142</v>
      </c>
      <c r="BM126" s="230" t="s">
        <v>148</v>
      </c>
    </row>
    <row r="127" s="2" customFormat="1" ht="21.75" customHeight="1">
      <c r="A127" s="34"/>
      <c r="B127" s="35"/>
      <c r="C127" s="218" t="s">
        <v>149</v>
      </c>
      <c r="D127" s="218" t="s">
        <v>111</v>
      </c>
      <c r="E127" s="219" t="s">
        <v>150</v>
      </c>
      <c r="F127" s="220" t="s">
        <v>151</v>
      </c>
      <c r="G127" s="221" t="s">
        <v>114</v>
      </c>
      <c r="H127" s="222">
        <v>10</v>
      </c>
      <c r="I127" s="223"/>
      <c r="J127" s="224">
        <f>ROUND(I127*H127,2)</f>
        <v>0</v>
      </c>
      <c r="K127" s="220" t="s">
        <v>115</v>
      </c>
      <c r="L127" s="225"/>
      <c r="M127" s="226" t="s">
        <v>1</v>
      </c>
      <c r="N127" s="227" t="s">
        <v>38</v>
      </c>
      <c r="O127" s="87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30" t="s">
        <v>147</v>
      </c>
      <c r="AT127" s="230" t="s">
        <v>111</v>
      </c>
      <c r="AU127" s="230" t="s">
        <v>81</v>
      </c>
      <c r="AY127" s="13" t="s">
        <v>109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3" t="s">
        <v>81</v>
      </c>
      <c r="BK127" s="231">
        <f>ROUND(I127*H127,2)</f>
        <v>0</v>
      </c>
      <c r="BL127" s="13" t="s">
        <v>142</v>
      </c>
      <c r="BM127" s="230" t="s">
        <v>152</v>
      </c>
    </row>
    <row r="128" s="2" customFormat="1" ht="21.75" customHeight="1">
      <c r="A128" s="34"/>
      <c r="B128" s="35"/>
      <c r="C128" s="232" t="s">
        <v>153</v>
      </c>
      <c r="D128" s="232" t="s">
        <v>122</v>
      </c>
      <c r="E128" s="233" t="s">
        <v>154</v>
      </c>
      <c r="F128" s="234" t="s">
        <v>155</v>
      </c>
      <c r="G128" s="235" t="s">
        <v>137</v>
      </c>
      <c r="H128" s="236">
        <v>120</v>
      </c>
      <c r="I128" s="237"/>
      <c r="J128" s="238">
        <f>ROUND(I128*H128,2)</f>
        <v>0</v>
      </c>
      <c r="K128" s="234" t="s">
        <v>115</v>
      </c>
      <c r="L128" s="40"/>
      <c r="M128" s="239" t="s">
        <v>1</v>
      </c>
      <c r="N128" s="240" t="s">
        <v>38</v>
      </c>
      <c r="O128" s="87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30" t="s">
        <v>142</v>
      </c>
      <c r="AT128" s="230" t="s">
        <v>122</v>
      </c>
      <c r="AU128" s="230" t="s">
        <v>81</v>
      </c>
      <c r="AY128" s="13" t="s">
        <v>109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3" t="s">
        <v>81</v>
      </c>
      <c r="BK128" s="231">
        <f>ROUND(I128*H128,2)</f>
        <v>0</v>
      </c>
      <c r="BL128" s="13" t="s">
        <v>142</v>
      </c>
      <c r="BM128" s="230" t="s">
        <v>156</v>
      </c>
    </row>
    <row r="129" s="2" customFormat="1" ht="21.75" customHeight="1">
      <c r="A129" s="34"/>
      <c r="B129" s="35"/>
      <c r="C129" s="218" t="s">
        <v>157</v>
      </c>
      <c r="D129" s="218" t="s">
        <v>111</v>
      </c>
      <c r="E129" s="219" t="s">
        <v>158</v>
      </c>
      <c r="F129" s="220" t="s">
        <v>159</v>
      </c>
      <c r="G129" s="221" t="s">
        <v>114</v>
      </c>
      <c r="H129" s="222">
        <v>9</v>
      </c>
      <c r="I129" s="223"/>
      <c r="J129" s="224">
        <f>ROUND(I129*H129,2)</f>
        <v>0</v>
      </c>
      <c r="K129" s="220" t="s">
        <v>115</v>
      </c>
      <c r="L129" s="225"/>
      <c r="M129" s="226" t="s">
        <v>1</v>
      </c>
      <c r="N129" s="227" t="s">
        <v>38</v>
      </c>
      <c r="O129" s="87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30" t="s">
        <v>116</v>
      </c>
      <c r="AT129" s="230" t="s">
        <v>111</v>
      </c>
      <c r="AU129" s="230" t="s">
        <v>81</v>
      </c>
      <c r="AY129" s="13" t="s">
        <v>109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3" t="s">
        <v>81</v>
      </c>
      <c r="BK129" s="231">
        <f>ROUND(I129*H129,2)</f>
        <v>0</v>
      </c>
      <c r="BL129" s="13" t="s">
        <v>116</v>
      </c>
      <c r="BM129" s="230" t="s">
        <v>160</v>
      </c>
    </row>
    <row r="130" s="2" customFormat="1" ht="21.75" customHeight="1">
      <c r="A130" s="34"/>
      <c r="B130" s="35"/>
      <c r="C130" s="218" t="s">
        <v>161</v>
      </c>
      <c r="D130" s="218" t="s">
        <v>111</v>
      </c>
      <c r="E130" s="219" t="s">
        <v>162</v>
      </c>
      <c r="F130" s="220" t="s">
        <v>163</v>
      </c>
      <c r="G130" s="221" t="s">
        <v>114</v>
      </c>
      <c r="H130" s="222">
        <v>9</v>
      </c>
      <c r="I130" s="223"/>
      <c r="J130" s="224">
        <f>ROUND(I130*H130,2)</f>
        <v>0</v>
      </c>
      <c r="K130" s="220" t="s">
        <v>115</v>
      </c>
      <c r="L130" s="225"/>
      <c r="M130" s="226" t="s">
        <v>1</v>
      </c>
      <c r="N130" s="227" t="s">
        <v>38</v>
      </c>
      <c r="O130" s="87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30" t="s">
        <v>116</v>
      </c>
      <c r="AT130" s="230" t="s">
        <v>111</v>
      </c>
      <c r="AU130" s="230" t="s">
        <v>81</v>
      </c>
      <c r="AY130" s="13" t="s">
        <v>109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3" t="s">
        <v>81</v>
      </c>
      <c r="BK130" s="231">
        <f>ROUND(I130*H130,2)</f>
        <v>0</v>
      </c>
      <c r="BL130" s="13" t="s">
        <v>116</v>
      </c>
      <c r="BM130" s="230" t="s">
        <v>164</v>
      </c>
    </row>
    <row r="131" s="2" customFormat="1" ht="33" customHeight="1">
      <c r="A131" s="34"/>
      <c r="B131" s="35"/>
      <c r="C131" s="232" t="s">
        <v>165</v>
      </c>
      <c r="D131" s="232" t="s">
        <v>122</v>
      </c>
      <c r="E131" s="233" t="s">
        <v>166</v>
      </c>
      <c r="F131" s="234" t="s">
        <v>167</v>
      </c>
      <c r="G131" s="235" t="s">
        <v>114</v>
      </c>
      <c r="H131" s="236">
        <v>9</v>
      </c>
      <c r="I131" s="237"/>
      <c r="J131" s="238">
        <f>ROUND(I131*H131,2)</f>
        <v>0</v>
      </c>
      <c r="K131" s="234" t="s">
        <v>115</v>
      </c>
      <c r="L131" s="40"/>
      <c r="M131" s="239" t="s">
        <v>1</v>
      </c>
      <c r="N131" s="240" t="s">
        <v>38</v>
      </c>
      <c r="O131" s="8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30" t="s">
        <v>125</v>
      </c>
      <c r="AT131" s="230" t="s">
        <v>122</v>
      </c>
      <c r="AU131" s="230" t="s">
        <v>81</v>
      </c>
      <c r="AY131" s="13" t="s">
        <v>109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3" t="s">
        <v>81</v>
      </c>
      <c r="BK131" s="231">
        <f>ROUND(I131*H131,2)</f>
        <v>0</v>
      </c>
      <c r="BL131" s="13" t="s">
        <v>125</v>
      </c>
      <c r="BM131" s="230" t="s">
        <v>168</v>
      </c>
    </row>
    <row r="132" s="2" customFormat="1" ht="21.75" customHeight="1">
      <c r="A132" s="34"/>
      <c r="B132" s="35"/>
      <c r="C132" s="218" t="s">
        <v>169</v>
      </c>
      <c r="D132" s="218" t="s">
        <v>111</v>
      </c>
      <c r="E132" s="219" t="s">
        <v>170</v>
      </c>
      <c r="F132" s="220" t="s">
        <v>171</v>
      </c>
      <c r="G132" s="221" t="s">
        <v>114</v>
      </c>
      <c r="H132" s="222">
        <v>4</v>
      </c>
      <c r="I132" s="223"/>
      <c r="J132" s="224">
        <f>ROUND(I132*H132,2)</f>
        <v>0</v>
      </c>
      <c r="K132" s="220" t="s">
        <v>115</v>
      </c>
      <c r="L132" s="225"/>
      <c r="M132" s="226" t="s">
        <v>1</v>
      </c>
      <c r="N132" s="227" t="s">
        <v>38</v>
      </c>
      <c r="O132" s="87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30" t="s">
        <v>116</v>
      </c>
      <c r="AT132" s="230" t="s">
        <v>111</v>
      </c>
      <c r="AU132" s="230" t="s">
        <v>81</v>
      </c>
      <c r="AY132" s="13" t="s">
        <v>109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3" t="s">
        <v>81</v>
      </c>
      <c r="BK132" s="231">
        <f>ROUND(I132*H132,2)</f>
        <v>0</v>
      </c>
      <c r="BL132" s="13" t="s">
        <v>116</v>
      </c>
      <c r="BM132" s="230" t="s">
        <v>172</v>
      </c>
    </row>
    <row r="133" s="2" customFormat="1" ht="44.25" customHeight="1">
      <c r="A133" s="34"/>
      <c r="B133" s="35"/>
      <c r="C133" s="232" t="s">
        <v>173</v>
      </c>
      <c r="D133" s="232" t="s">
        <v>122</v>
      </c>
      <c r="E133" s="233" t="s">
        <v>174</v>
      </c>
      <c r="F133" s="234" t="s">
        <v>175</v>
      </c>
      <c r="G133" s="235" t="s">
        <v>114</v>
      </c>
      <c r="H133" s="236">
        <v>5</v>
      </c>
      <c r="I133" s="237"/>
      <c r="J133" s="238">
        <f>ROUND(I133*H133,2)</f>
        <v>0</v>
      </c>
      <c r="K133" s="234" t="s">
        <v>115</v>
      </c>
      <c r="L133" s="40"/>
      <c r="M133" s="239" t="s">
        <v>1</v>
      </c>
      <c r="N133" s="240" t="s">
        <v>38</v>
      </c>
      <c r="O133" s="87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30" t="s">
        <v>125</v>
      </c>
      <c r="AT133" s="230" t="s">
        <v>122</v>
      </c>
      <c r="AU133" s="230" t="s">
        <v>81</v>
      </c>
      <c r="AY133" s="13" t="s">
        <v>109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3" t="s">
        <v>81</v>
      </c>
      <c r="BK133" s="231">
        <f>ROUND(I133*H133,2)</f>
        <v>0</v>
      </c>
      <c r="BL133" s="13" t="s">
        <v>125</v>
      </c>
      <c r="BM133" s="230" t="s">
        <v>176</v>
      </c>
    </row>
    <row r="134" s="2" customFormat="1" ht="21.75" customHeight="1">
      <c r="A134" s="34"/>
      <c r="B134" s="35"/>
      <c r="C134" s="218" t="s">
        <v>177</v>
      </c>
      <c r="D134" s="218" t="s">
        <v>111</v>
      </c>
      <c r="E134" s="219" t="s">
        <v>178</v>
      </c>
      <c r="F134" s="220" t="s">
        <v>179</v>
      </c>
      <c r="G134" s="221" t="s">
        <v>114</v>
      </c>
      <c r="H134" s="222">
        <v>1</v>
      </c>
      <c r="I134" s="223"/>
      <c r="J134" s="224">
        <f>ROUND(I134*H134,2)</f>
        <v>0</v>
      </c>
      <c r="K134" s="220" t="s">
        <v>115</v>
      </c>
      <c r="L134" s="225"/>
      <c r="M134" s="226" t="s">
        <v>1</v>
      </c>
      <c r="N134" s="227" t="s">
        <v>38</v>
      </c>
      <c r="O134" s="87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30" t="s">
        <v>125</v>
      </c>
      <c r="AT134" s="230" t="s">
        <v>111</v>
      </c>
      <c r="AU134" s="230" t="s">
        <v>81</v>
      </c>
      <c r="AY134" s="13" t="s">
        <v>109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3" t="s">
        <v>81</v>
      </c>
      <c r="BK134" s="231">
        <f>ROUND(I134*H134,2)</f>
        <v>0</v>
      </c>
      <c r="BL134" s="13" t="s">
        <v>125</v>
      </c>
      <c r="BM134" s="230" t="s">
        <v>180</v>
      </c>
    </row>
    <row r="135" s="2" customFormat="1" ht="21.75" customHeight="1">
      <c r="A135" s="34"/>
      <c r="B135" s="35"/>
      <c r="C135" s="218" t="s">
        <v>181</v>
      </c>
      <c r="D135" s="218" t="s">
        <v>111</v>
      </c>
      <c r="E135" s="219" t="s">
        <v>182</v>
      </c>
      <c r="F135" s="220" t="s">
        <v>183</v>
      </c>
      <c r="G135" s="221" t="s">
        <v>114</v>
      </c>
      <c r="H135" s="222">
        <v>20</v>
      </c>
      <c r="I135" s="223"/>
      <c r="J135" s="224">
        <f>ROUND(I135*H135,2)</f>
        <v>0</v>
      </c>
      <c r="K135" s="220" t="s">
        <v>115</v>
      </c>
      <c r="L135" s="225"/>
      <c r="M135" s="226" t="s">
        <v>1</v>
      </c>
      <c r="N135" s="227" t="s">
        <v>38</v>
      </c>
      <c r="O135" s="87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30" t="s">
        <v>116</v>
      </c>
      <c r="AT135" s="230" t="s">
        <v>111</v>
      </c>
      <c r="AU135" s="230" t="s">
        <v>81</v>
      </c>
      <c r="AY135" s="13" t="s">
        <v>109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3" t="s">
        <v>81</v>
      </c>
      <c r="BK135" s="231">
        <f>ROUND(I135*H135,2)</f>
        <v>0</v>
      </c>
      <c r="BL135" s="13" t="s">
        <v>116</v>
      </c>
      <c r="BM135" s="230" t="s">
        <v>184</v>
      </c>
    </row>
    <row r="136" s="2" customFormat="1" ht="21.75" customHeight="1">
      <c r="A136" s="34"/>
      <c r="B136" s="35"/>
      <c r="C136" s="218" t="s">
        <v>185</v>
      </c>
      <c r="D136" s="218" t="s">
        <v>111</v>
      </c>
      <c r="E136" s="219" t="s">
        <v>186</v>
      </c>
      <c r="F136" s="220" t="s">
        <v>187</v>
      </c>
      <c r="G136" s="221" t="s">
        <v>114</v>
      </c>
      <c r="H136" s="222">
        <v>10</v>
      </c>
      <c r="I136" s="223"/>
      <c r="J136" s="224">
        <f>ROUND(I136*H136,2)</f>
        <v>0</v>
      </c>
      <c r="K136" s="220" t="s">
        <v>115</v>
      </c>
      <c r="L136" s="225"/>
      <c r="M136" s="226" t="s">
        <v>1</v>
      </c>
      <c r="N136" s="227" t="s">
        <v>38</v>
      </c>
      <c r="O136" s="87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30" t="s">
        <v>116</v>
      </c>
      <c r="AT136" s="230" t="s">
        <v>111</v>
      </c>
      <c r="AU136" s="230" t="s">
        <v>81</v>
      </c>
      <c r="AY136" s="13" t="s">
        <v>109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3" t="s">
        <v>81</v>
      </c>
      <c r="BK136" s="231">
        <f>ROUND(I136*H136,2)</f>
        <v>0</v>
      </c>
      <c r="BL136" s="13" t="s">
        <v>116</v>
      </c>
      <c r="BM136" s="230" t="s">
        <v>188</v>
      </c>
    </row>
    <row r="137" s="2" customFormat="1" ht="21.75" customHeight="1">
      <c r="A137" s="34"/>
      <c r="B137" s="35"/>
      <c r="C137" s="232" t="s">
        <v>189</v>
      </c>
      <c r="D137" s="232" t="s">
        <v>122</v>
      </c>
      <c r="E137" s="233" t="s">
        <v>190</v>
      </c>
      <c r="F137" s="234" t="s">
        <v>191</v>
      </c>
      <c r="G137" s="235" t="s">
        <v>114</v>
      </c>
      <c r="H137" s="236">
        <v>20</v>
      </c>
      <c r="I137" s="237"/>
      <c r="J137" s="238">
        <f>ROUND(I137*H137,2)</f>
        <v>0</v>
      </c>
      <c r="K137" s="234" t="s">
        <v>115</v>
      </c>
      <c r="L137" s="40"/>
      <c r="M137" s="239" t="s">
        <v>1</v>
      </c>
      <c r="N137" s="240" t="s">
        <v>38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30" t="s">
        <v>142</v>
      </c>
      <c r="AT137" s="230" t="s">
        <v>122</v>
      </c>
      <c r="AU137" s="230" t="s">
        <v>81</v>
      </c>
      <c r="AY137" s="13" t="s">
        <v>109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3" t="s">
        <v>81</v>
      </c>
      <c r="BK137" s="231">
        <f>ROUND(I137*H137,2)</f>
        <v>0</v>
      </c>
      <c r="BL137" s="13" t="s">
        <v>142</v>
      </c>
      <c r="BM137" s="230" t="s">
        <v>192</v>
      </c>
    </row>
    <row r="138" s="2" customFormat="1" ht="21.75" customHeight="1">
      <c r="A138" s="34"/>
      <c r="B138" s="35"/>
      <c r="C138" s="232" t="s">
        <v>193</v>
      </c>
      <c r="D138" s="232" t="s">
        <v>122</v>
      </c>
      <c r="E138" s="233" t="s">
        <v>194</v>
      </c>
      <c r="F138" s="234" t="s">
        <v>195</v>
      </c>
      <c r="G138" s="235" t="s">
        <v>114</v>
      </c>
      <c r="H138" s="236">
        <v>10</v>
      </c>
      <c r="I138" s="237"/>
      <c r="J138" s="238">
        <f>ROUND(I138*H138,2)</f>
        <v>0</v>
      </c>
      <c r="K138" s="234" t="s">
        <v>115</v>
      </c>
      <c r="L138" s="40"/>
      <c r="M138" s="239" t="s">
        <v>1</v>
      </c>
      <c r="N138" s="240" t="s">
        <v>38</v>
      </c>
      <c r="O138" s="87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30" t="s">
        <v>142</v>
      </c>
      <c r="AT138" s="230" t="s">
        <v>122</v>
      </c>
      <c r="AU138" s="230" t="s">
        <v>81</v>
      </c>
      <c r="AY138" s="13" t="s">
        <v>109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3" t="s">
        <v>81</v>
      </c>
      <c r="BK138" s="231">
        <f>ROUND(I138*H138,2)</f>
        <v>0</v>
      </c>
      <c r="BL138" s="13" t="s">
        <v>142</v>
      </c>
      <c r="BM138" s="230" t="s">
        <v>196</v>
      </c>
    </row>
    <row r="139" s="2" customFormat="1" ht="33" customHeight="1">
      <c r="A139" s="34"/>
      <c r="B139" s="35"/>
      <c r="C139" s="218" t="s">
        <v>197</v>
      </c>
      <c r="D139" s="218" t="s">
        <v>111</v>
      </c>
      <c r="E139" s="219" t="s">
        <v>198</v>
      </c>
      <c r="F139" s="220" t="s">
        <v>199</v>
      </c>
      <c r="G139" s="221" t="s">
        <v>114</v>
      </c>
      <c r="H139" s="222">
        <v>1</v>
      </c>
      <c r="I139" s="223"/>
      <c r="J139" s="224">
        <f>ROUND(I139*H139,2)</f>
        <v>0</v>
      </c>
      <c r="K139" s="220" t="s">
        <v>115</v>
      </c>
      <c r="L139" s="225"/>
      <c r="M139" s="226" t="s">
        <v>1</v>
      </c>
      <c r="N139" s="227" t="s">
        <v>38</v>
      </c>
      <c r="O139" s="87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30" t="s">
        <v>147</v>
      </c>
      <c r="AT139" s="230" t="s">
        <v>111</v>
      </c>
      <c r="AU139" s="230" t="s">
        <v>81</v>
      </c>
      <c r="AY139" s="13" t="s">
        <v>109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3" t="s">
        <v>81</v>
      </c>
      <c r="BK139" s="231">
        <f>ROUND(I139*H139,2)</f>
        <v>0</v>
      </c>
      <c r="BL139" s="13" t="s">
        <v>142</v>
      </c>
      <c r="BM139" s="230" t="s">
        <v>200</v>
      </c>
    </row>
    <row r="140" s="2" customFormat="1" ht="55.5" customHeight="1">
      <c r="A140" s="34"/>
      <c r="B140" s="35"/>
      <c r="C140" s="218" t="s">
        <v>201</v>
      </c>
      <c r="D140" s="218" t="s">
        <v>111</v>
      </c>
      <c r="E140" s="219" t="s">
        <v>202</v>
      </c>
      <c r="F140" s="220" t="s">
        <v>203</v>
      </c>
      <c r="G140" s="221" t="s">
        <v>114</v>
      </c>
      <c r="H140" s="222">
        <v>2</v>
      </c>
      <c r="I140" s="223"/>
      <c r="J140" s="224">
        <f>ROUND(I140*H140,2)</f>
        <v>0</v>
      </c>
      <c r="K140" s="220" t="s">
        <v>115</v>
      </c>
      <c r="L140" s="225"/>
      <c r="M140" s="226" t="s">
        <v>1</v>
      </c>
      <c r="N140" s="227" t="s">
        <v>38</v>
      </c>
      <c r="O140" s="87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30" t="s">
        <v>116</v>
      </c>
      <c r="AT140" s="230" t="s">
        <v>111</v>
      </c>
      <c r="AU140" s="230" t="s">
        <v>81</v>
      </c>
      <c r="AY140" s="13" t="s">
        <v>109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3" t="s">
        <v>81</v>
      </c>
      <c r="BK140" s="231">
        <f>ROUND(I140*H140,2)</f>
        <v>0</v>
      </c>
      <c r="BL140" s="13" t="s">
        <v>116</v>
      </c>
      <c r="BM140" s="230" t="s">
        <v>204</v>
      </c>
    </row>
    <row r="141" s="2" customFormat="1" ht="21.75" customHeight="1">
      <c r="A141" s="34"/>
      <c r="B141" s="35"/>
      <c r="C141" s="232" t="s">
        <v>205</v>
      </c>
      <c r="D141" s="232" t="s">
        <v>122</v>
      </c>
      <c r="E141" s="233" t="s">
        <v>206</v>
      </c>
      <c r="F141" s="234" t="s">
        <v>207</v>
      </c>
      <c r="G141" s="235" t="s">
        <v>114</v>
      </c>
      <c r="H141" s="236">
        <v>2</v>
      </c>
      <c r="I141" s="237"/>
      <c r="J141" s="238">
        <f>ROUND(I141*H141,2)</f>
        <v>0</v>
      </c>
      <c r="K141" s="234" t="s">
        <v>115</v>
      </c>
      <c r="L141" s="40"/>
      <c r="M141" s="239" t="s">
        <v>1</v>
      </c>
      <c r="N141" s="240" t="s">
        <v>38</v>
      </c>
      <c r="O141" s="87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30" t="s">
        <v>125</v>
      </c>
      <c r="AT141" s="230" t="s">
        <v>122</v>
      </c>
      <c r="AU141" s="230" t="s">
        <v>81</v>
      </c>
      <c r="AY141" s="13" t="s">
        <v>109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3" t="s">
        <v>81</v>
      </c>
      <c r="BK141" s="231">
        <f>ROUND(I141*H141,2)</f>
        <v>0</v>
      </c>
      <c r="BL141" s="13" t="s">
        <v>125</v>
      </c>
      <c r="BM141" s="230" t="s">
        <v>208</v>
      </c>
    </row>
    <row r="142" s="2" customFormat="1" ht="33" customHeight="1">
      <c r="A142" s="34"/>
      <c r="B142" s="35"/>
      <c r="C142" s="218" t="s">
        <v>8</v>
      </c>
      <c r="D142" s="218" t="s">
        <v>111</v>
      </c>
      <c r="E142" s="219" t="s">
        <v>209</v>
      </c>
      <c r="F142" s="220" t="s">
        <v>210</v>
      </c>
      <c r="G142" s="221" t="s">
        <v>114</v>
      </c>
      <c r="H142" s="222">
        <v>4</v>
      </c>
      <c r="I142" s="223"/>
      <c r="J142" s="224">
        <f>ROUND(I142*H142,2)</f>
        <v>0</v>
      </c>
      <c r="K142" s="220" t="s">
        <v>115</v>
      </c>
      <c r="L142" s="225"/>
      <c r="M142" s="226" t="s">
        <v>1</v>
      </c>
      <c r="N142" s="227" t="s">
        <v>38</v>
      </c>
      <c r="O142" s="87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30" t="s">
        <v>116</v>
      </c>
      <c r="AT142" s="230" t="s">
        <v>111</v>
      </c>
      <c r="AU142" s="230" t="s">
        <v>81</v>
      </c>
      <c r="AY142" s="13" t="s">
        <v>109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3" t="s">
        <v>81</v>
      </c>
      <c r="BK142" s="231">
        <f>ROUND(I142*H142,2)</f>
        <v>0</v>
      </c>
      <c r="BL142" s="13" t="s">
        <v>116</v>
      </c>
      <c r="BM142" s="230" t="s">
        <v>211</v>
      </c>
    </row>
    <row r="143" s="2" customFormat="1" ht="21.75" customHeight="1">
      <c r="A143" s="34"/>
      <c r="B143" s="35"/>
      <c r="C143" s="218" t="s">
        <v>212</v>
      </c>
      <c r="D143" s="218" t="s">
        <v>111</v>
      </c>
      <c r="E143" s="219" t="s">
        <v>213</v>
      </c>
      <c r="F143" s="220" t="s">
        <v>214</v>
      </c>
      <c r="G143" s="221" t="s">
        <v>114</v>
      </c>
      <c r="H143" s="222">
        <v>3</v>
      </c>
      <c r="I143" s="223"/>
      <c r="J143" s="224">
        <f>ROUND(I143*H143,2)</f>
        <v>0</v>
      </c>
      <c r="K143" s="220" t="s">
        <v>115</v>
      </c>
      <c r="L143" s="225"/>
      <c r="M143" s="226" t="s">
        <v>1</v>
      </c>
      <c r="N143" s="227" t="s">
        <v>38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30" t="s">
        <v>116</v>
      </c>
      <c r="AT143" s="230" t="s">
        <v>111</v>
      </c>
      <c r="AU143" s="230" t="s">
        <v>81</v>
      </c>
      <c r="AY143" s="13" t="s">
        <v>109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3" t="s">
        <v>81</v>
      </c>
      <c r="BK143" s="231">
        <f>ROUND(I143*H143,2)</f>
        <v>0</v>
      </c>
      <c r="BL143" s="13" t="s">
        <v>116</v>
      </c>
      <c r="BM143" s="230" t="s">
        <v>215</v>
      </c>
    </row>
    <row r="144" s="2" customFormat="1" ht="33" customHeight="1">
      <c r="A144" s="34"/>
      <c r="B144" s="35"/>
      <c r="C144" s="218" t="s">
        <v>216</v>
      </c>
      <c r="D144" s="218" t="s">
        <v>111</v>
      </c>
      <c r="E144" s="219" t="s">
        <v>217</v>
      </c>
      <c r="F144" s="220" t="s">
        <v>218</v>
      </c>
      <c r="G144" s="221" t="s">
        <v>114</v>
      </c>
      <c r="H144" s="222">
        <v>8</v>
      </c>
      <c r="I144" s="223"/>
      <c r="J144" s="224">
        <f>ROUND(I144*H144,2)</f>
        <v>0</v>
      </c>
      <c r="K144" s="220" t="s">
        <v>115</v>
      </c>
      <c r="L144" s="225"/>
      <c r="M144" s="226" t="s">
        <v>1</v>
      </c>
      <c r="N144" s="227" t="s">
        <v>38</v>
      </c>
      <c r="O144" s="87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30" t="s">
        <v>116</v>
      </c>
      <c r="AT144" s="230" t="s">
        <v>111</v>
      </c>
      <c r="AU144" s="230" t="s">
        <v>81</v>
      </c>
      <c r="AY144" s="13" t="s">
        <v>109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3" t="s">
        <v>81</v>
      </c>
      <c r="BK144" s="231">
        <f>ROUND(I144*H144,2)</f>
        <v>0</v>
      </c>
      <c r="BL144" s="13" t="s">
        <v>116</v>
      </c>
      <c r="BM144" s="230" t="s">
        <v>219</v>
      </c>
    </row>
    <row r="145" s="2" customFormat="1" ht="33" customHeight="1">
      <c r="A145" s="34"/>
      <c r="B145" s="35"/>
      <c r="C145" s="218" t="s">
        <v>220</v>
      </c>
      <c r="D145" s="218" t="s">
        <v>111</v>
      </c>
      <c r="E145" s="219" t="s">
        <v>221</v>
      </c>
      <c r="F145" s="220" t="s">
        <v>222</v>
      </c>
      <c r="G145" s="221" t="s">
        <v>114</v>
      </c>
      <c r="H145" s="222">
        <v>12</v>
      </c>
      <c r="I145" s="223"/>
      <c r="J145" s="224">
        <f>ROUND(I145*H145,2)</f>
        <v>0</v>
      </c>
      <c r="K145" s="220" t="s">
        <v>115</v>
      </c>
      <c r="L145" s="225"/>
      <c r="M145" s="226" t="s">
        <v>1</v>
      </c>
      <c r="N145" s="227" t="s">
        <v>38</v>
      </c>
      <c r="O145" s="87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30" t="s">
        <v>116</v>
      </c>
      <c r="AT145" s="230" t="s">
        <v>111</v>
      </c>
      <c r="AU145" s="230" t="s">
        <v>81</v>
      </c>
      <c r="AY145" s="13" t="s">
        <v>109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3" t="s">
        <v>81</v>
      </c>
      <c r="BK145" s="231">
        <f>ROUND(I145*H145,2)</f>
        <v>0</v>
      </c>
      <c r="BL145" s="13" t="s">
        <v>116</v>
      </c>
      <c r="BM145" s="230" t="s">
        <v>223</v>
      </c>
    </row>
    <row r="146" s="2" customFormat="1" ht="21.75" customHeight="1">
      <c r="A146" s="34"/>
      <c r="B146" s="35"/>
      <c r="C146" s="218" t="s">
        <v>224</v>
      </c>
      <c r="D146" s="218" t="s">
        <v>111</v>
      </c>
      <c r="E146" s="219" t="s">
        <v>225</v>
      </c>
      <c r="F146" s="220" t="s">
        <v>226</v>
      </c>
      <c r="G146" s="221" t="s">
        <v>137</v>
      </c>
      <c r="H146" s="222">
        <v>62</v>
      </c>
      <c r="I146" s="223"/>
      <c r="J146" s="224">
        <f>ROUND(I146*H146,2)</f>
        <v>0</v>
      </c>
      <c r="K146" s="220" t="s">
        <v>115</v>
      </c>
      <c r="L146" s="225"/>
      <c r="M146" s="226" t="s">
        <v>1</v>
      </c>
      <c r="N146" s="227" t="s">
        <v>38</v>
      </c>
      <c r="O146" s="87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30" t="s">
        <v>116</v>
      </c>
      <c r="AT146" s="230" t="s">
        <v>111</v>
      </c>
      <c r="AU146" s="230" t="s">
        <v>81</v>
      </c>
      <c r="AY146" s="13" t="s">
        <v>109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3" t="s">
        <v>81</v>
      </c>
      <c r="BK146" s="231">
        <f>ROUND(I146*H146,2)</f>
        <v>0</v>
      </c>
      <c r="BL146" s="13" t="s">
        <v>116</v>
      </c>
      <c r="BM146" s="230" t="s">
        <v>227</v>
      </c>
    </row>
    <row r="147" s="2" customFormat="1" ht="21.75" customHeight="1">
      <c r="A147" s="34"/>
      <c r="B147" s="35"/>
      <c r="C147" s="218" t="s">
        <v>228</v>
      </c>
      <c r="D147" s="218" t="s">
        <v>111</v>
      </c>
      <c r="E147" s="219" t="s">
        <v>229</v>
      </c>
      <c r="F147" s="220" t="s">
        <v>230</v>
      </c>
      <c r="G147" s="221" t="s">
        <v>137</v>
      </c>
      <c r="H147" s="222">
        <v>40</v>
      </c>
      <c r="I147" s="223"/>
      <c r="J147" s="224">
        <f>ROUND(I147*H147,2)</f>
        <v>0</v>
      </c>
      <c r="K147" s="220" t="s">
        <v>115</v>
      </c>
      <c r="L147" s="225"/>
      <c r="M147" s="226" t="s">
        <v>1</v>
      </c>
      <c r="N147" s="227" t="s">
        <v>38</v>
      </c>
      <c r="O147" s="87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30" t="s">
        <v>116</v>
      </c>
      <c r="AT147" s="230" t="s">
        <v>111</v>
      </c>
      <c r="AU147" s="230" t="s">
        <v>81</v>
      </c>
      <c r="AY147" s="13" t="s">
        <v>109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3" t="s">
        <v>81</v>
      </c>
      <c r="BK147" s="231">
        <f>ROUND(I147*H147,2)</f>
        <v>0</v>
      </c>
      <c r="BL147" s="13" t="s">
        <v>116</v>
      </c>
      <c r="BM147" s="230" t="s">
        <v>231</v>
      </c>
    </row>
    <row r="148" s="2" customFormat="1" ht="21.75" customHeight="1">
      <c r="A148" s="34"/>
      <c r="B148" s="35"/>
      <c r="C148" s="232" t="s">
        <v>7</v>
      </c>
      <c r="D148" s="232" t="s">
        <v>122</v>
      </c>
      <c r="E148" s="233" t="s">
        <v>232</v>
      </c>
      <c r="F148" s="234" t="s">
        <v>233</v>
      </c>
      <c r="G148" s="235" t="s">
        <v>137</v>
      </c>
      <c r="H148" s="236">
        <v>102</v>
      </c>
      <c r="I148" s="237"/>
      <c r="J148" s="238">
        <f>ROUND(I148*H148,2)</f>
        <v>0</v>
      </c>
      <c r="K148" s="234" t="s">
        <v>115</v>
      </c>
      <c r="L148" s="40"/>
      <c r="M148" s="239" t="s">
        <v>1</v>
      </c>
      <c r="N148" s="240" t="s">
        <v>38</v>
      </c>
      <c r="O148" s="87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30" t="s">
        <v>142</v>
      </c>
      <c r="AT148" s="230" t="s">
        <v>122</v>
      </c>
      <c r="AU148" s="230" t="s">
        <v>81</v>
      </c>
      <c r="AY148" s="13" t="s">
        <v>109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3" t="s">
        <v>81</v>
      </c>
      <c r="BK148" s="231">
        <f>ROUND(I148*H148,2)</f>
        <v>0</v>
      </c>
      <c r="BL148" s="13" t="s">
        <v>142</v>
      </c>
      <c r="BM148" s="230" t="s">
        <v>234</v>
      </c>
    </row>
    <row r="149" s="2" customFormat="1" ht="21.75" customHeight="1">
      <c r="A149" s="34"/>
      <c r="B149" s="35"/>
      <c r="C149" s="218" t="s">
        <v>235</v>
      </c>
      <c r="D149" s="218" t="s">
        <v>111</v>
      </c>
      <c r="E149" s="219" t="s">
        <v>236</v>
      </c>
      <c r="F149" s="220" t="s">
        <v>237</v>
      </c>
      <c r="G149" s="221" t="s">
        <v>137</v>
      </c>
      <c r="H149" s="222">
        <v>87</v>
      </c>
      <c r="I149" s="223"/>
      <c r="J149" s="224">
        <f>ROUND(I149*H149,2)</f>
        <v>0</v>
      </c>
      <c r="K149" s="220" t="s">
        <v>115</v>
      </c>
      <c r="L149" s="225"/>
      <c r="M149" s="226" t="s">
        <v>1</v>
      </c>
      <c r="N149" s="227" t="s">
        <v>38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30" t="s">
        <v>116</v>
      </c>
      <c r="AT149" s="230" t="s">
        <v>111</v>
      </c>
      <c r="AU149" s="230" t="s">
        <v>81</v>
      </c>
      <c r="AY149" s="13" t="s">
        <v>109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3" t="s">
        <v>81</v>
      </c>
      <c r="BK149" s="231">
        <f>ROUND(I149*H149,2)</f>
        <v>0</v>
      </c>
      <c r="BL149" s="13" t="s">
        <v>116</v>
      </c>
      <c r="BM149" s="230" t="s">
        <v>238</v>
      </c>
    </row>
    <row r="150" s="2" customFormat="1" ht="21.75" customHeight="1">
      <c r="A150" s="34"/>
      <c r="B150" s="35"/>
      <c r="C150" s="232" t="s">
        <v>239</v>
      </c>
      <c r="D150" s="232" t="s">
        <v>122</v>
      </c>
      <c r="E150" s="233" t="s">
        <v>240</v>
      </c>
      <c r="F150" s="234" t="s">
        <v>241</v>
      </c>
      <c r="G150" s="235" t="s">
        <v>137</v>
      </c>
      <c r="H150" s="236">
        <v>87</v>
      </c>
      <c r="I150" s="237"/>
      <c r="J150" s="238">
        <f>ROUND(I150*H150,2)</f>
        <v>0</v>
      </c>
      <c r="K150" s="234" t="s">
        <v>115</v>
      </c>
      <c r="L150" s="40"/>
      <c r="M150" s="239" t="s">
        <v>1</v>
      </c>
      <c r="N150" s="240" t="s">
        <v>38</v>
      </c>
      <c r="O150" s="87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30" t="s">
        <v>142</v>
      </c>
      <c r="AT150" s="230" t="s">
        <v>122</v>
      </c>
      <c r="AU150" s="230" t="s">
        <v>81</v>
      </c>
      <c r="AY150" s="13" t="s">
        <v>109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3" t="s">
        <v>81</v>
      </c>
      <c r="BK150" s="231">
        <f>ROUND(I150*H150,2)</f>
        <v>0</v>
      </c>
      <c r="BL150" s="13" t="s">
        <v>142</v>
      </c>
      <c r="BM150" s="230" t="s">
        <v>242</v>
      </c>
    </row>
    <row r="151" s="2" customFormat="1" ht="21.75" customHeight="1">
      <c r="A151" s="34"/>
      <c r="B151" s="35"/>
      <c r="C151" s="218" t="s">
        <v>243</v>
      </c>
      <c r="D151" s="218" t="s">
        <v>111</v>
      </c>
      <c r="E151" s="219" t="s">
        <v>244</v>
      </c>
      <c r="F151" s="220" t="s">
        <v>245</v>
      </c>
      <c r="G151" s="221" t="s">
        <v>137</v>
      </c>
      <c r="H151" s="222">
        <v>160</v>
      </c>
      <c r="I151" s="223"/>
      <c r="J151" s="224">
        <f>ROUND(I151*H151,2)</f>
        <v>0</v>
      </c>
      <c r="K151" s="220" t="s">
        <v>115</v>
      </c>
      <c r="L151" s="225"/>
      <c r="M151" s="226" t="s">
        <v>1</v>
      </c>
      <c r="N151" s="227" t="s">
        <v>38</v>
      </c>
      <c r="O151" s="8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30" t="s">
        <v>116</v>
      </c>
      <c r="AT151" s="230" t="s">
        <v>111</v>
      </c>
      <c r="AU151" s="230" t="s">
        <v>81</v>
      </c>
      <c r="AY151" s="13" t="s">
        <v>109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3" t="s">
        <v>81</v>
      </c>
      <c r="BK151" s="231">
        <f>ROUND(I151*H151,2)</f>
        <v>0</v>
      </c>
      <c r="BL151" s="13" t="s">
        <v>116</v>
      </c>
      <c r="BM151" s="230" t="s">
        <v>246</v>
      </c>
    </row>
    <row r="152" s="2" customFormat="1" ht="21.75" customHeight="1">
      <c r="A152" s="34"/>
      <c r="B152" s="35"/>
      <c r="C152" s="218" t="s">
        <v>247</v>
      </c>
      <c r="D152" s="218" t="s">
        <v>111</v>
      </c>
      <c r="E152" s="219" t="s">
        <v>248</v>
      </c>
      <c r="F152" s="220" t="s">
        <v>249</v>
      </c>
      <c r="G152" s="221" t="s">
        <v>137</v>
      </c>
      <c r="H152" s="222">
        <v>120</v>
      </c>
      <c r="I152" s="223"/>
      <c r="J152" s="224">
        <f>ROUND(I152*H152,2)</f>
        <v>0</v>
      </c>
      <c r="K152" s="220" t="s">
        <v>115</v>
      </c>
      <c r="L152" s="225"/>
      <c r="M152" s="226" t="s">
        <v>1</v>
      </c>
      <c r="N152" s="227" t="s">
        <v>38</v>
      </c>
      <c r="O152" s="8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30" t="s">
        <v>116</v>
      </c>
      <c r="AT152" s="230" t="s">
        <v>111</v>
      </c>
      <c r="AU152" s="230" t="s">
        <v>81</v>
      </c>
      <c r="AY152" s="13" t="s">
        <v>109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3" t="s">
        <v>81</v>
      </c>
      <c r="BK152" s="231">
        <f>ROUND(I152*H152,2)</f>
        <v>0</v>
      </c>
      <c r="BL152" s="13" t="s">
        <v>116</v>
      </c>
      <c r="BM152" s="230" t="s">
        <v>250</v>
      </c>
    </row>
    <row r="153" s="2" customFormat="1" ht="21.75" customHeight="1">
      <c r="A153" s="34"/>
      <c r="B153" s="35"/>
      <c r="C153" s="218" t="s">
        <v>251</v>
      </c>
      <c r="D153" s="218" t="s">
        <v>111</v>
      </c>
      <c r="E153" s="219" t="s">
        <v>252</v>
      </c>
      <c r="F153" s="220" t="s">
        <v>253</v>
      </c>
      <c r="G153" s="221" t="s">
        <v>137</v>
      </c>
      <c r="H153" s="222">
        <v>300</v>
      </c>
      <c r="I153" s="223"/>
      <c r="J153" s="224">
        <f>ROUND(I153*H153,2)</f>
        <v>0</v>
      </c>
      <c r="K153" s="220" t="s">
        <v>115</v>
      </c>
      <c r="L153" s="225"/>
      <c r="M153" s="226" t="s">
        <v>1</v>
      </c>
      <c r="N153" s="227" t="s">
        <v>38</v>
      </c>
      <c r="O153" s="87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30" t="s">
        <v>116</v>
      </c>
      <c r="AT153" s="230" t="s">
        <v>111</v>
      </c>
      <c r="AU153" s="230" t="s">
        <v>81</v>
      </c>
      <c r="AY153" s="13" t="s">
        <v>109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3" t="s">
        <v>81</v>
      </c>
      <c r="BK153" s="231">
        <f>ROUND(I153*H153,2)</f>
        <v>0</v>
      </c>
      <c r="BL153" s="13" t="s">
        <v>116</v>
      </c>
      <c r="BM153" s="230" t="s">
        <v>254</v>
      </c>
    </row>
    <row r="154" s="2" customFormat="1" ht="21.75" customHeight="1">
      <c r="A154" s="34"/>
      <c r="B154" s="35"/>
      <c r="C154" s="232" t="s">
        <v>255</v>
      </c>
      <c r="D154" s="232" t="s">
        <v>122</v>
      </c>
      <c r="E154" s="233" t="s">
        <v>256</v>
      </c>
      <c r="F154" s="234" t="s">
        <v>257</v>
      </c>
      <c r="G154" s="235" t="s">
        <v>137</v>
      </c>
      <c r="H154" s="236">
        <v>580</v>
      </c>
      <c r="I154" s="237"/>
      <c r="J154" s="238">
        <f>ROUND(I154*H154,2)</f>
        <v>0</v>
      </c>
      <c r="K154" s="234" t="s">
        <v>115</v>
      </c>
      <c r="L154" s="40"/>
      <c r="M154" s="239" t="s">
        <v>1</v>
      </c>
      <c r="N154" s="240" t="s">
        <v>38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30" t="s">
        <v>142</v>
      </c>
      <c r="AT154" s="230" t="s">
        <v>122</v>
      </c>
      <c r="AU154" s="230" t="s">
        <v>81</v>
      </c>
      <c r="AY154" s="13" t="s">
        <v>109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3" t="s">
        <v>81</v>
      </c>
      <c r="BK154" s="231">
        <f>ROUND(I154*H154,2)</f>
        <v>0</v>
      </c>
      <c r="BL154" s="13" t="s">
        <v>142</v>
      </c>
      <c r="BM154" s="230" t="s">
        <v>258</v>
      </c>
    </row>
    <row r="155" s="2" customFormat="1" ht="21.75" customHeight="1">
      <c r="A155" s="34"/>
      <c r="B155" s="35"/>
      <c r="C155" s="232" t="s">
        <v>259</v>
      </c>
      <c r="D155" s="232" t="s">
        <v>122</v>
      </c>
      <c r="E155" s="233" t="s">
        <v>260</v>
      </c>
      <c r="F155" s="234" t="s">
        <v>261</v>
      </c>
      <c r="G155" s="235" t="s">
        <v>137</v>
      </c>
      <c r="H155" s="236">
        <v>160</v>
      </c>
      <c r="I155" s="237"/>
      <c r="J155" s="238">
        <f>ROUND(I155*H155,2)</f>
        <v>0</v>
      </c>
      <c r="K155" s="234" t="s">
        <v>115</v>
      </c>
      <c r="L155" s="40"/>
      <c r="M155" s="239" t="s">
        <v>1</v>
      </c>
      <c r="N155" s="240" t="s">
        <v>38</v>
      </c>
      <c r="O155" s="87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30" t="s">
        <v>142</v>
      </c>
      <c r="AT155" s="230" t="s">
        <v>122</v>
      </c>
      <c r="AU155" s="230" t="s">
        <v>81</v>
      </c>
      <c r="AY155" s="13" t="s">
        <v>109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3" t="s">
        <v>81</v>
      </c>
      <c r="BK155" s="231">
        <f>ROUND(I155*H155,2)</f>
        <v>0</v>
      </c>
      <c r="BL155" s="13" t="s">
        <v>142</v>
      </c>
      <c r="BM155" s="230" t="s">
        <v>262</v>
      </c>
    </row>
    <row r="156" s="2" customFormat="1" ht="21.75" customHeight="1">
      <c r="A156" s="34"/>
      <c r="B156" s="35"/>
      <c r="C156" s="232" t="s">
        <v>263</v>
      </c>
      <c r="D156" s="232" t="s">
        <v>122</v>
      </c>
      <c r="E156" s="233" t="s">
        <v>264</v>
      </c>
      <c r="F156" s="234" t="s">
        <v>265</v>
      </c>
      <c r="G156" s="235" t="s">
        <v>114</v>
      </c>
      <c r="H156" s="236">
        <v>1</v>
      </c>
      <c r="I156" s="237"/>
      <c r="J156" s="238">
        <f>ROUND(I156*H156,2)</f>
        <v>0</v>
      </c>
      <c r="K156" s="234" t="s">
        <v>115</v>
      </c>
      <c r="L156" s="40"/>
      <c r="M156" s="239" t="s">
        <v>1</v>
      </c>
      <c r="N156" s="240" t="s">
        <v>38</v>
      </c>
      <c r="O156" s="87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30" t="s">
        <v>142</v>
      </c>
      <c r="AT156" s="230" t="s">
        <v>122</v>
      </c>
      <c r="AU156" s="230" t="s">
        <v>81</v>
      </c>
      <c r="AY156" s="13" t="s">
        <v>109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3" t="s">
        <v>81</v>
      </c>
      <c r="BK156" s="231">
        <f>ROUND(I156*H156,2)</f>
        <v>0</v>
      </c>
      <c r="BL156" s="13" t="s">
        <v>142</v>
      </c>
      <c r="BM156" s="230" t="s">
        <v>266</v>
      </c>
    </row>
    <row r="157" s="2" customFormat="1" ht="21.75" customHeight="1">
      <c r="A157" s="34"/>
      <c r="B157" s="35"/>
      <c r="C157" s="232" t="s">
        <v>267</v>
      </c>
      <c r="D157" s="232" t="s">
        <v>122</v>
      </c>
      <c r="E157" s="233" t="s">
        <v>268</v>
      </c>
      <c r="F157" s="234" t="s">
        <v>269</v>
      </c>
      <c r="G157" s="235" t="s">
        <v>114</v>
      </c>
      <c r="H157" s="236">
        <v>18</v>
      </c>
      <c r="I157" s="237"/>
      <c r="J157" s="238">
        <f>ROUND(I157*H157,2)</f>
        <v>0</v>
      </c>
      <c r="K157" s="234" t="s">
        <v>115</v>
      </c>
      <c r="L157" s="40"/>
      <c r="M157" s="239" t="s">
        <v>1</v>
      </c>
      <c r="N157" s="240" t="s">
        <v>38</v>
      </c>
      <c r="O157" s="87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30" t="s">
        <v>142</v>
      </c>
      <c r="AT157" s="230" t="s">
        <v>122</v>
      </c>
      <c r="AU157" s="230" t="s">
        <v>81</v>
      </c>
      <c r="AY157" s="13" t="s">
        <v>109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3" t="s">
        <v>81</v>
      </c>
      <c r="BK157" s="231">
        <f>ROUND(I157*H157,2)</f>
        <v>0</v>
      </c>
      <c r="BL157" s="13" t="s">
        <v>142</v>
      </c>
      <c r="BM157" s="230" t="s">
        <v>270</v>
      </c>
    </row>
    <row r="158" s="2" customFormat="1" ht="21.75" customHeight="1">
      <c r="A158" s="34"/>
      <c r="B158" s="35"/>
      <c r="C158" s="232" t="s">
        <v>271</v>
      </c>
      <c r="D158" s="232" t="s">
        <v>122</v>
      </c>
      <c r="E158" s="233" t="s">
        <v>272</v>
      </c>
      <c r="F158" s="234" t="s">
        <v>273</v>
      </c>
      <c r="G158" s="235" t="s">
        <v>274</v>
      </c>
      <c r="H158" s="236">
        <v>20</v>
      </c>
      <c r="I158" s="237"/>
      <c r="J158" s="238">
        <f>ROUND(I158*H158,2)</f>
        <v>0</v>
      </c>
      <c r="K158" s="234" t="s">
        <v>115</v>
      </c>
      <c r="L158" s="40"/>
      <c r="M158" s="239" t="s">
        <v>1</v>
      </c>
      <c r="N158" s="240" t="s">
        <v>38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30" t="s">
        <v>142</v>
      </c>
      <c r="AT158" s="230" t="s">
        <v>122</v>
      </c>
      <c r="AU158" s="230" t="s">
        <v>81</v>
      </c>
      <c r="AY158" s="13" t="s">
        <v>109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3" t="s">
        <v>81</v>
      </c>
      <c r="BK158" s="231">
        <f>ROUND(I158*H158,2)</f>
        <v>0</v>
      </c>
      <c r="BL158" s="13" t="s">
        <v>142</v>
      </c>
      <c r="BM158" s="230" t="s">
        <v>275</v>
      </c>
    </row>
    <row r="159" s="2" customFormat="1" ht="33" customHeight="1">
      <c r="A159" s="34"/>
      <c r="B159" s="35"/>
      <c r="C159" s="232" t="s">
        <v>276</v>
      </c>
      <c r="D159" s="232" t="s">
        <v>122</v>
      </c>
      <c r="E159" s="233" t="s">
        <v>277</v>
      </c>
      <c r="F159" s="234" t="s">
        <v>278</v>
      </c>
      <c r="G159" s="235" t="s">
        <v>114</v>
      </c>
      <c r="H159" s="236">
        <v>1</v>
      </c>
      <c r="I159" s="237"/>
      <c r="J159" s="238">
        <f>ROUND(I159*H159,2)</f>
        <v>0</v>
      </c>
      <c r="K159" s="234" t="s">
        <v>115</v>
      </c>
      <c r="L159" s="40"/>
      <c r="M159" s="239" t="s">
        <v>1</v>
      </c>
      <c r="N159" s="240" t="s">
        <v>38</v>
      </c>
      <c r="O159" s="8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30" t="s">
        <v>142</v>
      </c>
      <c r="AT159" s="230" t="s">
        <v>122</v>
      </c>
      <c r="AU159" s="230" t="s">
        <v>81</v>
      </c>
      <c r="AY159" s="13" t="s">
        <v>109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3" t="s">
        <v>81</v>
      </c>
      <c r="BK159" s="231">
        <f>ROUND(I159*H159,2)</f>
        <v>0</v>
      </c>
      <c r="BL159" s="13" t="s">
        <v>142</v>
      </c>
      <c r="BM159" s="230" t="s">
        <v>279</v>
      </c>
    </row>
    <row r="160" s="2" customFormat="1" ht="21.75" customHeight="1">
      <c r="A160" s="34"/>
      <c r="B160" s="35"/>
      <c r="C160" s="232" t="s">
        <v>280</v>
      </c>
      <c r="D160" s="232" t="s">
        <v>122</v>
      </c>
      <c r="E160" s="233" t="s">
        <v>281</v>
      </c>
      <c r="F160" s="234" t="s">
        <v>282</v>
      </c>
      <c r="G160" s="235" t="s">
        <v>114</v>
      </c>
      <c r="H160" s="236">
        <v>1</v>
      </c>
      <c r="I160" s="237"/>
      <c r="J160" s="238">
        <f>ROUND(I160*H160,2)</f>
        <v>0</v>
      </c>
      <c r="K160" s="234" t="s">
        <v>115</v>
      </c>
      <c r="L160" s="40"/>
      <c r="M160" s="241" t="s">
        <v>1</v>
      </c>
      <c r="N160" s="242" t="s">
        <v>38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30" t="s">
        <v>142</v>
      </c>
      <c r="AT160" s="230" t="s">
        <v>122</v>
      </c>
      <c r="AU160" s="230" t="s">
        <v>81</v>
      </c>
      <c r="AY160" s="13" t="s">
        <v>109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3" t="s">
        <v>81</v>
      </c>
      <c r="BK160" s="231">
        <f>ROUND(I160*H160,2)</f>
        <v>0</v>
      </c>
      <c r="BL160" s="13" t="s">
        <v>142</v>
      </c>
      <c r="BM160" s="230" t="s">
        <v>283</v>
      </c>
    </row>
    <row r="161" s="2" customFormat="1" ht="6.96" customHeight="1">
      <c r="A161" s="34"/>
      <c r="B161" s="62"/>
      <c r="C161" s="63"/>
      <c r="D161" s="63"/>
      <c r="E161" s="63"/>
      <c r="F161" s="63"/>
      <c r="G161" s="63"/>
      <c r="H161" s="63"/>
      <c r="I161" s="175"/>
      <c r="J161" s="63"/>
      <c r="K161" s="63"/>
      <c r="L161" s="40"/>
      <c r="M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</sheetData>
  <sheetProtection sheet="1" autoFilter="0" formatColumns="0" formatRows="0" objects="1" scenarios="1" spinCount="100000" saltValue="L/2uiB30UQrbJZLLPqkeUtElFnT30EgW+W7VA2KuWKLHdHgxqKrKRgPiooxA6ycPwS4Y0d6Y24RQRvQF+o8XJQ==" hashValue="MN4zvRfyhvmEj4Ir6CGu0FJ9ehkVjFxgV1Z+7J3hq3QxfkBAq0mnOpkkMVYWhrDVVBK5AAXGWrw7vLZvz3hTvA==" algorithmName="SHA-512" password="CC35"/>
  <autoFilter ref="C116:K16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Kašík Petr, Bc.</dc:creator>
  <cp:lastModifiedBy>Kašík Petr, Bc.</cp:lastModifiedBy>
  <dcterms:created xsi:type="dcterms:W3CDTF">2020-05-05T10:21:17Z</dcterms:created>
  <dcterms:modified xsi:type="dcterms:W3CDTF">2020-05-05T10:21:19Z</dcterms:modified>
</cp:coreProperties>
</file>