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1 - TO Roudnice ..." sheetId="2" r:id="rId2"/>
    <sheet name="02 - SO 02 - TO Lovosice" sheetId="3" r:id="rId3"/>
    <sheet name="03 - SO 03 - TO Ústí n. L..." sheetId="4" r:id="rId4"/>
    <sheet name="04 - SO 04 - TO Děčín hl. n." sheetId="5" r:id="rId5"/>
    <sheet name="05 - SO 05 - TO Roudnice ..." sheetId="6" r:id="rId6"/>
    <sheet name="06 - SO 06 - TO Lovosice" sheetId="7" r:id="rId7"/>
    <sheet name="07 - SO 07 - TO Ústí n. L..." sheetId="8" r:id="rId8"/>
    <sheet name="08 - SO 08 - TO Děčín hl. n." sheetId="9" r:id="rId9"/>
    <sheet name="09 - SO 09 - TO Roudnice" sheetId="10" r:id="rId10"/>
    <sheet name="10 - SO 10 - TO Lovosice" sheetId="11" r:id="rId11"/>
    <sheet name="11 - Souhrnné výkony" sheetId="12" r:id="rId12"/>
    <sheet name="12 - Materiál dodávaný ob..." sheetId="13" r:id="rId13"/>
    <sheet name="2 - VRN" sheetId="14" r:id="rId14"/>
    <sheet name="01 - SO 01 - PS Štětí" sheetId="15" r:id="rId15"/>
    <sheet name="02 - SO 02 - PS Litoměřice" sheetId="16" r:id="rId16"/>
    <sheet name="03 - SO 03 - PS Děčín výc..." sheetId="17" r:id="rId17"/>
    <sheet name="04 - SO 04 - TO Ústí n. L..." sheetId="18" r:id="rId18"/>
    <sheet name="05 - SO 05 - TO Česká Kam..." sheetId="19" r:id="rId19"/>
    <sheet name="06 - SO 06 - TO Rumburk" sheetId="20" r:id="rId20"/>
    <sheet name="2 - VRN_01" sheetId="21" r:id="rId21"/>
  </sheets>
  <definedNames>
    <definedName name="_xlnm.Print_Area" localSheetId="0">'Rekapitulace stavby'!$D$4:$AO$36,'Rekapitulace stavby'!$C$42:$AQ$79</definedName>
    <definedName name="_xlnm.Print_Titles" localSheetId="0">'Rekapitulace stavby'!$52:$52</definedName>
    <definedName name="_xlnm._FilterDatabase" localSheetId="1" hidden="1">'01 - SO 01 - TO Roudnice ...'!$C$90:$K$226</definedName>
    <definedName name="_xlnm.Print_Area" localSheetId="1">'01 - SO 01 - TO Roudnice ...'!$C$74:$K$226</definedName>
    <definedName name="_xlnm.Print_Titles" localSheetId="1">'01 - SO 01 - TO Roudnice ...'!$90:$90</definedName>
    <definedName name="_xlnm._FilterDatabase" localSheetId="2" hidden="1">'02 - SO 02 - TO Lovosice'!$C$90:$K$133</definedName>
    <definedName name="_xlnm.Print_Area" localSheetId="2">'02 - SO 02 - TO Lovosice'!$C$74:$K$133</definedName>
    <definedName name="_xlnm.Print_Titles" localSheetId="2">'02 - SO 02 - TO Lovosice'!$90:$90</definedName>
    <definedName name="_xlnm._FilterDatabase" localSheetId="3" hidden="1">'03 - SO 03 - TO Ústí n. L...'!$C$90:$K$119</definedName>
    <definedName name="_xlnm.Print_Area" localSheetId="3">'03 - SO 03 - TO Ústí n. L...'!$C$74:$K$119</definedName>
    <definedName name="_xlnm.Print_Titles" localSheetId="3">'03 - SO 03 - TO Ústí n. L...'!$90:$90</definedName>
    <definedName name="_xlnm._FilterDatabase" localSheetId="4" hidden="1">'04 - SO 04 - TO Děčín hl. n.'!$C$90:$K$114</definedName>
    <definedName name="_xlnm.Print_Area" localSheetId="4">'04 - SO 04 - TO Děčín hl. n.'!$C$74:$K$114</definedName>
    <definedName name="_xlnm.Print_Titles" localSheetId="4">'04 - SO 04 - TO Děčín hl. n.'!$90:$90</definedName>
    <definedName name="_xlnm._FilterDatabase" localSheetId="5" hidden="1">'05 - SO 05 - TO Roudnice ...'!$C$90:$K$279</definedName>
    <definedName name="_xlnm.Print_Area" localSheetId="5">'05 - SO 05 - TO Roudnice ...'!$C$74:$K$279</definedName>
    <definedName name="_xlnm.Print_Titles" localSheetId="5">'05 - SO 05 - TO Roudnice ...'!$90:$90</definedName>
    <definedName name="_xlnm._FilterDatabase" localSheetId="6" hidden="1">'06 - SO 06 - TO Lovosice'!$C$90:$K$123</definedName>
    <definedName name="_xlnm.Print_Area" localSheetId="6">'06 - SO 06 - TO Lovosice'!$C$74:$K$123</definedName>
    <definedName name="_xlnm.Print_Titles" localSheetId="6">'06 - SO 06 - TO Lovosice'!$90:$90</definedName>
    <definedName name="_xlnm._FilterDatabase" localSheetId="7" hidden="1">'07 - SO 07 - TO Ústí n. L...'!$C$90:$K$121</definedName>
    <definedName name="_xlnm.Print_Area" localSheetId="7">'07 - SO 07 - TO Ústí n. L...'!$C$74:$K$121</definedName>
    <definedName name="_xlnm.Print_Titles" localSheetId="7">'07 - SO 07 - TO Ústí n. L...'!$90:$90</definedName>
    <definedName name="_xlnm._FilterDatabase" localSheetId="8" hidden="1">'08 - SO 08 - TO Děčín hl. n.'!$C$90:$K$156</definedName>
    <definedName name="_xlnm.Print_Area" localSheetId="8">'08 - SO 08 - TO Děčín hl. n.'!$C$74:$K$156</definedName>
    <definedName name="_xlnm.Print_Titles" localSheetId="8">'08 - SO 08 - TO Děčín hl. n.'!$90:$90</definedName>
    <definedName name="_xlnm._FilterDatabase" localSheetId="9" hidden="1">'09 - SO 09 - TO Roudnice'!$C$90:$K$205</definedName>
    <definedName name="_xlnm.Print_Area" localSheetId="9">'09 - SO 09 - TO Roudnice'!$C$74:$K$205</definedName>
    <definedName name="_xlnm.Print_Titles" localSheetId="9">'09 - SO 09 - TO Roudnice'!$90:$90</definedName>
    <definedName name="_xlnm._FilterDatabase" localSheetId="10" hidden="1">'10 - SO 10 - TO Lovosice'!$C$90:$K$245</definedName>
    <definedName name="_xlnm.Print_Area" localSheetId="10">'10 - SO 10 - TO Lovosice'!$C$74:$K$245</definedName>
    <definedName name="_xlnm.Print_Titles" localSheetId="10">'10 - SO 10 - TO Lovosice'!$90:$90</definedName>
    <definedName name="_xlnm._FilterDatabase" localSheetId="11" hidden="1">'11 - Souhrnné výkony'!$C$90:$K$110</definedName>
    <definedName name="_xlnm.Print_Area" localSheetId="11">'11 - Souhrnné výkony'!$C$74:$K$110</definedName>
    <definedName name="_xlnm.Print_Titles" localSheetId="11">'11 - Souhrnné výkony'!$90:$90</definedName>
    <definedName name="_xlnm._FilterDatabase" localSheetId="12" hidden="1">'12 - Materiál dodávaný ob...'!$C$90:$K$102</definedName>
    <definedName name="_xlnm.Print_Area" localSheetId="12">'12 - Materiál dodávaný ob...'!$C$74:$K$102</definedName>
    <definedName name="_xlnm.Print_Titles" localSheetId="12">'12 - Materiál dodávaný ob...'!$90:$90</definedName>
    <definedName name="_xlnm._FilterDatabase" localSheetId="13" hidden="1">'2 - VRN'!$C$84:$K$98</definedName>
    <definedName name="_xlnm.Print_Area" localSheetId="13">'2 - VRN'!$C$70:$K$98</definedName>
    <definedName name="_xlnm.Print_Titles" localSheetId="13">'2 - VRN'!$84:$84</definedName>
    <definedName name="_xlnm._FilterDatabase" localSheetId="14" hidden="1">'01 - SO 01 - PS Štětí'!$C$90:$K$290</definedName>
    <definedName name="_xlnm.Print_Area" localSheetId="14">'01 - SO 01 - PS Štětí'!$C$74:$K$290</definedName>
    <definedName name="_xlnm.Print_Titles" localSheetId="14">'01 - SO 01 - PS Štětí'!$90:$90</definedName>
    <definedName name="_xlnm._FilterDatabase" localSheetId="15" hidden="1">'02 - SO 02 - PS Litoměřice'!$C$90:$K$213</definedName>
    <definedName name="_xlnm.Print_Area" localSheetId="15">'02 - SO 02 - PS Litoměřice'!$C$74:$K$213</definedName>
    <definedName name="_xlnm.Print_Titles" localSheetId="15">'02 - SO 02 - PS Litoměřice'!$90:$90</definedName>
    <definedName name="_xlnm._FilterDatabase" localSheetId="16" hidden="1">'03 - SO 03 - PS Děčín výc...'!$C$90:$K$148</definedName>
    <definedName name="_xlnm.Print_Area" localSheetId="16">'03 - SO 03 - PS Děčín výc...'!$C$74:$K$148</definedName>
    <definedName name="_xlnm.Print_Titles" localSheetId="16">'03 - SO 03 - PS Děčín výc...'!$90:$90</definedName>
    <definedName name="_xlnm._FilterDatabase" localSheetId="17" hidden="1">'04 - SO 04 - TO Ústí n. L...'!$C$90:$K$134</definedName>
    <definedName name="_xlnm.Print_Area" localSheetId="17">'04 - SO 04 - TO Ústí n. L...'!$C$74:$K$134</definedName>
    <definedName name="_xlnm.Print_Titles" localSheetId="17">'04 - SO 04 - TO Ústí n. L...'!$90:$90</definedName>
    <definedName name="_xlnm._FilterDatabase" localSheetId="18" hidden="1">'05 - SO 05 - TO Česká Kam...'!$C$90:$K$117</definedName>
    <definedName name="_xlnm.Print_Area" localSheetId="18">'05 - SO 05 - TO Česká Kam...'!$C$74:$K$117</definedName>
    <definedName name="_xlnm.Print_Titles" localSheetId="18">'05 - SO 05 - TO Česká Kam...'!$90:$90</definedName>
    <definedName name="_xlnm._FilterDatabase" localSheetId="19" hidden="1">'06 - SO 06 - TO Rumburk'!$C$91:$K$119</definedName>
    <definedName name="_xlnm.Print_Area" localSheetId="19">'06 - SO 06 - TO Rumburk'!$C$75:$K$119</definedName>
    <definedName name="_xlnm.Print_Titles" localSheetId="19">'06 - SO 06 - TO Rumburk'!$91:$91</definedName>
    <definedName name="_xlnm._FilterDatabase" localSheetId="20" hidden="1">'2 - VRN_01'!$C$84:$K$96</definedName>
    <definedName name="_xlnm.Print_Area" localSheetId="20">'2 - VRN_01'!$C$70:$K$96</definedName>
    <definedName name="_xlnm.Print_Titles" localSheetId="20">'2 - VRN_01'!$84:$84</definedName>
  </definedNames>
  <calcPr/>
</workbook>
</file>

<file path=xl/calcChain.xml><?xml version="1.0" encoding="utf-8"?>
<calcChain xmlns="http://schemas.openxmlformats.org/spreadsheetml/2006/main">
  <c i="21" l="1" r="J39"/>
  <c r="J38"/>
  <c i="1" r="AY78"/>
  <c i="21" r="J37"/>
  <c i="1" r="AX78"/>
  <c i="21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81"/>
  <c r="F79"/>
  <c r="E77"/>
  <c r="J59"/>
  <c r="F58"/>
  <c r="F56"/>
  <c r="E54"/>
  <c r="J23"/>
  <c r="E23"/>
  <c r="J81"/>
  <c r="J22"/>
  <c r="J20"/>
  <c r="E20"/>
  <c r="F82"/>
  <c r="J19"/>
  <c r="J14"/>
  <c r="J79"/>
  <c r="E7"/>
  <c r="E73"/>
  <c i="20" r="J119"/>
  <c r="J41"/>
  <c r="J40"/>
  <c i="1" r="AY77"/>
  <c i="20" r="J39"/>
  <c i="1" r="AX77"/>
  <c i="20" r="J6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9"/>
  <c r="F88"/>
  <c r="F86"/>
  <c r="E84"/>
  <c r="J63"/>
  <c r="F62"/>
  <c r="F60"/>
  <c r="E58"/>
  <c r="J25"/>
  <c r="E25"/>
  <c r="J88"/>
  <c r="J24"/>
  <c r="J22"/>
  <c r="E22"/>
  <c r="F89"/>
  <c r="J21"/>
  <c r="J16"/>
  <c r="J86"/>
  <c r="E7"/>
  <c r="E52"/>
  <c i="19" r="J41"/>
  <c r="J40"/>
  <c i="1" r="AY76"/>
  <c i="19" r="J39"/>
  <c i="1" r="AX76"/>
  <c i="19"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52"/>
  <c i="18" r="J41"/>
  <c r="J40"/>
  <c i="1" r="AY75"/>
  <c i="18" r="J39"/>
  <c i="1" r="AX75"/>
  <c i="18"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2"/>
  <c r="BH112"/>
  <c r="BG112"/>
  <c r="BF112"/>
  <c r="T112"/>
  <c r="R112"/>
  <c r="P112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60"/>
  <c r="E7"/>
  <c r="E52"/>
  <c i="17" r="J41"/>
  <c r="J40"/>
  <c i="1" r="AY74"/>
  <c i="17" r="J39"/>
  <c i="1" r="AX74"/>
  <c i="17"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08"/>
  <c r="BH108"/>
  <c r="BG108"/>
  <c r="BF108"/>
  <c r="T108"/>
  <c r="R108"/>
  <c r="P108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77"/>
  <c i="16" r="J41"/>
  <c r="J40"/>
  <c i="1" r="AY73"/>
  <c i="16" r="J39"/>
  <c i="1" r="AX73"/>
  <c i="16"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0"/>
  <c r="BH140"/>
  <c r="BG140"/>
  <c r="BF140"/>
  <c r="T140"/>
  <c r="R140"/>
  <c r="P140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77"/>
  <c i="15" r="J41"/>
  <c r="J40"/>
  <c i="1" r="AY72"/>
  <c i="15" r="J39"/>
  <c i="1" r="AX72"/>
  <c i="15"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1"/>
  <c r="BH251"/>
  <c r="BG251"/>
  <c r="BF251"/>
  <c r="T251"/>
  <c r="R251"/>
  <c r="P251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2"/>
  <c r="BH212"/>
  <c r="BG212"/>
  <c r="BF212"/>
  <c r="T212"/>
  <c r="R212"/>
  <c r="P212"/>
  <c r="BI203"/>
  <c r="BH203"/>
  <c r="BG203"/>
  <c r="BF203"/>
  <c r="T203"/>
  <c r="R203"/>
  <c r="P203"/>
  <c r="BI195"/>
  <c r="BH195"/>
  <c r="BG195"/>
  <c r="BF195"/>
  <c r="T195"/>
  <c r="R195"/>
  <c r="P195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66"/>
  <c r="BH166"/>
  <c r="BG166"/>
  <c r="BF166"/>
  <c r="T166"/>
  <c r="R166"/>
  <c r="P166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18"/>
  <c r="BH118"/>
  <c r="BG118"/>
  <c r="BF118"/>
  <c r="T118"/>
  <c r="R118"/>
  <c r="P118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52"/>
  <c i="14" r="J39"/>
  <c r="J38"/>
  <c i="1" r="AY69"/>
  <c i="14" r="J37"/>
  <c i="1" r="AX69"/>
  <c i="14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81"/>
  <c r="F79"/>
  <c r="E77"/>
  <c r="J59"/>
  <c r="F58"/>
  <c r="F56"/>
  <c r="E54"/>
  <c r="J23"/>
  <c r="E23"/>
  <c r="J81"/>
  <c r="J22"/>
  <c r="J20"/>
  <c r="E20"/>
  <c r="F82"/>
  <c r="J19"/>
  <c r="J14"/>
  <c r="J79"/>
  <c r="E7"/>
  <c r="E73"/>
  <c i="13" r="J41"/>
  <c r="J40"/>
  <c i="1" r="AY68"/>
  <c i="13" r="J39"/>
  <c i="1" r="AX68"/>
  <c i="13" r="BI100"/>
  <c r="BH100"/>
  <c r="BG100"/>
  <c r="BF100"/>
  <c r="T100"/>
  <c r="R100"/>
  <c r="P100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52"/>
  <c i="12" r="J41"/>
  <c r="J40"/>
  <c i="1" r="AY67"/>
  <c i="12" r="J39"/>
  <c i="1" r="AX67"/>
  <c i="12"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77"/>
  <c i="11" r="J41"/>
  <c r="J40"/>
  <c i="1" r="AY66"/>
  <c i="11" r="J39"/>
  <c i="1" r="AX66"/>
  <c i="11" r="BI243"/>
  <c r="BH243"/>
  <c r="BG243"/>
  <c r="BF243"/>
  <c r="T243"/>
  <c r="R243"/>
  <c r="P243"/>
  <c r="BI239"/>
  <c r="BH239"/>
  <c r="BG239"/>
  <c r="BF239"/>
  <c r="T239"/>
  <c r="R239"/>
  <c r="P239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88"/>
  <c r="J21"/>
  <c r="J16"/>
  <c r="J60"/>
  <c r="E7"/>
  <c r="E77"/>
  <c i="10" r="J41"/>
  <c r="J40"/>
  <c i="1" r="AY65"/>
  <c i="10" r="J39"/>
  <c i="1" r="AX65"/>
  <c i="10"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4"/>
  <c r="BH114"/>
  <c r="BG114"/>
  <c r="BF114"/>
  <c r="T114"/>
  <c r="R114"/>
  <c r="P114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60"/>
  <c r="E7"/>
  <c r="E52"/>
  <c i="9" r="J41"/>
  <c r="J40"/>
  <c i="1" r="AY64"/>
  <c i="9" r="J39"/>
  <c i="1" r="AX64"/>
  <c i="9"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88"/>
  <c r="J21"/>
  <c r="J16"/>
  <c r="J85"/>
  <c r="E7"/>
  <c r="E77"/>
  <c i="8" r="J41"/>
  <c r="J40"/>
  <c i="1" r="AY63"/>
  <c i="8" r="J39"/>
  <c i="1" r="AX63"/>
  <c i="8"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63"/>
  <c r="J21"/>
  <c r="J16"/>
  <c r="J60"/>
  <c r="E7"/>
  <c r="E77"/>
  <c i="7" r="J41"/>
  <c r="J40"/>
  <c i="1" r="AY62"/>
  <c i="7" r="J39"/>
  <c i="1" r="AX62"/>
  <c i="7"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63"/>
  <c r="J21"/>
  <c r="J16"/>
  <c r="J85"/>
  <c r="E7"/>
  <c r="E77"/>
  <c i="6" r="J41"/>
  <c r="J40"/>
  <c i="1" r="AY61"/>
  <c i="6" r="J39"/>
  <c i="1" r="AX61"/>
  <c i="6"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1"/>
  <c r="BH181"/>
  <c r="BG181"/>
  <c r="BF181"/>
  <c r="T181"/>
  <c r="R181"/>
  <c r="P181"/>
  <c r="BI179"/>
  <c r="BH179"/>
  <c r="BG179"/>
  <c r="BF179"/>
  <c r="T179"/>
  <c r="R179"/>
  <c r="P179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26"/>
  <c r="BH126"/>
  <c r="BG126"/>
  <c r="BF126"/>
  <c r="T126"/>
  <c r="R126"/>
  <c r="P126"/>
  <c r="BI120"/>
  <c r="BH120"/>
  <c r="BG120"/>
  <c r="BF120"/>
  <c r="T120"/>
  <c r="R120"/>
  <c r="P120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63"/>
  <c r="J21"/>
  <c r="J16"/>
  <c r="J85"/>
  <c r="E7"/>
  <c r="E52"/>
  <c i="5" r="J41"/>
  <c r="J40"/>
  <c i="1" r="AY60"/>
  <c i="5" r="J39"/>
  <c i="1" r="AX60"/>
  <c i="5"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63"/>
  <c r="J21"/>
  <c r="J16"/>
  <c r="J85"/>
  <c r="E7"/>
  <c r="E77"/>
  <c i="4" r="J41"/>
  <c r="J40"/>
  <c i="1" r="AY59"/>
  <c i="4" r="J39"/>
  <c i="1" r="AX59"/>
  <c i="4"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63"/>
  <c r="J21"/>
  <c r="J16"/>
  <c r="J85"/>
  <c r="E7"/>
  <c r="E77"/>
  <c i="3" r="J41"/>
  <c r="J40"/>
  <c i="1" r="AY58"/>
  <c i="3" r="J39"/>
  <c i="1" r="AX58"/>
  <c i="3"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2"/>
  <c r="BH92"/>
  <c r="BG92"/>
  <c r="BF92"/>
  <c r="T92"/>
  <c r="R92"/>
  <c r="P92"/>
  <c r="J88"/>
  <c r="F87"/>
  <c r="F85"/>
  <c r="E83"/>
  <c r="J63"/>
  <c r="F62"/>
  <c r="F60"/>
  <c r="E58"/>
  <c r="J25"/>
  <c r="E25"/>
  <c r="J87"/>
  <c r="J24"/>
  <c r="J22"/>
  <c r="E22"/>
  <c r="F88"/>
  <c r="J21"/>
  <c r="J16"/>
  <c r="J60"/>
  <c r="E7"/>
  <c r="E77"/>
  <c i="2" r="J41"/>
  <c r="J40"/>
  <c i="1" r="AY57"/>
  <c i="2" r="J39"/>
  <c i="1" r="AX57"/>
  <c i="2" r="BI224"/>
  <c r="BH224"/>
  <c r="BG224"/>
  <c r="BF224"/>
  <c r="T224"/>
  <c r="R224"/>
  <c r="P224"/>
  <c r="BI220"/>
  <c r="BH220"/>
  <c r="BG220"/>
  <c r="BF220"/>
  <c r="T220"/>
  <c r="R220"/>
  <c r="P220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92"/>
  <c r="BH92"/>
  <c r="BG92"/>
  <c r="BF92"/>
  <c r="T92"/>
  <c r="R92"/>
  <c r="P92"/>
  <c r="J88"/>
  <c r="F87"/>
  <c r="F85"/>
  <c r="E83"/>
  <c r="J63"/>
  <c r="F62"/>
  <c r="F60"/>
  <c r="E58"/>
  <c r="J25"/>
  <c r="E25"/>
  <c r="J62"/>
  <c r="J24"/>
  <c r="J22"/>
  <c r="E22"/>
  <c r="F88"/>
  <c r="J21"/>
  <c r="J16"/>
  <c r="J85"/>
  <c r="E7"/>
  <c r="E77"/>
  <c i="1" r="L50"/>
  <c r="AM50"/>
  <c r="AM49"/>
  <c r="L49"/>
  <c r="AM47"/>
  <c r="L47"/>
  <c r="L45"/>
  <c r="L44"/>
  <c i="21" r="BK94"/>
  <c r="J92"/>
  <c r="BK90"/>
  <c r="BK88"/>
  <c r="J86"/>
  <c i="20" r="BK114"/>
  <c r="BK111"/>
  <c r="J108"/>
  <c r="J103"/>
  <c r="J98"/>
  <c r="BK93"/>
  <c i="19" r="BK110"/>
  <c r="BK102"/>
  <c r="BK92"/>
  <c i="18" r="J130"/>
  <c r="J127"/>
  <c r="BK124"/>
  <c r="J120"/>
  <c r="J112"/>
  <c i="17" r="BK144"/>
  <c r="BK141"/>
  <c r="BK138"/>
  <c r="J136"/>
  <c r="BK134"/>
  <c r="J128"/>
  <c r="J124"/>
  <c r="BK121"/>
  <c r="J108"/>
  <c r="BK92"/>
  <c i="16" r="J209"/>
  <c r="J187"/>
  <c r="J164"/>
  <c r="J157"/>
  <c r="J154"/>
  <c r="J128"/>
  <c r="BK125"/>
  <c r="J120"/>
  <c r="BK92"/>
  <c i="15" r="BK286"/>
  <c r="J286"/>
  <c r="BK283"/>
  <c r="BK273"/>
  <c r="J251"/>
  <c r="J242"/>
  <c r="BK232"/>
  <c r="J226"/>
  <c r="BK195"/>
  <c r="J186"/>
  <c r="J180"/>
  <c r="J174"/>
  <c r="J139"/>
  <c i="14" r="J96"/>
  <c r="BK94"/>
  <c r="J92"/>
  <c r="BK90"/>
  <c r="BK88"/>
  <c r="BK86"/>
  <c i="13" r="J100"/>
  <c r="BK92"/>
  <c i="12" r="J104"/>
  <c r="BK96"/>
  <c r="J92"/>
  <c i="11" r="BK243"/>
  <c r="J243"/>
  <c r="BK239"/>
  <c r="J230"/>
  <c r="BK225"/>
  <c r="BK200"/>
  <c r="J197"/>
  <c r="BK192"/>
  <c r="BK178"/>
  <c r="BK174"/>
  <c r="BK171"/>
  <c r="BK167"/>
  <c r="J164"/>
  <c r="J160"/>
  <c r="J154"/>
  <c r="J148"/>
  <c r="J138"/>
  <c r="BK127"/>
  <c r="J124"/>
  <c r="BK118"/>
  <c r="J112"/>
  <c r="J109"/>
  <c i="10" r="BK187"/>
  <c r="BK177"/>
  <c r="J169"/>
  <c r="J165"/>
  <c r="J155"/>
  <c r="BK149"/>
  <c r="BK130"/>
  <c r="BK127"/>
  <c r="J121"/>
  <c r="BK104"/>
  <c r="J101"/>
  <c r="J96"/>
  <c i="7" r="BK118"/>
  <c r="J112"/>
  <c r="BK107"/>
  <c r="BK101"/>
  <c r="J97"/>
  <c r="J92"/>
  <c i="6" r="BK263"/>
  <c r="BK259"/>
  <c r="J254"/>
  <c r="BK249"/>
  <c r="BK241"/>
  <c r="BK238"/>
  <c r="BK234"/>
  <c r="J230"/>
  <c r="J226"/>
  <c r="J218"/>
  <c r="J215"/>
  <c r="BK211"/>
  <c r="J207"/>
  <c r="J200"/>
  <c r="BK197"/>
  <c r="BK171"/>
  <c r="BK163"/>
  <c r="BK112"/>
  <c r="J106"/>
  <c r="J100"/>
  <c r="J92"/>
  <c i="5" r="BK105"/>
  <c r="J100"/>
  <c r="J97"/>
  <c i="4" r="J116"/>
  <c r="J109"/>
  <c r="J106"/>
  <c r="J92"/>
  <c i="3" r="J124"/>
  <c r="J115"/>
  <c r="BK108"/>
  <c r="J103"/>
  <c i="2" r="BK212"/>
  <c r="BK208"/>
  <c r="BK203"/>
  <c r="J198"/>
  <c r="BK194"/>
  <c r="J191"/>
  <c r="J185"/>
  <c r="BK175"/>
  <c r="BK169"/>
  <c r="J165"/>
  <c r="J160"/>
  <c r="BK157"/>
  <c r="J154"/>
  <c r="J150"/>
  <c r="BK146"/>
  <c r="BK142"/>
  <c r="BK136"/>
  <c r="J130"/>
  <c r="BK122"/>
  <c r="J119"/>
  <c r="J116"/>
  <c r="J112"/>
  <c r="J104"/>
  <c r="BK92"/>
  <c i="1" r="AS56"/>
  <c i="21" r="J94"/>
  <c r="BK92"/>
  <c r="J90"/>
  <c r="J88"/>
  <c r="BK86"/>
  <c i="20" r="J114"/>
  <c r="J111"/>
  <c r="BK108"/>
  <c r="BK103"/>
  <c i="19" r="BK113"/>
  <c r="J113"/>
  <c r="BK107"/>
  <c r="J102"/>
  <c r="J92"/>
  <c i="18" r="BK120"/>
  <c r="BK112"/>
  <c r="BK92"/>
  <c i="17" r="J141"/>
  <c r="BK136"/>
  <c r="BK131"/>
  <c r="BK128"/>
  <c r="BK124"/>
  <c r="J121"/>
  <c r="BK116"/>
  <c r="J92"/>
  <c i="16" r="BK203"/>
  <c r="BK201"/>
  <c r="J199"/>
  <c r="J197"/>
  <c r="J195"/>
  <c r="BK187"/>
  <c r="J183"/>
  <c r="BK154"/>
  <c r="BK148"/>
  <c r="J132"/>
  <c r="BK128"/>
  <c r="J125"/>
  <c r="BK120"/>
  <c r="J92"/>
  <c i="15" r="BK267"/>
  <c r="BK263"/>
  <c r="J260"/>
  <c r="J239"/>
  <c r="BK226"/>
  <c r="J220"/>
  <c r="J212"/>
  <c r="BK203"/>
  <c r="BK186"/>
  <c r="BK180"/>
  <c r="BK158"/>
  <c r="BK154"/>
  <c r="BK144"/>
  <c r="BK139"/>
  <c r="J134"/>
  <c i="13" r="BK100"/>
  <c i="12" r="BK92"/>
  <c i="11" r="J239"/>
  <c r="BK203"/>
  <c r="BK197"/>
  <c r="J192"/>
  <c r="J188"/>
  <c r="J181"/>
  <c r="J174"/>
  <c r="J171"/>
  <c r="J167"/>
  <c r="BK154"/>
  <c r="BK148"/>
  <c r="J144"/>
  <c r="BK140"/>
  <c r="BK138"/>
  <c r="BK136"/>
  <c r="BK130"/>
  <c r="J127"/>
  <c r="J118"/>
  <c r="BK106"/>
  <c r="BK101"/>
  <c r="J96"/>
  <c r="J92"/>
  <c i="10" r="J203"/>
  <c r="BK200"/>
  <c r="J187"/>
  <c r="BK182"/>
  <c r="J177"/>
  <c r="BK162"/>
  <c r="BK158"/>
  <c r="BK155"/>
  <c r="BK145"/>
  <c r="J143"/>
  <c r="BK134"/>
  <c r="J92"/>
  <c i="9" r="BK151"/>
  <c r="BK145"/>
  <c r="BK141"/>
  <c r="J135"/>
  <c r="J131"/>
  <c r="J127"/>
  <c r="BK116"/>
  <c r="J111"/>
  <c r="BK106"/>
  <c r="J100"/>
  <c r="J92"/>
  <c i="8" r="J119"/>
  <c r="BK115"/>
  <c r="J106"/>
  <c r="J101"/>
  <c r="J97"/>
  <c r="J92"/>
  <c i="7" r="BK121"/>
  <c r="J118"/>
  <c r="J115"/>
  <c r="J101"/>
  <c r="BK97"/>
  <c r="BK92"/>
  <c i="6" r="J274"/>
  <c r="BK254"/>
  <c r="J249"/>
  <c r="J234"/>
  <c r="BK223"/>
  <c r="BK218"/>
  <c r="BK215"/>
  <c r="BK213"/>
  <c r="BK205"/>
  <c r="J194"/>
  <c r="J188"/>
  <c r="J171"/>
  <c r="BK169"/>
  <c r="BK166"/>
  <c r="BK160"/>
  <c r="BK145"/>
  <c r="J139"/>
  <c r="J126"/>
  <c r="BK120"/>
  <c i="5" r="BK109"/>
  <c r="J105"/>
  <c r="J92"/>
  <c i="4" r="BK112"/>
  <c r="BK102"/>
  <c r="BK97"/>
  <c i="3" r="BK130"/>
  <c r="BK112"/>
  <c r="J108"/>
  <c r="BK103"/>
  <c r="J100"/>
  <c i="2" r="BK224"/>
  <c r="J224"/>
  <c r="BK220"/>
  <c r="J212"/>
  <c r="J194"/>
  <c r="BK191"/>
  <c r="BK188"/>
  <c r="J182"/>
  <c r="J179"/>
  <c r="BK172"/>
  <c r="J169"/>
  <c r="J157"/>
  <c r="BK154"/>
  <c r="J136"/>
  <c r="BK130"/>
  <c r="J126"/>
  <c r="J122"/>
  <c r="BK119"/>
  <c r="BK116"/>
  <c r="BK112"/>
  <c r="J107"/>
  <c r="BK104"/>
  <c r="J92"/>
  <c i="21" r="F38"/>
  <c i="20" r="BK98"/>
  <c r="J93"/>
  <c i="19" r="J110"/>
  <c r="J107"/>
  <c i="18" r="BK130"/>
  <c r="BK127"/>
  <c r="J124"/>
  <c r="J92"/>
  <c i="17" r="J144"/>
  <c r="J138"/>
  <c r="J134"/>
  <c r="J131"/>
  <c r="J116"/>
  <c r="BK108"/>
  <c i="16" r="BK206"/>
  <c r="J203"/>
  <c r="J190"/>
  <c r="BK183"/>
  <c r="BK179"/>
  <c r="J176"/>
  <c r="BK170"/>
  <c r="J161"/>
  <c r="BK157"/>
  <c r="J148"/>
  <c r="BK140"/>
  <c i="15" r="J280"/>
  <c r="J278"/>
  <c r="J276"/>
  <c r="J273"/>
  <c r="J267"/>
  <c r="J263"/>
  <c r="BK260"/>
  <c r="BK251"/>
  <c r="BK237"/>
  <c r="J232"/>
  <c r="J195"/>
  <c r="BK174"/>
  <c r="BK166"/>
  <c r="J158"/>
  <c r="BK150"/>
  <c r="BK134"/>
  <c r="J118"/>
  <c r="BK92"/>
  <c i="14" r="J94"/>
  <c r="BK92"/>
  <c r="J90"/>
  <c i="12" r="BK104"/>
  <c r="BK100"/>
  <c i="11" r="BK230"/>
  <c r="J225"/>
  <c r="J221"/>
  <c r="BK216"/>
  <c r="BK208"/>
  <c r="J203"/>
  <c r="J200"/>
  <c r="BK183"/>
  <c r="BK181"/>
  <c r="BK164"/>
  <c r="J157"/>
  <c r="J130"/>
  <c r="BK124"/>
  <c r="BK112"/>
  <c r="BK109"/>
  <c r="J106"/>
  <c r="J101"/>
  <c r="BK96"/>
  <c i="10" r="BK203"/>
  <c r="J196"/>
  <c r="J182"/>
  <c r="BK165"/>
  <c r="J162"/>
  <c r="J158"/>
  <c r="J152"/>
  <c r="J149"/>
  <c r="J147"/>
  <c r="J145"/>
  <c r="BK143"/>
  <c r="BK137"/>
  <c r="J134"/>
  <c r="J114"/>
  <c r="BK107"/>
  <c r="BK96"/>
  <c r="BK92"/>
  <c i="9" r="J151"/>
  <c r="J141"/>
  <c r="BK135"/>
  <c r="BK127"/>
  <c r="J124"/>
  <c r="BK100"/>
  <c r="BK92"/>
  <c i="8" r="BK119"/>
  <c r="J112"/>
  <c r="BK109"/>
  <c r="BK106"/>
  <c i="7" r="J121"/>
  <c r="BK112"/>
  <c r="J107"/>
  <c r="BK104"/>
  <c i="6" r="BK277"/>
  <c r="J277"/>
  <c r="BK274"/>
  <c r="J271"/>
  <c r="J263"/>
  <c r="J259"/>
  <c r="BK230"/>
  <c r="BK220"/>
  <c r="J220"/>
  <c r="BK207"/>
  <c r="J205"/>
  <c r="J203"/>
  <c r="BK188"/>
  <c r="BK181"/>
  <c r="J179"/>
  <c r="J156"/>
  <c r="BK149"/>
  <c r="J145"/>
  <c r="BK139"/>
  <c r="BK136"/>
  <c r="BK126"/>
  <c r="J120"/>
  <c r="J112"/>
  <c r="BK106"/>
  <c r="BK100"/>
  <c r="BK92"/>
  <c i="5" r="J112"/>
  <c r="J109"/>
  <c r="BK100"/>
  <c r="BK92"/>
  <c i="4" r="BK116"/>
  <c r="J112"/>
  <c r="BK109"/>
  <c r="BK106"/>
  <c r="J102"/>
  <c r="J97"/>
  <c r="BK92"/>
  <c i="3" r="BK124"/>
  <c r="BK118"/>
  <c r="BK115"/>
  <c r="J112"/>
  <c r="J92"/>
  <c i="2" r="J203"/>
  <c r="BK185"/>
  <c r="BK182"/>
  <c r="BK179"/>
  <c r="J172"/>
  <c r="BK165"/>
  <c r="BK163"/>
  <c r="J146"/>
  <c r="J142"/>
  <c r="BK126"/>
  <c r="BK107"/>
  <c i="1" r="AS71"/>
  <c i="16" r="BK209"/>
  <c r="J206"/>
  <c r="J201"/>
  <c r="BK199"/>
  <c r="BK197"/>
  <c r="BK195"/>
  <c r="BK190"/>
  <c r="J179"/>
  <c r="BK176"/>
  <c r="J170"/>
  <c r="BK164"/>
  <c r="BK161"/>
  <c r="J140"/>
  <c r="BK132"/>
  <c i="15" r="J283"/>
  <c r="BK280"/>
  <c r="BK278"/>
  <c r="BK276"/>
  <c r="BK242"/>
  <c r="BK239"/>
  <c r="J237"/>
  <c r="BK220"/>
  <c r="BK212"/>
  <c r="J203"/>
  <c r="J166"/>
  <c r="J154"/>
  <c r="J150"/>
  <c r="J144"/>
  <c r="BK118"/>
  <c r="J92"/>
  <c i="14" r="BK96"/>
  <c r="J88"/>
  <c r="J86"/>
  <c i="13" r="J92"/>
  <c i="12" r="J100"/>
  <c r="J96"/>
  <c r="BK94"/>
  <c r="J94"/>
  <c i="11" r="BK221"/>
  <c r="J216"/>
  <c r="J208"/>
  <c r="BK188"/>
  <c r="J183"/>
  <c r="J178"/>
  <c r="BK160"/>
  <c r="BK157"/>
  <c r="BK144"/>
  <c r="J140"/>
  <c r="J136"/>
  <c r="BK92"/>
  <c i="10" r="J200"/>
  <c r="BK196"/>
  <c r="BK169"/>
  <c r="BK152"/>
  <c r="BK147"/>
  <c r="J137"/>
  <c r="J130"/>
  <c r="J127"/>
  <c r="BK121"/>
  <c r="BK114"/>
  <c r="J107"/>
  <c r="J104"/>
  <c r="BK101"/>
  <c i="9" r="J145"/>
  <c r="BK131"/>
  <c r="BK124"/>
  <c r="J116"/>
  <c r="BK111"/>
  <c r="J106"/>
  <c i="8" r="J115"/>
  <c r="BK112"/>
  <c r="J109"/>
  <c r="BK101"/>
  <c r="BK97"/>
  <c r="BK92"/>
  <c i="7" r="BK115"/>
  <c r="J104"/>
  <c i="6" r="BK271"/>
  <c r="J241"/>
  <c r="J238"/>
  <c r="BK226"/>
  <c r="J223"/>
  <c r="J213"/>
  <c r="J211"/>
  <c r="BK203"/>
  <c r="BK200"/>
  <c r="J197"/>
  <c r="BK194"/>
  <c r="J181"/>
  <c r="BK179"/>
  <c r="J169"/>
  <c r="J166"/>
  <c r="J163"/>
  <c r="J160"/>
  <c r="BK156"/>
  <c r="J149"/>
  <c r="J136"/>
  <c i="5" r="BK112"/>
  <c r="BK97"/>
  <c i="3" r="J130"/>
  <c r="J118"/>
  <c r="BK100"/>
  <c r="BK92"/>
  <c i="2" r="J220"/>
  <c r="J208"/>
  <c r="BK198"/>
  <c r="J188"/>
  <c r="J175"/>
  <c r="J163"/>
  <c r="BK160"/>
  <c r="BK150"/>
  <c l="1" r="P91"/>
  <c i="1" r="AU57"/>
  <c i="3" r="T91"/>
  <c i="4" r="T91"/>
  <c i="5" r="P91"/>
  <c i="1" r="AU60"/>
  <c i="6" r="BK91"/>
  <c r="J91"/>
  <c i="7" r="BK91"/>
  <c r="J91"/>
  <c r="J67"/>
  <c r="R91"/>
  <c i="8" r="R91"/>
  <c i="9" r="BK91"/>
  <c r="J91"/>
  <c i="10" r="T91"/>
  <c i="11" r="R91"/>
  <c i="12" r="P91"/>
  <c i="1" r="AU67"/>
  <c i="13" r="P91"/>
  <c i="1" r="AU68"/>
  <c i="14" r="BK85"/>
  <c r="J85"/>
  <c r="J63"/>
  <c i="15" r="R91"/>
  <c i="2" r="BK91"/>
  <c r="J91"/>
  <c r="J67"/>
  <c i="3" r="R91"/>
  <c i="4" r="R91"/>
  <c i="5" r="T91"/>
  <c i="6" r="T91"/>
  <c i="7" r="P91"/>
  <c i="1" r="AU62"/>
  <c i="8" r="T91"/>
  <c i="9" r="T91"/>
  <c i="10" r="R91"/>
  <c i="11" r="T91"/>
  <c i="12" r="BK91"/>
  <c r="J91"/>
  <c i="13" r="R91"/>
  <c i="14" r="P85"/>
  <c i="1" r="AU69"/>
  <c i="15" r="BK91"/>
  <c r="J91"/>
  <c r="J67"/>
  <c i="16" r="BK91"/>
  <c r="J91"/>
  <c r="P91"/>
  <c i="1" r="AU73"/>
  <c i="17" r="BK91"/>
  <c r="J91"/>
  <c r="J67"/>
  <c r="R91"/>
  <c i="18" r="P91"/>
  <c i="1" r="AU75"/>
  <c i="19" r="BK91"/>
  <c r="J91"/>
  <c r="P91"/>
  <c i="1" r="AU76"/>
  <c i="2" r="T91"/>
  <c i="3" r="P91"/>
  <c i="1" r="AU58"/>
  <c i="4" r="BK91"/>
  <c r="J91"/>
  <c r="J67"/>
  <c i="5" r="R91"/>
  <c i="6" r="R91"/>
  <c i="7" r="T91"/>
  <c i="8" r="BK91"/>
  <c r="J91"/>
  <c r="J67"/>
  <c r="P91"/>
  <c i="1" r="AU63"/>
  <c i="9" r="R91"/>
  <c i="10" r="P91"/>
  <c i="1" r="AU65"/>
  <c i="11" r="P91"/>
  <c i="1" r="AU66"/>
  <c i="12" r="R91"/>
  <c i="13" r="T91"/>
  <c i="14" r="T85"/>
  <c i="15" r="P91"/>
  <c i="1" r="AU72"/>
  <c i="16" r="R91"/>
  <c i="17" r="T91"/>
  <c i="18" r="BK91"/>
  <c r="J91"/>
  <c r="R91"/>
  <c i="19" r="T91"/>
  <c i="20" r="P92"/>
  <c i="1" r="AU77"/>
  <c i="20" r="T92"/>
  <c i="21" r="P85"/>
  <c i="1" r="AU78"/>
  <c i="21" r="R85"/>
  <c r="T85"/>
  <c i="2" r="R91"/>
  <c i="3" r="BK91"/>
  <c r="J91"/>
  <c i="4" r="P91"/>
  <c i="1" r="AU59"/>
  <c i="5" r="BK91"/>
  <c r="J91"/>
  <c r="J67"/>
  <c i="6" r="P91"/>
  <c i="1" r="AU61"/>
  <c i="9" r="P91"/>
  <c i="1" r="AU64"/>
  <c i="10" r="BK91"/>
  <c r="J91"/>
  <c r="J67"/>
  <c i="11" r="BK91"/>
  <c r="J91"/>
  <c i="12" r="T91"/>
  <c i="13" r="BK91"/>
  <c r="J91"/>
  <c i="14" r="R85"/>
  <c i="15" r="T91"/>
  <c i="16" r="T91"/>
  <c i="17" r="P91"/>
  <c i="1" r="AU74"/>
  <c i="18" r="T91"/>
  <c i="19" r="R91"/>
  <c i="20" r="BK92"/>
  <c r="J92"/>
  <c r="J67"/>
  <c r="R92"/>
  <c i="21" r="BK85"/>
  <c r="J85"/>
  <c r="J63"/>
  <c i="2" r="BE150"/>
  <c r="BE154"/>
  <c r="BE165"/>
  <c r="BE179"/>
  <c r="BE191"/>
  <c r="BE194"/>
  <c r="BE203"/>
  <c r="BE212"/>
  <c i="3" r="J62"/>
  <c r="BE103"/>
  <c r="BE108"/>
  <c i="4" r="J62"/>
  <c r="F88"/>
  <c r="BE92"/>
  <c r="BE102"/>
  <c r="BE106"/>
  <c r="BE112"/>
  <c r="BE116"/>
  <c i="5" r="E52"/>
  <c r="J60"/>
  <c r="F88"/>
  <c r="BE105"/>
  <c r="BE112"/>
  <c i="6" r="J62"/>
  <c r="F88"/>
  <c r="BE92"/>
  <c r="BE106"/>
  <c r="BE112"/>
  <c r="BE171"/>
  <c r="BE181"/>
  <c r="BE205"/>
  <c r="BE211"/>
  <c r="BE230"/>
  <c r="BE249"/>
  <c r="BE254"/>
  <c r="BE259"/>
  <c r="BE274"/>
  <c i="7" r="E52"/>
  <c r="F88"/>
  <c r="BE97"/>
  <c r="BE101"/>
  <c r="BE121"/>
  <c i="8" r="E52"/>
  <c r="J62"/>
  <c r="J85"/>
  <c r="F88"/>
  <c r="BE106"/>
  <c r="BE109"/>
  <c i="9" r="J60"/>
  <c r="F63"/>
  <c r="BE100"/>
  <c r="BE116"/>
  <c r="BE127"/>
  <c r="BE151"/>
  <c i="10" r="F63"/>
  <c r="J85"/>
  <c r="BE92"/>
  <c r="BE143"/>
  <c r="BE147"/>
  <c r="BE155"/>
  <c r="BE162"/>
  <c r="BE177"/>
  <c r="BE182"/>
  <c r="BE200"/>
  <c r="BE203"/>
  <c i="11" r="J62"/>
  <c r="BE96"/>
  <c r="BE106"/>
  <c r="BE112"/>
  <c r="BE124"/>
  <c r="BE136"/>
  <c r="BE164"/>
  <c r="BE167"/>
  <c r="BE178"/>
  <c r="BE197"/>
  <c r="BE200"/>
  <c r="BE225"/>
  <c r="BE230"/>
  <c i="12" r="E52"/>
  <c r="J60"/>
  <c r="F63"/>
  <c r="J87"/>
  <c r="BE92"/>
  <c r="BE104"/>
  <c i="13" r="J60"/>
  <c r="E77"/>
  <c i="14" r="E50"/>
  <c i="15" r="J60"/>
  <c r="F63"/>
  <c r="BE118"/>
  <c r="BE134"/>
  <c r="BE166"/>
  <c r="BE186"/>
  <c r="BE226"/>
  <c r="BE242"/>
  <c r="BE251"/>
  <c r="BE260"/>
  <c r="BE267"/>
  <c r="BE276"/>
  <c r="BE283"/>
  <c i="16" r="J60"/>
  <c r="J87"/>
  <c r="BE92"/>
  <c r="BE125"/>
  <c r="BE179"/>
  <c r="BE183"/>
  <c i="2" r="F63"/>
  <c r="BE104"/>
  <c r="BE136"/>
  <c r="BE157"/>
  <c r="BE169"/>
  <c r="BE188"/>
  <c i="3" r="E52"/>
  <c r="J85"/>
  <c r="BE100"/>
  <c i="4" r="E52"/>
  <c i="5" r="BE100"/>
  <c i="6" r="J60"/>
  <c r="BE156"/>
  <c r="BE160"/>
  <c r="BE163"/>
  <c r="BE166"/>
  <c r="BE169"/>
  <c r="BE194"/>
  <c r="BE197"/>
  <c r="BE213"/>
  <c r="BE218"/>
  <c r="BE223"/>
  <c r="BE234"/>
  <c r="BE241"/>
  <c r="BE277"/>
  <c i="7" r="J87"/>
  <c r="BE92"/>
  <c r="BE115"/>
  <c r="BE118"/>
  <c i="8" r="BE92"/>
  <c r="BE101"/>
  <c r="BE115"/>
  <c i="9" r="J62"/>
  <c r="BE124"/>
  <c i="10" r="E77"/>
  <c r="J87"/>
  <c r="BE101"/>
  <c r="BE114"/>
  <c r="BE127"/>
  <c r="BE152"/>
  <c r="BE158"/>
  <c r="BE169"/>
  <c r="BE187"/>
  <c r="BE196"/>
  <c i="11" r="E52"/>
  <c r="BE127"/>
  <c r="BE130"/>
  <c r="BE138"/>
  <c r="BE140"/>
  <c r="BE144"/>
  <c r="BE148"/>
  <c r="BE154"/>
  <c r="BE171"/>
  <c r="BE174"/>
  <c r="BE188"/>
  <c r="BE192"/>
  <c r="BE239"/>
  <c i="12" r="BE94"/>
  <c r="BE96"/>
  <c i="13" r="J87"/>
  <c r="BE92"/>
  <c i="14" r="J58"/>
  <c r="BE86"/>
  <c i="15" r="J87"/>
  <c r="BE195"/>
  <c r="BE203"/>
  <c r="BE212"/>
  <c r="BE220"/>
  <c r="BE239"/>
  <c i="16" r="E52"/>
  <c r="F63"/>
  <c r="BE120"/>
  <c r="BE148"/>
  <c r="BE187"/>
  <c r="BE195"/>
  <c r="BE199"/>
  <c i="17" r="E52"/>
  <c r="F63"/>
  <c r="BE92"/>
  <c r="BE124"/>
  <c r="BE128"/>
  <c r="BE138"/>
  <c i="18" r="F63"/>
  <c r="E77"/>
  <c r="BE130"/>
  <c i="19" r="E77"/>
  <c r="J87"/>
  <c r="BE92"/>
  <c i="20" r="E78"/>
  <c i="2" r="J87"/>
  <c r="BE92"/>
  <c r="BE119"/>
  <c r="BE122"/>
  <c r="BE142"/>
  <c r="BE146"/>
  <c r="BE160"/>
  <c r="BE163"/>
  <c r="BE175"/>
  <c r="BE182"/>
  <c r="BE198"/>
  <c r="BE208"/>
  <c r="BE224"/>
  <c i="3" r="F63"/>
  <c r="BE118"/>
  <c r="BE124"/>
  <c i="4" r="J60"/>
  <c r="BE109"/>
  <c i="5" r="J62"/>
  <c r="BE92"/>
  <c r="BE97"/>
  <c i="6" r="E77"/>
  <c r="BE100"/>
  <c r="BE126"/>
  <c r="BE149"/>
  <c r="BE200"/>
  <c r="BE207"/>
  <c r="BE220"/>
  <c r="BE226"/>
  <c r="BE238"/>
  <c r="BE263"/>
  <c i="7" r="J60"/>
  <c r="BE104"/>
  <c r="BE107"/>
  <c i="8" r="BE97"/>
  <c r="BE112"/>
  <c r="BE119"/>
  <c i="9" r="E52"/>
  <c r="BE92"/>
  <c r="BE106"/>
  <c r="BE111"/>
  <c r="BE131"/>
  <c r="BE135"/>
  <c r="BE141"/>
  <c r="BE145"/>
  <c i="10" r="BE96"/>
  <c r="BE104"/>
  <c r="BE107"/>
  <c r="BE121"/>
  <c r="BE130"/>
  <c r="BE137"/>
  <c r="BE145"/>
  <c r="BE149"/>
  <c r="BE165"/>
  <c i="11" r="F63"/>
  <c r="J85"/>
  <c r="BE109"/>
  <c r="BE118"/>
  <c r="BE160"/>
  <c r="BE208"/>
  <c r="BE221"/>
  <c i="12" r="BE100"/>
  <c i="13" r="F63"/>
  <c i="14" r="J56"/>
  <c r="BE88"/>
  <c r="BE90"/>
  <c r="BE92"/>
  <c r="BE94"/>
  <c r="BE96"/>
  <c i="15" r="E77"/>
  <c r="BE232"/>
  <c r="BE273"/>
  <c r="BE280"/>
  <c i="16" r="BE157"/>
  <c r="BE161"/>
  <c r="BE164"/>
  <c r="BE206"/>
  <c i="17" r="J60"/>
  <c r="J87"/>
  <c r="BE108"/>
  <c r="BE141"/>
  <c r="BE144"/>
  <c i="18" r="J85"/>
  <c r="J87"/>
  <c r="BE92"/>
  <c r="BE120"/>
  <c r="BE124"/>
  <c r="BE127"/>
  <c i="19" r="J60"/>
  <c r="F63"/>
  <c r="BE102"/>
  <c r="BE110"/>
  <c i="20" r="J60"/>
  <c r="F63"/>
  <c r="BE98"/>
  <c i="21" r="E50"/>
  <c r="J58"/>
  <c r="BE86"/>
  <c r="BE90"/>
  <c r="BE92"/>
  <c r="BE94"/>
  <c i="1" r="BC78"/>
  <c i="2" r="E52"/>
  <c r="J60"/>
  <c r="BE107"/>
  <c r="BE112"/>
  <c r="BE116"/>
  <c r="BE126"/>
  <c r="BE130"/>
  <c r="BE172"/>
  <c r="BE185"/>
  <c r="BE220"/>
  <c i="3" r="BE92"/>
  <c r="BE112"/>
  <c r="BE115"/>
  <c r="BE130"/>
  <c i="4" r="BE97"/>
  <c i="5" r="BE109"/>
  <c i="6" r="BE120"/>
  <c r="BE136"/>
  <c r="BE139"/>
  <c r="BE145"/>
  <c r="BE179"/>
  <c r="BE188"/>
  <c r="BE203"/>
  <c r="BE215"/>
  <c r="BE271"/>
  <c i="7" r="BE112"/>
  <c i="10" r="BE134"/>
  <c i="11" r="BE92"/>
  <c r="BE101"/>
  <c r="BE157"/>
  <c r="BE181"/>
  <c r="BE183"/>
  <c r="BE203"/>
  <c r="BE216"/>
  <c r="BE243"/>
  <c i="13" r="BE100"/>
  <c i="14" r="F59"/>
  <c i="15" r="BE92"/>
  <c r="BE139"/>
  <c r="BE144"/>
  <c r="BE150"/>
  <c r="BE154"/>
  <c r="BE158"/>
  <c r="BE174"/>
  <c r="BE180"/>
  <c r="BE237"/>
  <c r="BE263"/>
  <c r="BE278"/>
  <c r="BE286"/>
  <c i="16" r="BE128"/>
  <c r="BE132"/>
  <c r="BE140"/>
  <c r="BE154"/>
  <c r="BE170"/>
  <c r="BE176"/>
  <c r="BE190"/>
  <c r="BE197"/>
  <c r="BE201"/>
  <c r="BE203"/>
  <c r="BE209"/>
  <c i="17" r="BE116"/>
  <c r="BE121"/>
  <c r="BE131"/>
  <c r="BE134"/>
  <c r="BE136"/>
  <c i="18" r="BE112"/>
  <c i="19" r="BE107"/>
  <c r="BE113"/>
  <c i="20" r="J62"/>
  <c r="BE93"/>
  <c r="BE103"/>
  <c r="BE108"/>
  <c r="BE111"/>
  <c r="BE114"/>
  <c i="21" r="J56"/>
  <c r="F59"/>
  <c r="BE88"/>
  <c i="2" r="J38"/>
  <c i="1" r="AW57"/>
  <c i="5" r="F39"/>
  <c i="1" r="BB60"/>
  <c i="6" r="F38"/>
  <c i="1" r="BA61"/>
  <c i="6" r="J34"/>
  <c i="1" r="AG61"/>
  <c i="9" r="F38"/>
  <c i="1" r="BA64"/>
  <c i="10" r="F38"/>
  <c i="1" r="BA65"/>
  <c i="12" r="F39"/>
  <c i="1" r="BB67"/>
  <c i="2" r="F38"/>
  <c i="1" r="BA57"/>
  <c i="5" r="F40"/>
  <c i="1" r="BC60"/>
  <c i="10" r="F39"/>
  <c i="1" r="BB65"/>
  <c i="12" r="F38"/>
  <c i="1" r="BA67"/>
  <c i="12" r="F41"/>
  <c i="1" r="BD67"/>
  <c i="13" r="F39"/>
  <c i="1" r="BB68"/>
  <c i="16" r="J38"/>
  <c i="1" r="AW73"/>
  <c i="16" r="J34"/>
  <c i="1" r="AG73"/>
  <c i="18" r="F40"/>
  <c i="1" r="BC75"/>
  <c i="19" r="J34"/>
  <c i="1" r="AG76"/>
  <c i="6" r="F41"/>
  <c i="1" r="BD61"/>
  <c i="9" r="J38"/>
  <c i="1" r="AW64"/>
  <c i="11" r="F40"/>
  <c i="1" r="BC66"/>
  <c i="13" r="F38"/>
  <c i="1" r="BA68"/>
  <c i="16" r="F41"/>
  <c i="1" r="BD73"/>
  <c i="17" r="F38"/>
  <c i="1" r="BA74"/>
  <c i="20" r="F40"/>
  <c i="1" r="BC77"/>
  <c i="3" r="F40"/>
  <c i="1" r="BC58"/>
  <c i="3" r="J34"/>
  <c i="1" r="AG58"/>
  <c i="4" r="F38"/>
  <c i="1" r="BA59"/>
  <c i="4" r="F41"/>
  <c i="1" r="BD59"/>
  <c i="5" r="F41"/>
  <c i="1" r="BD60"/>
  <c i="7" r="F40"/>
  <c i="1" r="BC62"/>
  <c i="10" r="J38"/>
  <c i="1" r="AW65"/>
  <c i="11" r="F39"/>
  <c i="1" r="BB66"/>
  <c i="13" r="J34"/>
  <c i="1" r="AG68"/>
  <c i="17" r="F40"/>
  <c i="1" r="BC74"/>
  <c i="18" r="J38"/>
  <c i="1" r="AW75"/>
  <c i="20" r="F38"/>
  <c i="1" r="BA77"/>
  <c r="AS70"/>
  <c i="4" r="F40"/>
  <c i="1" r="BC59"/>
  <c i="6" r="J38"/>
  <c i="1" r="AW61"/>
  <c i="7" r="F38"/>
  <c i="1" r="BA62"/>
  <c i="7" r="F41"/>
  <c i="1" r="BD62"/>
  <c i="9" r="F39"/>
  <c i="1" r="BB64"/>
  <c i="10" r="F40"/>
  <c i="1" r="BC65"/>
  <c i="11" r="F41"/>
  <c i="1" r="BD66"/>
  <c i="14" r="F39"/>
  <c i="1" r="BD69"/>
  <c i="15" r="F41"/>
  <c i="1" r="BD72"/>
  <c i="16" r="F40"/>
  <c i="1" r="BC73"/>
  <c i="4" r="J38"/>
  <c i="1" r="AW59"/>
  <c i="7" r="F39"/>
  <c i="1" r="BB62"/>
  <c i="8" r="F38"/>
  <c i="1" r="BA63"/>
  <c i="11" r="J38"/>
  <c i="1" r="AW66"/>
  <c i="17" r="F39"/>
  <c i="1" r="BB74"/>
  <c i="19" r="F39"/>
  <c i="1" r="BB76"/>
  <c i="2" r="F41"/>
  <c i="1" r="BD57"/>
  <c i="4" r="F39"/>
  <c i="1" r="BB59"/>
  <c i="5" r="J38"/>
  <c i="1" r="AW60"/>
  <c i="7" r="J38"/>
  <c i="1" r="AW62"/>
  <c i="8" r="J38"/>
  <c i="1" r="AW63"/>
  <c i="8" r="F41"/>
  <c i="1" r="BD63"/>
  <c i="10" r="F41"/>
  <c i="1" r="BD65"/>
  <c i="18" r="F39"/>
  <c i="1" r="BB75"/>
  <c i="19" r="F38"/>
  <c i="1" r="BA76"/>
  <c i="21" r="F39"/>
  <c i="1" r="BD78"/>
  <c i="5" r="F38"/>
  <c i="1" r="BA60"/>
  <c i="11" r="J34"/>
  <c i="1" r="AG66"/>
  <c i="14" r="J36"/>
  <c i="1" r="AW69"/>
  <c i="15" r="F39"/>
  <c i="1" r="BB72"/>
  <c i="17" r="J38"/>
  <c i="1" r="AW74"/>
  <c i="18" r="F41"/>
  <c i="1" r="BD75"/>
  <c i="20" r="F41"/>
  <c i="1" r="BD77"/>
  <c i="21" r="F36"/>
  <c i="1" r="BA78"/>
  <c i="21" r="F37"/>
  <c i="1" r="BB78"/>
  <c i="3" r="F41"/>
  <c i="1" r="BD58"/>
  <c i="8" r="F39"/>
  <c i="1" r="BB63"/>
  <c i="9" r="J34"/>
  <c i="1" r="AG64"/>
  <c i="11" r="F38"/>
  <c i="1" r="BA66"/>
  <c i="13" r="F41"/>
  <c i="1" r="BD68"/>
  <c i="14" r="F36"/>
  <c i="1" r="BA69"/>
  <c i="15" r="F38"/>
  <c i="1" r="BA72"/>
  <c i="2" r="F40"/>
  <c i="1" r="BC57"/>
  <c i="3" r="F39"/>
  <c i="1" r="BB58"/>
  <c i="6" r="F39"/>
  <c i="1" r="BB61"/>
  <c i="8" r="F40"/>
  <c i="1" r="BC63"/>
  <c i="9" r="F40"/>
  <c i="1" r="BC64"/>
  <c i="12" r="J34"/>
  <c i="1" r="AG67"/>
  <c i="14" r="F38"/>
  <c i="1" r="BC69"/>
  <c i="15" r="F40"/>
  <c i="1" r="BC72"/>
  <c i="3" r="F38"/>
  <c i="1" r="BA58"/>
  <c i="3" r="J38"/>
  <c i="1" r="AW58"/>
  <c i="9" r="F41"/>
  <c i="1" r="BD64"/>
  <c i="12" r="F40"/>
  <c i="1" r="BC67"/>
  <c i="13" r="F40"/>
  <c i="1" r="BC68"/>
  <c i="14" r="F37"/>
  <c i="1" r="BB69"/>
  <c i="15" r="J38"/>
  <c i="1" r="AW72"/>
  <c i="17" r="F41"/>
  <c i="1" r="BD74"/>
  <c i="18" r="F38"/>
  <c i="1" r="BA75"/>
  <c i="18" r="J34"/>
  <c i="1" r="AG75"/>
  <c i="19" r="F40"/>
  <c i="1" r="BC76"/>
  <c i="20" r="F39"/>
  <c i="1" r="BB77"/>
  <c i="21" r="J36"/>
  <c i="1" r="AW78"/>
  <c i="2" r="F39"/>
  <c i="1" r="BB57"/>
  <c i="6" r="F40"/>
  <c i="1" r="BC61"/>
  <c i="12" r="J38"/>
  <c i="1" r="AW67"/>
  <c i="13" r="J38"/>
  <c i="1" r="AW68"/>
  <c i="16" r="F38"/>
  <c i="1" r="BA73"/>
  <c i="16" r="F39"/>
  <c i="1" r="BB73"/>
  <c i="19" r="J38"/>
  <c i="1" r="AW76"/>
  <c i="19" r="F41"/>
  <c i="1" r="BD76"/>
  <c i="20" r="J38"/>
  <c i="1" r="AW77"/>
  <c r="AS55"/>
  <c r="AS54"/>
  <c i="3" l="1" r="J67"/>
  <c i="11" r="J67"/>
  <c i="13" r="J67"/>
  <c i="16" r="J67"/>
  <c i="9" r="J67"/>
  <c i="12" r="J67"/>
  <c i="18" r="J67"/>
  <c i="6" r="J67"/>
  <c i="19" r="J67"/>
  <c i="5" r="J34"/>
  <c i="1" r="AG60"/>
  <c i="15" r="J34"/>
  <c i="1" r="AG72"/>
  <c i="2" r="J34"/>
  <c i="1" r="AG57"/>
  <c i="4" r="J34"/>
  <c i="1" r="AG59"/>
  <c i="7" r="J34"/>
  <c i="1" r="AG62"/>
  <c i="14" r="J32"/>
  <c i="1" r="AG69"/>
  <c i="21" r="J32"/>
  <c i="1" r="AG78"/>
  <c i="2" r="J37"/>
  <c i="1" r="AV57"/>
  <c r="AT57"/>
  <c i="8" r="J37"/>
  <c i="1" r="AV63"/>
  <c r="AT63"/>
  <c i="13" r="J37"/>
  <c i="1" r="AV68"/>
  <c r="AT68"/>
  <c i="16" r="J37"/>
  <c i="1" r="AV73"/>
  <c r="AT73"/>
  <c r="AU56"/>
  <c r="AU55"/>
  <c i="3" r="F37"/>
  <c i="1" r="AZ58"/>
  <c i="9" r="J37"/>
  <c i="1" r="AV64"/>
  <c r="AT64"/>
  <c i="11" r="F37"/>
  <c i="1" r="AZ66"/>
  <c i="17" r="J37"/>
  <c i="1" r="AV74"/>
  <c r="AT74"/>
  <c i="18" r="J37"/>
  <c i="1" r="AV75"/>
  <c r="AT75"/>
  <c i="19" r="J37"/>
  <c i="1" r="AV76"/>
  <c r="AT76"/>
  <c r="BA56"/>
  <c r="AW56"/>
  <c r="BB56"/>
  <c r="AX56"/>
  <c r="AU71"/>
  <c r="AU70"/>
  <c r="BB71"/>
  <c r="BB70"/>
  <c r="AX70"/>
  <c r="BC71"/>
  <c r="AY71"/>
  <c i="4" r="J37"/>
  <c i="1" r="AV59"/>
  <c r="AT59"/>
  <c i="6" r="F37"/>
  <c i="1" r="AZ61"/>
  <c i="20" r="F37"/>
  <c i="1" r="AZ77"/>
  <c r="BC56"/>
  <c r="BC55"/>
  <c r="AY55"/>
  <c r="BA71"/>
  <c r="AW71"/>
  <c i="2" r="F37"/>
  <c i="1" r="AZ57"/>
  <c i="6" r="J37"/>
  <c i="1" r="AV61"/>
  <c r="AT61"/>
  <c i="13" r="F37"/>
  <c i="1" r="AZ68"/>
  <c i="17" r="F37"/>
  <c i="1" r="AZ74"/>
  <c i="8" r="J34"/>
  <c i="1" r="AG63"/>
  <c r="AN63"/>
  <c i="10" r="J34"/>
  <c i="1" r="AG65"/>
  <c i="17" r="J34"/>
  <c i="1" r="AG74"/>
  <c r="AN74"/>
  <c i="20" r="J34"/>
  <c i="1" r="AG77"/>
  <c i="4" r="F37"/>
  <c i="1" r="AZ59"/>
  <c r="BD56"/>
  <c r="BD55"/>
  <c i="5" r="J37"/>
  <c i="1" r="AV60"/>
  <c r="AT60"/>
  <c i="7" r="F37"/>
  <c i="1" r="AZ62"/>
  <c i="10" r="J37"/>
  <c i="1" r="AV65"/>
  <c r="AT65"/>
  <c i="14" r="J35"/>
  <c i="1" r="AV69"/>
  <c r="AT69"/>
  <c i="15" r="J37"/>
  <c i="1" r="AV72"/>
  <c r="AT72"/>
  <c i="5" r="F37"/>
  <c i="1" r="AZ60"/>
  <c i="7" r="J37"/>
  <c i="1" r="AV62"/>
  <c r="AT62"/>
  <c i="8" r="F37"/>
  <c i="1" r="AZ63"/>
  <c i="9" r="F37"/>
  <c i="1" r="AZ64"/>
  <c i="10" r="F37"/>
  <c i="1" r="AZ65"/>
  <c i="11" r="J37"/>
  <c i="1" r="AV66"/>
  <c r="AT66"/>
  <c i="12" r="J37"/>
  <c i="1" r="AV67"/>
  <c r="AT67"/>
  <c i="15" r="F37"/>
  <c i="1" r="AZ72"/>
  <c i="16" r="F37"/>
  <c i="1" r="AZ73"/>
  <c i="18" r="F37"/>
  <c i="1" r="AZ75"/>
  <c i="19" r="F37"/>
  <c i="1" r="AZ76"/>
  <c i="20" r="J37"/>
  <c i="1" r="AV77"/>
  <c r="AT77"/>
  <c i="21" r="J35"/>
  <c i="1" r="AV78"/>
  <c r="AT78"/>
  <c r="BD71"/>
  <c r="BD70"/>
  <c i="3" r="J37"/>
  <c i="1" r="AV58"/>
  <c r="AT58"/>
  <c i="12" r="F37"/>
  <c i="1" r="AZ67"/>
  <c i="14" r="F35"/>
  <c i="1" r="AZ69"/>
  <c i="21" r="F35"/>
  <c i="1" r="AZ78"/>
  <c i="10" l="1" r="J43"/>
  <c i="2" r="J43"/>
  <c i="15" r="J43"/>
  <c i="8" r="J43"/>
  <c i="4" r="J43"/>
  <c i="5" r="J43"/>
  <c i="7" r="J43"/>
  <c i="14" r="J41"/>
  <c i="17" r="J43"/>
  <c i="20" r="J43"/>
  <c i="21" r="J41"/>
  <c i="6" r="J43"/>
  <c i="13" r="J43"/>
  <c i="16" r="J43"/>
  <c i="9" r="J43"/>
  <c i="19" r="J43"/>
  <c i="12" r="J43"/>
  <c i="18" r="J43"/>
  <c i="3" r="J43"/>
  <c i="11" r="J43"/>
  <c i="1" r="AN61"/>
  <c r="AN73"/>
  <c r="AN76"/>
  <c r="AN58"/>
  <c r="AN68"/>
  <c r="AN66"/>
  <c r="AN64"/>
  <c r="AN67"/>
  <c r="AN75"/>
  <c r="AN60"/>
  <c r="AN72"/>
  <c r="AN57"/>
  <c r="AN59"/>
  <c r="AN62"/>
  <c r="AN69"/>
  <c r="AN78"/>
  <c r="AU54"/>
  <c r="AN65"/>
  <c r="AN77"/>
  <c r="BD54"/>
  <c r="W33"/>
  <c r="AZ71"/>
  <c r="AV71"/>
  <c r="AT71"/>
  <c r="AG56"/>
  <c r="AG55"/>
  <c r="BB55"/>
  <c r="BB54"/>
  <c r="W31"/>
  <c r="AY56"/>
  <c r="BA70"/>
  <c r="AW70"/>
  <c r="AX71"/>
  <c r="AG71"/>
  <c r="AG70"/>
  <c r="AZ56"/>
  <c r="AZ55"/>
  <c r="AV55"/>
  <c r="BA55"/>
  <c r="BA54"/>
  <c r="W30"/>
  <c r="BC70"/>
  <c r="AY70"/>
  <c l="1" r="AN71"/>
  <c r="BC54"/>
  <c r="W32"/>
  <c r="AG54"/>
  <c r="AV56"/>
  <c r="AT56"/>
  <c r="AN56"/>
  <c r="AX55"/>
  <c r="AW54"/>
  <c r="AK30"/>
  <c r="AW55"/>
  <c r="AT55"/>
  <c r="AZ70"/>
  <c r="AV70"/>
  <c r="AT70"/>
  <c r="AX54"/>
  <c l="1" r="AN55"/>
  <c r="AN70"/>
  <c r="AZ54"/>
  <c r="W29"/>
  <c r="AY54"/>
  <c r="AK26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<sst xmlns="http://schemas.openxmlformats.org/spreadsheetml/2006/main">
  <si>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</si>
  <si>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</si>
  <si>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</si>
  <si>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</si>
  <si>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</si>
  <si>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{b9a98cd0-95ce-4918-8ae9-e82d45f72ca1}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</si>
  <si>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</si>
  <si>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</si>
  <si>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</si>
  <si>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</si>
  <si>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</si>
  <si>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</si>
  <si>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</si>
  <si>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</si>
  <si>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05_2020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</si>
  <si>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</si>
  <si>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</si>
  <si>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2020 u ST Ústí nad Labem</t>
  </si>
  <si>
    <t>KSO:</t>
  </si>
  <si>
    <t/>
  </si>
  <si>
    <t>CC-CZ:</t>
  </si>
  <si>
    <t>Místo:</t>
  </si>
  <si>
    <t>obvod ST Ústí nad Labem</t>
  </si>
  <si>
    <t>Datum:</t>
  </si>
  <si>
    <t>11. 5. 2020</t>
  </si>
  <si>
    <t>Zadavatel:</t>
  </si>
  <si>
    <t>IČ:</t>
  </si>
  <si>
    <t>709 94 234</t>
  </si>
  <si>
    <t>Správa železnic, OŘ ÚNL, ST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</si>
  <si>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</si>
  <si>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</si>
  <si>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</si>
  <si>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</si>
  <si>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</si>
  <si>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</si>
  <si>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</si>
  <si>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</si>
  <si>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</si>
  <si>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</si>
  <si>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</si>
  <si>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</si>
  <si>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</si>
  <si>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</si>
  <si>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</si>
  <si>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</si>
  <si>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</si>
  <si>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</si>
  <si>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</si>
  <si>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</si>
  <si>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</si>
  <si>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</si>
  <si>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</si>
  <si>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</si>
  <si>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</si>
  <si>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</si>
  <si>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</si>
  <si>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</si>
  <si>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</si>
  <si>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</si>
  <si>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</si>
  <si>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</si>
  <si>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</si>
  <si>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</si>
  <si>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</si>
  <si>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</si>
  <si>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</si>
  <si>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</si>
  <si>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</si>
  <si>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</si>
  <si>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</si>
  <si>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</si>
  <si>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</si>
  <si>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</si>
  <si>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</si>
  <si>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</si>
  <si>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</si>
  <si>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</si>
  <si>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</si>
  <si>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</si>
  <si>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koridor</t>
  </si>
  <si>
    <t>STA</t>
  </si>
  <si>
    <t>1</t>
  </si>
  <si>
    <t>{8f0b9595-127c-401d-8519-119aa041860f}</t>
  </si>
  <si>
    <t>2</t>
  </si>
  <si>
    <t>ZRN</t>
  </si>
  <si>
    <t>Soupis</t>
  </si>
  <si>
    <t>{c0f03da5-ac26-49ee-8465-c18aa8c95a37}</t>
  </si>
  <si>
    <t>/</t>
  </si>
  <si>
    <t>01</t>
  </si>
  <si>
    <t>SO 01 - TO Roudnice n. L.</t>
  </si>
  <si>
    <t>3</t>
  </si>
  <si>
    <t>{20f72d9b-0225-41d3-8ff7-5723a3956f9f}</t>
  </si>
  <si>
    <t>02</t>
  </si>
  <si>
    <t>SO 02 - TO Lovosice</t>
  </si>
  <si>
    <t>{34743bf6-5f6a-47a9-a034-38f3295c81a6}</t>
  </si>
  <si>
    <t>03</t>
  </si>
  <si>
    <t>SO 03 - TO Ústí n. L. hl. n.</t>
  </si>
  <si>
    <t>{60bbd31f-683f-4a92-810f-7a06c9751a7a}</t>
  </si>
  <si>
    <t>04</t>
  </si>
  <si>
    <t>SO 04 - TO Děčín hl. n.</t>
  </si>
  <si>
    <t>{f58508bf-f01c-4c49-b559-454858c75c30}</t>
  </si>
  <si>
    <t>05</t>
  </si>
  <si>
    <t>SO 05 - TO Roudnice n. L.</t>
  </si>
  <si>
    <t>{2745813a-cdec-49ee-a2f3-ddfc7222a82d}</t>
  </si>
  <si>
    <t>06</t>
  </si>
  <si>
    <t>SO 06 - TO Lovosice</t>
  </si>
  <si>
    <t>{924e45ff-edfd-4673-92eb-22c6497b0b2a}</t>
  </si>
  <si>
    <t>07</t>
  </si>
  <si>
    <t>SO 07 - TO Ústí n. L. hl. n.</t>
  </si>
  <si>
    <t>{edfbbceb-b4ce-44f4-ad7a-9391915de817}</t>
  </si>
  <si>
    <t>08</t>
  </si>
  <si>
    <t>SO 08 - TO Děčín hl. n.</t>
  </si>
  <si>
    <t>{4f887186-d3e2-4a75-8d57-b0aede876988}</t>
  </si>
  <si>
    <t>09</t>
  </si>
  <si>
    <t>SO 09 - TO Roudnice</t>
  </si>
  <si>
    <t>{1717be4c-0097-4805-9533-9ee69e6a75c3}</t>
  </si>
  <si>
    <t>10</t>
  </si>
  <si>
    <t>SO 10 - TO Lovosice</t>
  </si>
  <si>
    <t>{0438c33e-d1fe-4d37-b4ea-2b9cab632a89}</t>
  </si>
  <si>
    <t>11</t>
  </si>
  <si>
    <t>Souhrnné výkony</t>
  </si>
  <si>
    <t>{7f8c4a28-83b8-4def-9394-2fb32f05d785}</t>
  </si>
  <si>
    <t>12</t>
  </si>
  <si>
    <t>Materiál dodávaný objednatelem - NEOCEŇOVAT</t>
  </si>
  <si>
    <t>{5cf2a5cb-20f9-403d-ac6f-6e324f75c59f}</t>
  </si>
  <si>
    <t>VRN</t>
  </si>
  <si>
    <t>{eba85b03-e167-4a22-b5c7-ab7dbc690eca}</t>
  </si>
  <si>
    <t>B</t>
  </si>
  <si>
    <t>mimo koridor</t>
  </si>
  <si>
    <t>{33d06148-7b35-474c-b0ab-0779e883c296}</t>
  </si>
  <si>
    <t>{e073ff81-3218-45bc-a50f-e27b49c334ca}</t>
  </si>
  <si>
    <t>SO 01 - PS Štětí</t>
  </si>
  <si>
    <t>{457ccb95-d5f2-4a82-8b67-00d493a5fe3a}</t>
  </si>
  <si>
    <t>SO 02 - PS Litoměřice</t>
  </si>
  <si>
    <t>{d6dbf1ac-c971-4f66-9a34-4b05ff577535}</t>
  </si>
  <si>
    <t xml:space="preserve">SO 03 - PS Děčín východ </t>
  </si>
  <si>
    <t>{6d151683-e5bc-4af3-9cb2-65e0786afa1c}</t>
  </si>
  <si>
    <t>SO 04 - TO Ústí n. L. západ</t>
  </si>
  <si>
    <t>{72d658d7-8db2-4b24-b2f6-c02363ad3a30}</t>
  </si>
  <si>
    <t>SO 05 - TO Česká Kamenice</t>
  </si>
  <si>
    <t>{e312b8e8-8b8c-4fcd-a87c-430df20c1e8e}</t>
  </si>
  <si>
    <t>SO 06 - TO Rumburk</t>
  </si>
  <si>
    <t>{dd8a1bcf-d3b3-48f4-a2d2-e2477594301f}</t>
  </si>
  <si>
    <t>{aafd8aba-0e8a-4d79-a9ea-3fda1808df26}</t>
  </si>
  <si>
    <t>KRYCÍ LIST SOUPISU PRACÍ</t>
  </si>
  <si>
    <t>Objekt:</t>
  </si>
  <si>
    <t>A - koridor</t>
  </si>
  <si>
    <t>Soupis:</t>
  </si>
  <si>
    <t>1 - ZRN</t>
  </si>
  <si>
    <t>Úroveň 3:</t>
  </si>
  <si>
    <t>01 - SO 01 - TO Roudnice n. L.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</si>
  <si>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</si>
  <si>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</si>
  <si>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</si>
  <si>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</si>
  <si>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</si>
  <si>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</si>
  <si>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</si>
  <si>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</si>
  <si>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</si>
  <si>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</si>
  <si>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</si>
  <si>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</si>
  <si>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</si>
  <si>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</si>
  <si>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</si>
  <si>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</si>
  <si>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</si>
  <si>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</si>
  <si>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5909032020</t>
  </si>
  <si>
    <t>Přesná úprava GPK koleje směrové a výškové uspořádání pražce betonové</t>
  </si>
  <si>
    <t>km</t>
  </si>
  <si>
    <t>Sborník UOŽI 01 2020</t>
  </si>
  <si>
    <t>4</t>
  </si>
  <si>
    <t>ROZPOCET</t>
  </si>
  <si>
    <t>-1258084358</t>
  </si>
  <si>
    <t>PP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</si>
  <si>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</si>
  <si>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PSC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</si>
  <si>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</si>
  <si>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VV</t>
  </si>
  <si>
    <t xml:space="preserve">1.TK Vraňany - Dolní Beřkovice </t>
  </si>
  <si>
    <t>1,100+1,350</t>
  </si>
  <si>
    <t xml:space="preserve">2.TK Vraňany - Dolní Beřkovice </t>
  </si>
  <si>
    <t>1,225</t>
  </si>
  <si>
    <t xml:space="preserve">1.TK Dolní Beřkovice – Hněvice </t>
  </si>
  <si>
    <t>2,550</t>
  </si>
  <si>
    <t>2.TK Hněvice - Roudnice</t>
  </si>
  <si>
    <t>0,300+0,400+0,100</t>
  </si>
  <si>
    <t>Součet</t>
  </si>
  <si>
    <t>5909050020</t>
  </si>
  <si>
    <t>Stabilizace kolejového lože koleje stávajícího</t>
  </si>
  <si>
    <t>-1616832660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</si>
  <si>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</si>
  <si>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</si>
  <si>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5905105030</t>
  </si>
  <si>
    <t>Doplnění KL kamenivem souvisle strojně v koleji</t>
  </si>
  <si>
    <t>m3</t>
  </si>
  <si>
    <t>39686359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</si>
  <si>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</si>
  <si>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</si>
  <si>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TO Roudnice n.L. (20x Sa)</t>
  </si>
  <si>
    <t>20*33</t>
  </si>
  <si>
    <t>M</t>
  </si>
  <si>
    <t>5955101000</t>
  </si>
  <si>
    <t>Kamenivo drcené štěrk frakce 31,5/63 třídy BI</t>
  </si>
  <si>
    <t>t</t>
  </si>
  <si>
    <t>8</t>
  </si>
  <si>
    <t>-1134955070</t>
  </si>
  <si>
    <t>TO Roudnice n.L.</t>
  </si>
  <si>
    <t>660*1,6</t>
  </si>
  <si>
    <t>5</t>
  </si>
  <si>
    <t>9902300500</t>
  </si>
  <si>
    <t>Doprava jednosměrná (např. nakupovaného materiálu) mechanizací o nosnosti přes 3,5 t sypanin (kameniva, písku, suti, dlažebních kostek, atd.) do 60 km</t>
  </si>
  <si>
    <t>690892243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</si>
  <si>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</si>
  <si>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</si>
  <si>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</t>
  </si>
  <si>
    <t>5905095010</t>
  </si>
  <si>
    <t>Úprava kolejového lože ojediněle ručně v koleji lože otevřené</t>
  </si>
  <si>
    <t>m</t>
  </si>
  <si>
    <t>-2097140770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</si>
  <si>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</si>
  <si>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souboru cen:_x000d_
1. V cenách jsou započteny náklady na úpravu KL koleje a výhybek ojediněle vidlemi._x000d_
2. V cenách nejsou obsaženy náklady na doplnění a dodávku kameniva.</t>
  </si>
  <si>
    <t>7</t>
  </si>
  <si>
    <t>5913035010</t>
  </si>
  <si>
    <t>Demontáž celopryžové přejezdové konstrukce málo zatížené v koleji část vnější a vnitřní bez závěrných zídek</t>
  </si>
  <si>
    <t>-608909551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</si>
  <si>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</si>
  <si>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</si>
  <si>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"přejezd Strail km 451,414 v 2. koleji " 7,5</t>
  </si>
  <si>
    <t>5913040010</t>
  </si>
  <si>
    <t>Montáž celopryžové přejezdové konstrukce málo zatížené v koleji část vnější a vnitřní bez závěrných zídek</t>
  </si>
  <si>
    <t>-107421575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</si>
  <si>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</si>
  <si>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Poznámka k souboru cen:_x000d_
1. V cenách jsou započteny náklady na montáž konstrukce._x000d_
2. V cenách nejsou obsaženy náklady na dodávku materiálu.</t>
  </si>
  <si>
    <t>9</t>
  </si>
  <si>
    <t>5913070010</t>
  </si>
  <si>
    <t>Demontáž betonové přejezdové konstrukce část vnější a vnitřní bez závěrných zídek</t>
  </si>
  <si>
    <t>948006129</t>
  </si>
  <si>
    <t>Demontáž betonové přejezdové konstrukce část vnější a vnitřní bez závěrných zídek.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</si>
  <si>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</si>
  <si>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"přejezd Brens km 461,497 v 1. koleji " 6</t>
  </si>
  <si>
    <t>"přejezd UNIS km 474,629 ve 2. koleji" 15</t>
  </si>
  <si>
    <t>5913075010</t>
  </si>
  <si>
    <t>Montáž betonové přejezdové konstrukce část vnější a vnitřní bez závěrných zídek</t>
  </si>
  <si>
    <t>424297135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</si>
  <si>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</si>
  <si>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5913070020</t>
  </si>
  <si>
    <t>Demontáž betonové přejezdové konstrukce část vnitřní</t>
  </si>
  <si>
    <t>1055122019</t>
  </si>
  <si>
    <t>Demontáž betonové přejezdové konstrukce část vnitřní. Poznámka: 1. V cenách jsou započteny náklady na demontáž konstrukce a naložení na dopravní prostředek.</t>
  </si>
  <si>
    <t>"přejezd Brens km 470,897 v 1. koleji " 6</t>
  </si>
  <si>
    <t>5913075020</t>
  </si>
  <si>
    <t>Montáž betonové přejezdové konstrukce část vnitřní</t>
  </si>
  <si>
    <t>1849709019</t>
  </si>
  <si>
    <t>Montáž betonové přejezdové konstrukce část vnitřní. Poznámka: 1. V cenách jsou započteny náklady na montáž konstrukce. 2. V cenách nejsou obsaženy náklady na dodávku materiálu.</t>
  </si>
  <si>
    <t>13</t>
  </si>
  <si>
    <t>5908050050</t>
  </si>
  <si>
    <t>Výměna upevnění bezpokladnicového komplety a pryžová podložka</t>
  </si>
  <si>
    <t>úl.pl.</t>
  </si>
  <si>
    <t>-653038557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</si>
  <si>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</si>
  <si>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</si>
  <si>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>(16+16+30)*2</t>
  </si>
  <si>
    <t>14</t>
  </si>
  <si>
    <t>5958125000</t>
  </si>
  <si>
    <t>Komplety s antikorozní úpravou Skl 14 (svěrka Skl14, vrtule R1, podložka Uls7)</t>
  </si>
  <si>
    <t>kus</t>
  </si>
  <si>
    <t>-1348805598</t>
  </si>
  <si>
    <t>64+64+120</t>
  </si>
  <si>
    <t>5958158030</t>
  </si>
  <si>
    <t>Podložka pryžová pod patu kolejnice WU 7 174x152x7 (Vossloh)</t>
  </si>
  <si>
    <t>-1368211408</t>
  </si>
  <si>
    <t>32+32+60</t>
  </si>
  <si>
    <t>16</t>
  </si>
  <si>
    <t>5907015010</t>
  </si>
  <si>
    <t>Ojedinělá výměna kolejnic stávající upevnění tv. UIC60 rozdělení "u"</t>
  </si>
  <si>
    <t>373865636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</si>
  <si>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</si>
  <si>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mazivem._x000d_
2. V cenách nejsou započteny náklady na dělení kolejnic, zřízení svaru, demontáž nebo montáž styků.</t>
  </si>
  <si>
    <t>17</t>
  </si>
  <si>
    <t>5957101000</t>
  </si>
  <si>
    <t>Kolejnice třídy R260 tv. 60 E2 délky 25,000 m</t>
  </si>
  <si>
    <t>1700796941</t>
  </si>
  <si>
    <t>18</t>
  </si>
  <si>
    <t>5905035010</t>
  </si>
  <si>
    <t>Výměna KL malou těžící mechanizací mimo lavičku lože otevřené</t>
  </si>
  <si>
    <t>-1089034008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</si>
  <si>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</si>
  <si>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pražce._x000d_
2. V cenách nejsou obsaženy náklady na podbití pražce, dodávku a doplnění kameniva.</t>
  </si>
  <si>
    <t>5+8</t>
  </si>
  <si>
    <t>19</t>
  </si>
  <si>
    <t>5910020110</t>
  </si>
  <si>
    <t>Svařování kolejnic termitem plný předehřev standardní spára svar jednotlivý tv. UIC60</t>
  </si>
  <si>
    <t>svar</t>
  </si>
  <si>
    <t>562619940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</si>
  <si>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</si>
  <si>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</si>
  <si>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20</t>
  </si>
  <si>
    <t>5910035010</t>
  </si>
  <si>
    <t>Dosažení dovolené upínací teploty v BK prodloužením kolejnicového pásu v koleji tv. UIC60</t>
  </si>
  <si>
    <t>-478112769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</si>
  <si>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</si>
  <si>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</si>
  <si>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5910040230</t>
  </si>
  <si>
    <t>Umožnění volné dilatace kolejnice bez demontáže nebo montáže upevňovadel s osazením a odstraněním kluzných podložek rozdělení pražců "u"</t>
  </si>
  <si>
    <t>879426166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</si>
  <si>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</si>
  <si>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</si>
  <si>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2*50</t>
  </si>
  <si>
    <t>22</t>
  </si>
  <si>
    <t>5913235010</t>
  </si>
  <si>
    <t>Dělení AB komunikace řezáním hloubky do 10 cm</t>
  </si>
  <si>
    <t>-384703433</t>
  </si>
  <si>
    <t>Dělení AB komunikace řezáním hloubky do 10 cm. Poznámka: 1. V cenách jsou započteny náklady na provedení úkolu.</t>
  </si>
  <si>
    <t>Poznámka k souboru cen:_x000d_
1. V cenách jsou započteny náklady na provedení úkolu.</t>
  </si>
  <si>
    <t>23</t>
  </si>
  <si>
    <t>5913240010</t>
  </si>
  <si>
    <t>Odstranění AB komunikace odtěžením nebo frézováním hloubky do 10 cm</t>
  </si>
  <si>
    <t>m2</t>
  </si>
  <si>
    <t>-1853976390</t>
  </si>
  <si>
    <t>Odstranění AB komunikace odtěžením nebo frézováním hloubky do 10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</si>
  <si>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</si>
  <si>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24</t>
  </si>
  <si>
    <t>5913250010</t>
  </si>
  <si>
    <t>Zřízení konstrukce vozovky asfaltobetonové dle vzorového listu Ž lehké - ložní a obrusná vrstva tloušťky do 12 cm</t>
  </si>
  <si>
    <t>1308404156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</si>
  <si>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</si>
  <si>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Poznámka k souboru cen:_x000d_
1. V cenách jsou započteny náklady na zřízení netuhé vozovky podle VL s živičným podkladem ze stmelených vrstev podle vzorového listu Ž._x000d_
2. V cenách nejsou obsaženy náklady na dodávku materiálu.</t>
  </si>
  <si>
    <t>25</t>
  </si>
  <si>
    <t>5963146025</t>
  </si>
  <si>
    <t>Asfaltový beton ACP 22S 50/70 hrubozrnný podkladní vrstva</t>
  </si>
  <si>
    <t>1789283897</t>
  </si>
  <si>
    <t>31,3*0,15*2,2</t>
  </si>
  <si>
    <t>26</t>
  </si>
  <si>
    <t>5913335040</t>
  </si>
  <si>
    <t>Nátěr vodorovného dopravního značení souvislá čára šíře do 200 mm</t>
  </si>
  <si>
    <t>Sborník UOŽI 01 2019</t>
  </si>
  <si>
    <t>1873004388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</si>
  <si>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</si>
  <si>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Poznámka k souboru cen:_x000d_
1. V cenách jsou započteny náklady na očištění povrchu, případně starého nátěru a nečistot a jeho obnovení barvou schváleného typu a odstínu včetně provedení popisu._x000d_
2. V cenách nejsou obsaženy náklady na dodávku materiálu.</t>
  </si>
  <si>
    <t>27</t>
  </si>
  <si>
    <t>9902300300</t>
  </si>
  <si>
    <t>Doprava jednosměrná (např. nakupovaného materiálu) mechanizací o nosnosti přes 3,5 t sypanin (kameniva, písku, suti, dlažebních kostek, atd.) do 30 km</t>
  </si>
  <si>
    <t>-1725348141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</si>
  <si>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</si>
  <si>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"nový mat. - AB" 10,329</t>
  </si>
  <si>
    <t>28</t>
  </si>
  <si>
    <t>9902300600</t>
  </si>
  <si>
    <t>Doprava jednosměrná (např. nakupovaného materiálu) mechanizací o nosnosti přes 3,5 t sypanin (kameniva, písku, suti, dlažebních kostek, atd.) do 80 km</t>
  </si>
  <si>
    <t>-1252830671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</si>
  <si>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</si>
  <si>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 - upevn.</t>
  </si>
  <si>
    <t>0,260+0,022</t>
  </si>
  <si>
    <t>29</t>
  </si>
  <si>
    <t>9902401200</t>
  </si>
  <si>
    <t>Doprava jednosměrná (např. nakupovaného materiálu) mechanizací o nosnosti přes 3,5 t objemnějšího kusového materiálu (prefabrikátů, stožárů, výhybek, rozvaděčů, vybouraných hmot atd.) do 350 km</t>
  </si>
  <si>
    <t>-1324579806</t>
  </si>
  <si>
    <t>Doprava jednosměrná (např. nakupovaného materiálu)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</si>
  <si>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mat. - kolejnice</t>
  </si>
  <si>
    <t>3,002</t>
  </si>
  <si>
    <t>30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</si>
  <si>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</si>
  <si>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</t>
  </si>
  <si>
    <t>856431919</t>
  </si>
  <si>
    <t>Doprava jednosměrná (např. nakupovaného materiálu)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</si>
  <si>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3,002*120</t>
  </si>
  <si>
    <t>31</t>
  </si>
  <si>
    <t>9902300400</t>
  </si>
  <si>
    <t>Doprava jednosměrná (např. nakupovaného materiálu) mechanizací o nosnosti přes 3,5 t sypanin (kameniva, písku, suti, dlažebních kostek, atd.) do 40 km</t>
  </si>
  <si>
    <t>28927570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</si>
  <si>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</si>
  <si>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odvoz na skládku</t>
  </si>
  <si>
    <t>"ŠL" (5+8)*1,8</t>
  </si>
  <si>
    <t>"živice" 10,329</t>
  </si>
  <si>
    <t>"pryž. podl." 0,022</t>
  </si>
  <si>
    <t>32</t>
  </si>
  <si>
    <t>9909000100</t>
  </si>
  <si>
    <t>Poplatek za uložení suti nebo hmot na oficiální skládku</t>
  </si>
  <si>
    <t>798134613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</si>
  <si>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</si>
  <si>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</si>
  <si>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23,4+10,329</t>
  </si>
  <si>
    <t>33</t>
  </si>
  <si>
    <t>9909000400</t>
  </si>
  <si>
    <t>Poplatek za likvidaci plastových součástí</t>
  </si>
  <si>
    <t>-167753783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</si>
  <si>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</si>
  <si>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02 - SO 02 - TO Lovosice</t>
  </si>
  <si>
    <t>1886402436</t>
  </si>
  <si>
    <t>1.TK Bohušovice n.O. – Lovosice</t>
  </si>
  <si>
    <t>1,700</t>
  </si>
  <si>
    <t>2.TK Bohušovice n.O. – Lovosice</t>
  </si>
  <si>
    <t>0,850</t>
  </si>
  <si>
    <t>5909045020</t>
  </si>
  <si>
    <t>Hutnění kolejového lože koleje stávajícího</t>
  </si>
  <si>
    <t>-390110136</t>
  </si>
  <si>
    <t>Hutnění kolejového lože koleje stávajícího.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</si>
  <si>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</si>
  <si>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1827869151</t>
  </si>
  <si>
    <t>TO Lovosice (7x Sa)</t>
  </si>
  <si>
    <t>7*33</t>
  </si>
  <si>
    <t>610242053</t>
  </si>
  <si>
    <t>TO Lovo</t>
  </si>
  <si>
    <t>231*1,6</t>
  </si>
  <si>
    <t>1974466548</t>
  </si>
  <si>
    <t>-2087483208</t>
  </si>
  <si>
    <t>-1276270489</t>
  </si>
  <si>
    <t>"přejezd Brens km 490,649 v 1.TK " 8,4</t>
  </si>
  <si>
    <t>"přejezd Brens km 491,464 v 1. a 2.TK " 7,2*2</t>
  </si>
  <si>
    <t>-1597143044</t>
  </si>
  <si>
    <t>5963113030</t>
  </si>
  <si>
    <t>Přejezd Brens plastové prvky</t>
  </si>
  <si>
    <t>1095911223</t>
  </si>
  <si>
    <t>gumy na dosedací plochy panelů 80 ks</t>
  </si>
  <si>
    <t>24*2</t>
  </si>
  <si>
    <t>03 - SO 03 - TO Ústí n. L. hl. n.</t>
  </si>
  <si>
    <t>1353088772</t>
  </si>
  <si>
    <t>2.TK Prackovice – Ústí n/L jih</t>
  </si>
  <si>
    <t>0,450</t>
  </si>
  <si>
    <t>1720068754</t>
  </si>
  <si>
    <t>TO Ústí n/L hl. n. (1x Sa)</t>
  </si>
  <si>
    <t>1*33</t>
  </si>
  <si>
    <t>5955101005</t>
  </si>
  <si>
    <t>Kamenivo drcené štěrk frakce 31,5/63 třídy min. BII</t>
  </si>
  <si>
    <t>-550719678</t>
  </si>
  <si>
    <t>TO Ústí n/L hl. n.</t>
  </si>
  <si>
    <t>33*1,5</t>
  </si>
  <si>
    <t>9902300100</t>
  </si>
  <si>
    <t>Doprava jednosměrná (např. nakupovaného materiálu) mechanizací o nosnosti přes 3,5 t sypanin (kameniva, písku, suti, dlažebních kostek, atd.) do 10 km</t>
  </si>
  <si>
    <t>-1806553250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</si>
  <si>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</si>
  <si>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-1062639513</t>
  </si>
  <si>
    <t>1902252832</t>
  </si>
  <si>
    <t>"přejezd Strail km 512,931 ve 2. koleji " 7,2</t>
  </si>
  <si>
    <t>437011471</t>
  </si>
  <si>
    <t>04 - SO 04 - TO Děčín hl. n.</t>
  </si>
  <si>
    <t>-217317815</t>
  </si>
  <si>
    <t xml:space="preserve">1.TK Povrly – Děčín </t>
  </si>
  <si>
    <t>1,750</t>
  </si>
  <si>
    <t>-1494749571</t>
  </si>
  <si>
    <t>1714761482</t>
  </si>
  <si>
    <t xml:space="preserve">TO Děčín hl. n.  (5x Sa)</t>
  </si>
  <si>
    <t>5*33</t>
  </si>
  <si>
    <t>1682485109</t>
  </si>
  <si>
    <t xml:space="preserve">TO Děčín hl. n. </t>
  </si>
  <si>
    <t>165*1,5</t>
  </si>
  <si>
    <t>1968298889</t>
  </si>
  <si>
    <t>-1868052807</t>
  </si>
  <si>
    <t>05 - SO 05 - TO Roudnice n. L.</t>
  </si>
  <si>
    <t>882672206</t>
  </si>
  <si>
    <t xml:space="preserve">ŽST  Hněvice</t>
  </si>
  <si>
    <t>0,835+1,620+0,120</t>
  </si>
  <si>
    <t xml:space="preserve">ŽST  Roudnice </t>
  </si>
  <si>
    <t>0,750+0,650</t>
  </si>
  <si>
    <t>5909042020</t>
  </si>
  <si>
    <t>Přesná úprava GPK výhybky směrové a výškové uspořádání pražce betonové</t>
  </si>
  <si>
    <t>-702988435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</si>
  <si>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</si>
  <si>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"ŽST Hněvice" 660</t>
  </si>
  <si>
    <t xml:space="preserve">"ŽST  Roudnice" 510</t>
  </si>
  <si>
    <t>5909042010</t>
  </si>
  <si>
    <t>Přesná úprava GPK výhybky směrové a výškové uspořádání pražce dřevěné nebo ocelové</t>
  </si>
  <si>
    <t>-726529349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</si>
  <si>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</si>
  <si>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 xml:space="preserve">"ŽST  Dolní Beřkovice" 55</t>
  </si>
  <si>
    <t>"ŽST Hněvice" 55</t>
  </si>
  <si>
    <t>1034561727</t>
  </si>
  <si>
    <t>5909050040</t>
  </si>
  <si>
    <t>Stabilizace kolejového lože výhybky stávajícího</t>
  </si>
  <si>
    <t>-1893608201</t>
  </si>
  <si>
    <t>Stabilizace kolejového lože výhybky stávajícího. Poznámka: 1. V cenách jsou započteny náklady na stabilizaci v režimu s řízeným (konstantním) poklesem včetně měření a předání tištěných výstupů.</t>
  </si>
  <si>
    <t>-676974844</t>
  </si>
  <si>
    <t xml:space="preserve">ŽST  Dolní Beřkovice (0,5x Sa)</t>
  </si>
  <si>
    <t>0,5*33</t>
  </si>
  <si>
    <t>žst Hněvice (9x Sa)</t>
  </si>
  <si>
    <t>9*33</t>
  </si>
  <si>
    <t xml:space="preserve">ŽST  Roudnice (6x Sa)</t>
  </si>
  <si>
    <t>6*33</t>
  </si>
  <si>
    <t>-1763269656</t>
  </si>
  <si>
    <t>511,5*1,6</t>
  </si>
  <si>
    <t>616714751</t>
  </si>
  <si>
    <t>"štěrk" 818,400</t>
  </si>
  <si>
    <t>"drť" 36</t>
  </si>
  <si>
    <t>71891823</t>
  </si>
  <si>
    <t>10+150+50</t>
  </si>
  <si>
    <t>5909010410</t>
  </si>
  <si>
    <t>Ojedinělé ruční podbití pražců výhybkových betonových délky do 3 m</t>
  </si>
  <si>
    <t>-1070852293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</si>
  <si>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</si>
  <si>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</si>
  <si>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"žst D. Beřkovice v.č.8" 2</t>
  </si>
  <si>
    <t>"u ČZ vč. 2-8, 22,30" 48</t>
  </si>
  <si>
    <t>"u ČZ vč. 12,13,16,17,18,20" 30</t>
  </si>
  <si>
    <t>5905110020</t>
  </si>
  <si>
    <t>Snížení KL pod patou kolejnice ve výhybce</t>
  </si>
  <si>
    <t>325806736</t>
  </si>
  <si>
    <t>Snížení KL pod patou kolejnice ve výhybce.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</si>
  <si>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vidlemi._x000d_
2. V cenách nejsou obsaženy náklady na doplnění a dodávku kameniva.</t>
  </si>
  <si>
    <t>20+130+120</t>
  </si>
  <si>
    <t>5906015030</t>
  </si>
  <si>
    <t>Výměna pražce malou těžící mechanizací v KL otevřeném i zapuštěném pražec dřevěný výhybkový délky do 3 m</t>
  </si>
  <si>
    <t>-1101652504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</si>
  <si>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</si>
  <si>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vrtule._x000d_
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</si>
  <si>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</si>
  <si>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</si>
  <si>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2014266389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</si>
  <si>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</si>
  <si>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</si>
  <si>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</t>
  </si>
  <si>
    <t>-715799033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</si>
  <si>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</si>
  <si>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5956116000</t>
  </si>
  <si>
    <t>Pražce dřevěné výhybkové dub skupina 3 160x260</t>
  </si>
  <si>
    <t>1151489051</t>
  </si>
  <si>
    <t>5906015010</t>
  </si>
  <si>
    <t>Výměna pražce malou těžící mechanizací v KL otevřeném i zapuštěném pražec dřevěný příčný nevystrojený</t>
  </si>
  <si>
    <t>1338039879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</si>
  <si>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</si>
  <si>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 xml:space="preserve">"ŽST  Hněvice na ZV 22" 7</t>
  </si>
  <si>
    <t xml:space="preserve">"ŽST  Hněvice na KV př" 10</t>
  </si>
  <si>
    <t xml:space="preserve">"ŽST  Hněvice na KV odb" 10</t>
  </si>
  <si>
    <t xml:space="preserve">"ŽST  Hněvice na ZV 302" 4</t>
  </si>
  <si>
    <t>5956101000</t>
  </si>
  <si>
    <t>Pražec dřevěný příčný nevystrojený dub 2600x260x160 mm</t>
  </si>
  <si>
    <t>-1711640598</t>
  </si>
  <si>
    <t>5906015120</t>
  </si>
  <si>
    <t>Výměna pražce malou těžící mechanizací v KL otevřeném i zapuštěném pražec betonový příčný vystrojený</t>
  </si>
  <si>
    <t>-2053017079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</si>
  <si>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</si>
  <si>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 xml:space="preserve">"ŽST  Hněvice na KV př" 5</t>
  </si>
  <si>
    <t xml:space="preserve">"ŽST  Hněvice na KV odb" 5</t>
  </si>
  <si>
    <t>"ŽST Hněvice ve spojce 29-302" 58</t>
  </si>
  <si>
    <t>5908053210</t>
  </si>
  <si>
    <t>Výměna drobného kolejiva vrtule do pražce</t>
  </si>
  <si>
    <t>-959305734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</si>
  <si>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</si>
  <si>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</si>
  <si>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>"výh. č. 22" 450+350</t>
  </si>
  <si>
    <t>"spojka 29 - 302" 32</t>
  </si>
  <si>
    <t>5958134075</t>
  </si>
  <si>
    <t>Součásti upevňovací vrtule R1(145)</t>
  </si>
  <si>
    <t>-2055449074</t>
  </si>
  <si>
    <t>450+32</t>
  </si>
  <si>
    <t>5958134080</t>
  </si>
  <si>
    <t>Součásti upevňovací vrtule R2 (160)</t>
  </si>
  <si>
    <t>-892872093</t>
  </si>
  <si>
    <t>350</t>
  </si>
  <si>
    <t>5958134040</t>
  </si>
  <si>
    <t>Součásti upevňovací kroužek pružný dvojitý Fe 6</t>
  </si>
  <si>
    <t>1566437434</t>
  </si>
  <si>
    <t>450+350+32</t>
  </si>
  <si>
    <t>5958158070</t>
  </si>
  <si>
    <t>Podložka polyetylenová pod podkladnici 380/160/2 (S4, R4)</t>
  </si>
  <si>
    <t>-1697559499</t>
  </si>
  <si>
    <t>5958173000</t>
  </si>
  <si>
    <t>Polyetylenové pásy v kotoučích</t>
  </si>
  <si>
    <t>-538785567</t>
  </si>
  <si>
    <t>5908052010</t>
  </si>
  <si>
    <t>Výměna podložky pryžové pod patu kolejnice</t>
  </si>
  <si>
    <t>-1310760997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</si>
  <si>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</si>
  <si>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150+124</t>
  </si>
  <si>
    <t>5958158020</t>
  </si>
  <si>
    <t>Podložka pryžová pod patu kolejnice R65 183/151/6</t>
  </si>
  <si>
    <t>623854887</t>
  </si>
  <si>
    <t>5958158005</t>
  </si>
  <si>
    <t xml:space="preserve">Podložka pryžová pod patu kolejnice S49  183/126/6</t>
  </si>
  <si>
    <t>710343505</t>
  </si>
  <si>
    <t>5907015045</t>
  </si>
  <si>
    <t>Ojedinělá výměna kolejnic stávající upevnění tv. S49 rozdělení "u"</t>
  </si>
  <si>
    <t>1057196104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</si>
  <si>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</si>
  <si>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5957104020</t>
  </si>
  <si>
    <t>Kolejnicové pásy třídy R260 tv. 49 E1 délky 36 metrů</t>
  </si>
  <si>
    <t>1687728283</t>
  </si>
  <si>
    <t>5910020130</t>
  </si>
  <si>
    <t>Svařování kolejnic termitem plný předehřev standardní spára svar jednotlivý tv. S49</t>
  </si>
  <si>
    <t>-1258942752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</si>
  <si>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</si>
  <si>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</si>
  <si>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</si>
  <si>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1542855439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</si>
  <si>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</si>
  <si>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5910040030</t>
  </si>
  <si>
    <t>Umožnění volné dilatace kolejnice demontáž upevňovadel bez osazení kluzných podložek rozdělení pražců "u"</t>
  </si>
  <si>
    <t>1818929031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</si>
  <si>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</si>
  <si>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35*2</t>
  </si>
  <si>
    <t>5910040130</t>
  </si>
  <si>
    <t>Umožnění volné dilatace kolejnice montáž upevňovadel bez odstranění kluzných podložek rozdělení pražců "u"</t>
  </si>
  <si>
    <t>-37565204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</si>
  <si>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</si>
  <si>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34</t>
  </si>
  <si>
    <t>5905023010</t>
  </si>
  <si>
    <t>Úprava povrchu stezky rozprostřením štěrkodrtě do 3 cm</t>
  </si>
  <si>
    <t>-261880506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</si>
  <si>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</si>
  <si>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Poznámka k souboru cen:_x000d_
1. V cenách jsou započteny náklady na rozprostření a urovnání kameniva včetně zhutnění povrchu stezky. Platí pro nový i stávající stav._x000d_
2. V cenách nejsou obsaženy náklady na dodávku drtě.</t>
  </si>
  <si>
    <t>50+50</t>
  </si>
  <si>
    <t>35</t>
  </si>
  <si>
    <t>5955101025</t>
  </si>
  <si>
    <t>Kamenivo drcené drť frakce 4/8</t>
  </si>
  <si>
    <t>744139334</t>
  </si>
  <si>
    <t>(10+10)*1,8</t>
  </si>
  <si>
    <t>36</t>
  </si>
  <si>
    <t>-46335118</t>
  </si>
  <si>
    <t>0,251+0,200+0,075+0+0,058+0,011+0,025</t>
  </si>
  <si>
    <t>SB8 z žst Děčín hl. n.</t>
  </si>
  <si>
    <t>(10+58)*0,292</t>
  </si>
  <si>
    <t>37</t>
  </si>
  <si>
    <t>9902300700</t>
  </si>
  <si>
    <t>Doprava jednosměrná (např. nakupovaného materiálu) mechanizací o nosnosti přes 3,5 t sypanin (kameniva, písku, suti, dlažebních kostek, atd.) do 100 km</t>
  </si>
  <si>
    <t>-700072762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</si>
  <si>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</si>
  <si>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 - dř. pražce</t>
  </si>
  <si>
    <t>7,454+3,193</t>
  </si>
  <si>
    <t>38</t>
  </si>
  <si>
    <t>733238723</t>
  </si>
  <si>
    <t>3,556</t>
  </si>
  <si>
    <t>39</t>
  </si>
  <si>
    <t>-1348698777</t>
  </si>
  <si>
    <t>3,556*120</t>
  </si>
  <si>
    <t>40</t>
  </si>
  <si>
    <t>-1635070724</t>
  </si>
  <si>
    <t>"výzisk ŠL" 36+36</t>
  </si>
  <si>
    <t>"dř. pražce" 9,3+6,2</t>
  </si>
  <si>
    <t>"pryž. podl. " 0,011+0,025+0,058</t>
  </si>
  <si>
    <t>41</t>
  </si>
  <si>
    <t>1432341936</t>
  </si>
  <si>
    <t>42</t>
  </si>
  <si>
    <t>9909000300</t>
  </si>
  <si>
    <t>Poplatek za likvidaci dřevěných kolejnicových podpor</t>
  </si>
  <si>
    <t>-1568547915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</si>
  <si>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</si>
  <si>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43</t>
  </si>
  <si>
    <t>1617708662</t>
  </si>
  <si>
    <t>06 - SO 06 - TO Lovosice</t>
  </si>
  <si>
    <t>1978683788</t>
  </si>
  <si>
    <t xml:space="preserve">ŽST  Hrobce </t>
  </si>
  <si>
    <t>1,015+1,915</t>
  </si>
  <si>
    <t>491470654</t>
  </si>
  <si>
    <t xml:space="preserve">"ŽST  Hrobce" 390</t>
  </si>
  <si>
    <t>-989662294</t>
  </si>
  <si>
    <t>-1945163928</t>
  </si>
  <si>
    <t>-1100860243</t>
  </si>
  <si>
    <t xml:space="preserve">ŽST  Hrobce  (10x Sa)</t>
  </si>
  <si>
    <t>10*33</t>
  </si>
  <si>
    <t>-2098473354</t>
  </si>
  <si>
    <t>330*1,6</t>
  </si>
  <si>
    <t>1439671335</t>
  </si>
  <si>
    <t>1726519183</t>
  </si>
  <si>
    <t>474561328</t>
  </si>
  <si>
    <t>07 - SO 07 - TO Ústí n. L. hl. n.</t>
  </si>
  <si>
    <t>-1553660057</t>
  </si>
  <si>
    <t xml:space="preserve">ŽST  Prackovice </t>
  </si>
  <si>
    <t>0,460</t>
  </si>
  <si>
    <t>-1090496157</t>
  </si>
  <si>
    <t xml:space="preserve">"ŽST  Prackovice " 195</t>
  </si>
  <si>
    <t>540284450</t>
  </si>
  <si>
    <t xml:space="preserve">ŽST  Prackovice   (2x Sa)</t>
  </si>
  <si>
    <t>2*33</t>
  </si>
  <si>
    <t>624242754</t>
  </si>
  <si>
    <t>66*1,5</t>
  </si>
  <si>
    <t>9902300200</t>
  </si>
  <si>
    <t>Doprava jednosměrná (např. nakupovaného materiálu) mechanizací o nosnosti přes 3,5 t sypanin (kameniva, písku, suti, dlažebních kostek, atd.) do 20 km</t>
  </si>
  <si>
    <t>1705585792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</si>
  <si>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</si>
  <si>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-1542179528</t>
  </si>
  <si>
    <t>1251194428</t>
  </si>
  <si>
    <t>"u ČZ vč. 1, 4,6" 12</t>
  </si>
  <si>
    <t>1151324390</t>
  </si>
  <si>
    <t>08 - SO 08 - TO Děčín hl. n.</t>
  </si>
  <si>
    <t>-82157226</t>
  </si>
  <si>
    <t xml:space="preserve">ŽST  Povrly </t>
  </si>
  <si>
    <t>1,250+0,960</t>
  </si>
  <si>
    <t xml:space="preserve">ŽST  Děčín hl.n.</t>
  </si>
  <si>
    <t>0,150</t>
  </si>
  <si>
    <t>-1560442850</t>
  </si>
  <si>
    <t xml:space="preserve">"ŽST  Povrly " 510</t>
  </si>
  <si>
    <t xml:space="preserve">"ŽST  Děčín hl.n." 240</t>
  </si>
  <si>
    <t>-1829192925</t>
  </si>
  <si>
    <t>1046982856</t>
  </si>
  <si>
    <t>510</t>
  </si>
  <si>
    <t>1061027112</t>
  </si>
  <si>
    <t xml:space="preserve">ŽST  Povrly  (7x Sa)</t>
  </si>
  <si>
    <t xml:space="preserve">ŽST  Děčín hl.n.  (2x Sa)</t>
  </si>
  <si>
    <t>-1792431798</t>
  </si>
  <si>
    <t>297*1,5</t>
  </si>
  <si>
    <t>1283312706</t>
  </si>
  <si>
    <t>705322063</t>
  </si>
  <si>
    <t>100+50</t>
  </si>
  <si>
    <t>695922504</t>
  </si>
  <si>
    <t>"u ČZ vč. 8-13" 36</t>
  </si>
  <si>
    <t>"u ČZ vč. 428,430" 8</t>
  </si>
  <si>
    <t>1363668215</t>
  </si>
  <si>
    <t>90+110</t>
  </si>
  <si>
    <t>-64678996</t>
  </si>
  <si>
    <t>"přejezd Brens" 3*3,6</t>
  </si>
  <si>
    <t>"přechod Brens"2*2,5</t>
  </si>
  <si>
    <t>917934427</t>
  </si>
  <si>
    <t>09 - SO 09 - TO Roudnice</t>
  </si>
  <si>
    <t>5909031020</t>
  </si>
  <si>
    <t>Úprava GPK koleje směrové a výškové uspořádání pražce betonové</t>
  </si>
  <si>
    <t>-443200607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</si>
  <si>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</si>
  <si>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</si>
  <si>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"TK Čížkovice-Libochovice" 4,160</t>
  </si>
  <si>
    <t>1321827698</t>
  </si>
  <si>
    <t xml:space="preserve">TK Čížkovice-Libochovice  (14x Sa)</t>
  </si>
  <si>
    <t>14*33</t>
  </si>
  <si>
    <t>1126040533</t>
  </si>
  <si>
    <t>462*1,5</t>
  </si>
  <si>
    <t>-594215863</t>
  </si>
  <si>
    <t>436513078</t>
  </si>
  <si>
    <t>"přejezd km 6,630 " 6,5</t>
  </si>
  <si>
    <t>"přejezd km 7,525" 5</t>
  </si>
  <si>
    <t>"přejezd km 11,402" 5</t>
  </si>
  <si>
    <t>-887778480</t>
  </si>
  <si>
    <t>5963110015</t>
  </si>
  <si>
    <t>Přejezd Intermont panel 600x3000x170 ŽPP 2</t>
  </si>
  <si>
    <t>500539762</t>
  </si>
  <si>
    <t>"přejezd km 6,630 " 3</t>
  </si>
  <si>
    <t>"přejezd km 7,525" 2</t>
  </si>
  <si>
    <t>"přejezd km 11,402" 2</t>
  </si>
  <si>
    <t>5906015020</t>
  </si>
  <si>
    <t>Výměna pražce malou těžící mechanizací v KL otevřeném i zapuštěném pražec dřevěný příčný vystrojený</t>
  </si>
  <si>
    <t>-750172666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</si>
  <si>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</si>
  <si>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5956101020</t>
  </si>
  <si>
    <t xml:space="preserve">Pražec dřevěný příčný vystrojený   dub 2600x260x160 mm</t>
  </si>
  <si>
    <t>423890713</t>
  </si>
  <si>
    <t>vč. dvojitých podkladnic pro přejezd</t>
  </si>
  <si>
    <t>875094332</t>
  </si>
  <si>
    <t>5908050010</t>
  </si>
  <si>
    <t>Výměna upevnění podkladnicového komplety a pryžová podložka</t>
  </si>
  <si>
    <t>1140566652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</si>
  <si>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</si>
  <si>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11*2</t>
  </si>
  <si>
    <t>26*2</t>
  </si>
  <si>
    <t>5958131025</t>
  </si>
  <si>
    <t>Součásti upevňovací s antikorozní úpravou svěrka ŽS 4 úprava pro žlábek z kolejnic</t>
  </si>
  <si>
    <t>-80022327</t>
  </si>
  <si>
    <t>5958128010</t>
  </si>
  <si>
    <t>Komplety ŽS 4 (šroub RS 1, matice M 24, podložka Fe6, svěrka ŽS4)</t>
  </si>
  <si>
    <t>-1921614418</t>
  </si>
  <si>
    <t>-671475751</t>
  </si>
  <si>
    <t>5907015040</t>
  </si>
  <si>
    <t>Ojedinělá výměna kolejnic stávající upevnění tv. S49 rozdělení "d"</t>
  </si>
  <si>
    <t>-291972954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</si>
  <si>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</si>
  <si>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405716954</t>
  </si>
  <si>
    <t>-9529418</t>
  </si>
  <si>
    <t>1543463476</t>
  </si>
  <si>
    <t>30+25+26,5+25</t>
  </si>
  <si>
    <t>-506538259</t>
  </si>
  <si>
    <t>106,5*0,15*2,2</t>
  </si>
  <si>
    <t>1983567578</t>
  </si>
  <si>
    <t>"nový mat. - AB" 35,145</t>
  </si>
  <si>
    <t>1843589042</t>
  </si>
  <si>
    <t>0,042+0,128+0,013</t>
  </si>
  <si>
    <t>26*0,292</t>
  </si>
  <si>
    <t>-184311831</t>
  </si>
  <si>
    <t>3,114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</si>
  <si>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</si>
  <si>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</si>
  <si>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-130941088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</si>
  <si>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</si>
  <si>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mat. -panely</t>
  </si>
  <si>
    <t>5,005</t>
  </si>
  <si>
    <t>950424309</t>
  </si>
  <si>
    <t>"výzisk ŠL" 10*1,8</t>
  </si>
  <si>
    <t>"živice" 10</t>
  </si>
  <si>
    <t>"dř. pražce" (11+26)*0,103</t>
  </si>
  <si>
    <t>"pryž. podl. " 0,013</t>
  </si>
  <si>
    <t>1578220122</t>
  </si>
  <si>
    <t>18+10</t>
  </si>
  <si>
    <t>-1691254198</t>
  </si>
  <si>
    <t>537779793</t>
  </si>
  <si>
    <t>10 - SO 10 - TO Lovosice</t>
  </si>
  <si>
    <t>165124942</t>
  </si>
  <si>
    <t>"TK Úpořiny – Radejčín " 1,225</t>
  </si>
  <si>
    <t>59090500R</t>
  </si>
  <si>
    <t>Stabilizace kolejového lože koleje zapažením</t>
  </si>
  <si>
    <t>-1788825725</t>
  </si>
  <si>
    <t>vč. dodání tyčí (TO dodá dř.pražce)</t>
  </si>
  <si>
    <t>100</t>
  </si>
  <si>
    <t>1338137524</t>
  </si>
  <si>
    <t xml:space="preserve">TK Úpořiny – Radejčín   (8x Sa + 5x Chopper)</t>
  </si>
  <si>
    <t>13*33</t>
  </si>
  <si>
    <t>961020842</t>
  </si>
  <si>
    <t>429*1,5</t>
  </si>
  <si>
    <t>1790924907</t>
  </si>
  <si>
    <t>466903804</t>
  </si>
  <si>
    <t>"přejezd km 19,272" 25</t>
  </si>
  <si>
    <t>"přejezd km 19,673" 15</t>
  </si>
  <si>
    <t>-337949216</t>
  </si>
  <si>
    <t>25*2</t>
  </si>
  <si>
    <t>15*2</t>
  </si>
  <si>
    <t>5958125010</t>
  </si>
  <si>
    <t>Komplety s antikorozní úpravou ŽS 4 (svěrka ŽS4, šroub RS 1, matice M24, podložka Fe6)</t>
  </si>
  <si>
    <t>1867142030</t>
  </si>
  <si>
    <t>100+60</t>
  </si>
  <si>
    <t>-750338125</t>
  </si>
  <si>
    <t>50+30</t>
  </si>
  <si>
    <t>350587272</t>
  </si>
  <si>
    <t>"přejezd km 19,272" 36*2</t>
  </si>
  <si>
    <t>"přejezd km 19,673" 12,5*2</t>
  </si>
  <si>
    <t>5957101050</t>
  </si>
  <si>
    <t>Kolejnice třídy R260 tv. 49 E1 délky 25,000 m</t>
  </si>
  <si>
    <t>2138114485</t>
  </si>
  <si>
    <t>-323618691</t>
  </si>
  <si>
    <t>-745102630</t>
  </si>
  <si>
    <t>4+4</t>
  </si>
  <si>
    <t>-1234050811</t>
  </si>
  <si>
    <t>"přejezd km 19,673" 5</t>
  </si>
  <si>
    <t>1085208001</t>
  </si>
  <si>
    <t>"přejezd km 19,272" 8</t>
  </si>
  <si>
    <t>-147033677</t>
  </si>
  <si>
    <t>"přejezd km 19,673" 2</t>
  </si>
  <si>
    <t>5963104045</t>
  </si>
  <si>
    <t>Přejezd železobetonový panel vnitřní</t>
  </si>
  <si>
    <t>1382718472</t>
  </si>
  <si>
    <t>"přejezd km 19,272 (např. UNIS, Brens)" 7</t>
  </si>
  <si>
    <t>1170695958</t>
  </si>
  <si>
    <t>2*8</t>
  </si>
  <si>
    <t>-297719803</t>
  </si>
  <si>
    <t>-1781549051</t>
  </si>
  <si>
    <t>32+25</t>
  </si>
  <si>
    <t>-441035365</t>
  </si>
  <si>
    <t>57*0,15*2,2</t>
  </si>
  <si>
    <t>-18172552</t>
  </si>
  <si>
    <t>"nový mat. - AB" 18,810</t>
  </si>
  <si>
    <t>5914035620</t>
  </si>
  <si>
    <t>Zřízení otevřených odvodňovacích zařízení silniční vpusti vozovka slabě zatížená</t>
  </si>
  <si>
    <t>-1395860539</t>
  </si>
  <si>
    <t>Zřízení otevřených odvodňovacích zařízení silniční vpusti vozovka slabě zatížená.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</si>
  <si>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prostředek._x000d_
2. V cenách nejsou obsaženy náklady na provedení výkopku, ruční dočištění a dodávku materiálu.</t>
  </si>
  <si>
    <t>5964121000</t>
  </si>
  <si>
    <t>Prahová vpusť výztužné vč. mříží</t>
  </si>
  <si>
    <t>2092168951</t>
  </si>
  <si>
    <t>5915005020</t>
  </si>
  <si>
    <t>Hloubení rýh nebo jam na železničním spodku II. třídy</t>
  </si>
  <si>
    <t>-905550089</t>
  </si>
  <si>
    <t>Hloubení rýh nebo jam na železničním spodku 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</si>
  <si>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</si>
  <si>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 xml:space="preserve">"přejezd km 19,272" </t>
  </si>
  <si>
    <t>9*0,5*0,6</t>
  </si>
  <si>
    <t>5914025550</t>
  </si>
  <si>
    <t>Výměna dílů otevřeného odvodnění prahové vpusti z prefabrikovaných dílů</t>
  </si>
  <si>
    <t>183833900</t>
  </si>
  <si>
    <t>Výměna dílů otevřeného odvodnění prahové vpusti z prefabrikovaných dílů.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</si>
  <si>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prostředek._x000d_
2. V cenách nejsou obsaženy náklady na provedení výkopku, ruční dočištění a dodávku materiálu.</t>
  </si>
  <si>
    <t>5964127005</t>
  </si>
  <si>
    <t>Odvodňovací žlaby štěrbinové betonové masívní</t>
  </si>
  <si>
    <t>1910856763</t>
  </si>
  <si>
    <t>"4metrový" 2</t>
  </si>
  <si>
    <t>"čistící 1m" 1</t>
  </si>
  <si>
    <t>5964161010</t>
  </si>
  <si>
    <t>Beton lehce zhutnitelný C 20/25;X0 F5 2 285 2 765</t>
  </si>
  <si>
    <t>128</t>
  </si>
  <si>
    <t>-546127281</t>
  </si>
  <si>
    <t>"bet. základy pod štěrb.vpusť" 9*0,5*0,2</t>
  </si>
  <si>
    <t>64</t>
  </si>
  <si>
    <t>-391738305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</si>
  <si>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</si>
  <si>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</si>
  <si>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375879901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</si>
  <si>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</si>
  <si>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dř. pražce pro zapažení</t>
  </si>
  <si>
    <t>80*0,100</t>
  </si>
  <si>
    <t>1919984327</t>
  </si>
  <si>
    <t>0,197+0,014</t>
  </si>
  <si>
    <t>40*0,292</t>
  </si>
  <si>
    <t>-794355145</t>
  </si>
  <si>
    <t>1,235+3,556</t>
  </si>
  <si>
    <t>-869957112</t>
  </si>
  <si>
    <t>4,791*120</t>
  </si>
  <si>
    <t>-871394051</t>
  </si>
  <si>
    <t>nový mat. -panely +UNIS</t>
  </si>
  <si>
    <t>1,430+(0,120*7)</t>
  </si>
  <si>
    <t>-1345594135</t>
  </si>
  <si>
    <t>"výzisk ŠL" (5+5)*1,8</t>
  </si>
  <si>
    <t>"živice" 13,992</t>
  </si>
  <si>
    <t>"rýha" 2,7*1,9</t>
  </si>
  <si>
    <t>"pryž. podl. " 0,014</t>
  </si>
  <si>
    <t>-1225575843</t>
  </si>
  <si>
    <t>18+13,992+5,130</t>
  </si>
  <si>
    <t>1640704850</t>
  </si>
  <si>
    <t>11 - Souhrnné výkony</t>
  </si>
  <si>
    <t>7497371630</t>
  </si>
  <si>
    <t>Demontáže zařízení trakčního vedení svodu propojení nebo ukolejnění na elektrizovaných tratích nebo v kolejových obvodech</t>
  </si>
  <si>
    <t>1705276833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</si>
  <si>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</si>
  <si>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</si>
  <si>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</si>
  <si>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272368210</t>
  </si>
  <si>
    <t>7592007120</t>
  </si>
  <si>
    <t>Demontáž informačního bodu MIB 6</t>
  </si>
  <si>
    <t>1144699995</t>
  </si>
  <si>
    <t>demontáž AVV</t>
  </si>
  <si>
    <t>7592005130</t>
  </si>
  <si>
    <t>Montáž magnetu na nosnou konstrukci</t>
  </si>
  <si>
    <t>-97434794</t>
  </si>
  <si>
    <t>9903200100</t>
  </si>
  <si>
    <t>Přeprava mechanizace na místo prováděných prací o hmotnosti přes 12 t přes 50 do 100 km</t>
  </si>
  <si>
    <t>-2130928269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</si>
  <si>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</si>
  <si>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</si>
  <si>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"pro SO 01, 02, 05" 5</t>
  </si>
  <si>
    <t>"pro SO 03, 04, 07, 08" 3</t>
  </si>
  <si>
    <t>"pro SO 09, 10" 3</t>
  </si>
  <si>
    <t>12 - Materiál dodávaný objednatelem - NEOCEŇOVAT</t>
  </si>
  <si>
    <t>5956213065</t>
  </si>
  <si>
    <t xml:space="preserve">Pražec betonový příčný vystrojený  užitý tv. SB 8 P</t>
  </si>
  <si>
    <t>-1529496263</t>
  </si>
  <si>
    <t>"TK Čížkovice-Libochovice " 26</t>
  </si>
  <si>
    <t>"TK Úpořiny - Radejčín" 25+15</t>
  </si>
  <si>
    <t>5957201010</t>
  </si>
  <si>
    <t>Kolejnice užité tv. S49</t>
  </si>
  <si>
    <t>104189000</t>
  </si>
  <si>
    <t>"TK Čížkovice-Libochovice" 20</t>
  </si>
  <si>
    <t>2 - VRN</t>
  </si>
  <si>
    <t>022101001</t>
  </si>
  <si>
    <t>Geodetické práce Geodetické práce před opravou</t>
  </si>
  <si>
    <t>kpl</t>
  </si>
  <si>
    <t>164259498</t>
  </si>
  <si>
    <t>022101011</t>
  </si>
  <si>
    <t>Geodetické práce Geodetické práce v průběhu opravy</t>
  </si>
  <si>
    <t>2088050536</t>
  </si>
  <si>
    <t>022101021</t>
  </si>
  <si>
    <t>Geodetické práce Geodetické práce po ukončení opravy</t>
  </si>
  <si>
    <t>1291174648</t>
  </si>
  <si>
    <t>022111011</t>
  </si>
  <si>
    <t>Geodetické práce Kontrola PPK při směrové a výškové úpravě koleje zaměřením APK trať dvoukolejná</t>
  </si>
  <si>
    <t>1444167015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</si>
  <si>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</si>
  <si>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023131001</t>
  </si>
  <si>
    <t>Projektové práce Dokumentace skutečného provedení železničního svršku a spodku</t>
  </si>
  <si>
    <t>-1286955346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</si>
  <si>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</si>
  <si>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</si>
  <si>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</si>
  <si>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1009274469</t>
  </si>
  <si>
    <t>P</t>
  </si>
  <si>
    <t>Poznámka k položce:_x000d_
Základna pro výpočet - ZRN</t>
  </si>
  <si>
    <t>B - mimo koridor</t>
  </si>
  <si>
    <t>01 - SO 01 - PS Štětí</t>
  </si>
  <si>
    <t>-80792025</t>
  </si>
  <si>
    <t xml:space="preserve">1. SK žst Mělník km 371,115–372,400 </t>
  </si>
  <si>
    <t>1,310</t>
  </si>
  <si>
    <t xml:space="preserve">2. SK žst Mělník km 371,390–372,400 </t>
  </si>
  <si>
    <t>1,100</t>
  </si>
  <si>
    <t xml:space="preserve">4. SK žst Mělník km 371,495–372,310 </t>
  </si>
  <si>
    <t>0,815</t>
  </si>
  <si>
    <t xml:space="preserve">1.TK  Liběchov - Mělník km 374,300–374,500</t>
  </si>
  <si>
    <t>0,200</t>
  </si>
  <si>
    <t xml:space="preserve">2.TK  Liběchov - Mělník km 373,850 – 374,400</t>
  </si>
  <si>
    <t>0,550</t>
  </si>
  <si>
    <t xml:space="preserve">2.TK  Liběchov - Mělník km 378,200 – 379,660</t>
  </si>
  <si>
    <t>1,460</t>
  </si>
  <si>
    <t>1.SK žst. Liběchov km 379,660 – 379,960</t>
  </si>
  <si>
    <t>0,300</t>
  </si>
  <si>
    <t>2.SK žst. Liběchov km 379,660 – 379,960</t>
  </si>
  <si>
    <t xml:space="preserve">2.TK  Liběchov – Štětí km 380,600 – 381,150</t>
  </si>
  <si>
    <t>1.SK žst. Štětí km 384,800 – 386,300</t>
  </si>
  <si>
    <t>1,500</t>
  </si>
  <si>
    <t>2.SK žst. Štětí km 384,800 – 386,300</t>
  </si>
  <si>
    <t>5909041010</t>
  </si>
  <si>
    <t>Úprava GPK výhybky směrové a výškové uspořádání pražce dřevěné nebo ocelové</t>
  </si>
  <si>
    <t>1579097209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</si>
  <si>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</si>
  <si>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1. SK žst. Mělník v.č.1, 8, 10, 37,38,39,40</t>
  </si>
  <si>
    <t>62,39+62,39+49,85+49,85+81,32+81,32+49,85+50</t>
  </si>
  <si>
    <t>2. SK žst. Mělník v.č.34</t>
  </si>
  <si>
    <t>49,85+30</t>
  </si>
  <si>
    <t>1. .SK žst. Liběchov v.č. 1, 3, 5</t>
  </si>
  <si>
    <t>106,97+53,61+50+200</t>
  </si>
  <si>
    <t>2. .SK žst. Liběchov v.č. 2,4,6</t>
  </si>
  <si>
    <t>1. SK Štětí v.č. 1,3,5,18,19,20</t>
  </si>
  <si>
    <t>106,97+53,61+53,61+53,61+1300</t>
  </si>
  <si>
    <t>2. SK Štětí v.č.2,4,6,15,17,21</t>
  </si>
  <si>
    <t>-1324959868</t>
  </si>
  <si>
    <t>PS štětí (28x Sa)</t>
  </si>
  <si>
    <t>28*33</t>
  </si>
  <si>
    <t>698439009</t>
  </si>
  <si>
    <t>"PS Štětí" 924*1,5</t>
  </si>
  <si>
    <t>"čištění 4.SK" 68*1,5</t>
  </si>
  <si>
    <t>-30751598</t>
  </si>
  <si>
    <t>"štěrk" 1488</t>
  </si>
  <si>
    <t>"drť" 55,530</t>
  </si>
  <si>
    <t>-811072747</t>
  </si>
  <si>
    <t>"4. SK žst Mělník" 815</t>
  </si>
  <si>
    <t>5905035020</t>
  </si>
  <si>
    <t>Výměna KL malou těžící mechanizací mimo lavičku lože zapuštěné</t>
  </si>
  <si>
    <t>804199268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</si>
  <si>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</si>
  <si>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"4. SK žst Mělník" 68</t>
  </si>
  <si>
    <t>-1457172291</t>
  </si>
  <si>
    <t>"1. SK P2936" 14</t>
  </si>
  <si>
    <t>"2. SK P2936" 14</t>
  </si>
  <si>
    <t>"1. SK P2948" 12</t>
  </si>
  <si>
    <t>"2. SK P2948" 12</t>
  </si>
  <si>
    <t>1855339193</t>
  </si>
  <si>
    <t>-520991690</t>
  </si>
  <si>
    <t>"1. SK P2937" 9,6</t>
  </si>
  <si>
    <t>"2. SK P2937" 9,6</t>
  </si>
  <si>
    <t>1720712056</t>
  </si>
  <si>
    <t>5913060020</t>
  </si>
  <si>
    <t>Demontáž dílů betonové přejezdové konstrukce vnitřního panelu</t>
  </si>
  <si>
    <t>-799392910</t>
  </si>
  <si>
    <t>Demontáž dílů betonové přejezdové konstrukce vnitřního panelu. Poznámka: 1. V cenách jsou započteny náklady na demontáž konstrukce a naložení na dopravní prostředek.</t>
  </si>
  <si>
    <t>"P2940" 2</t>
  </si>
  <si>
    <t>"P2939" 2</t>
  </si>
  <si>
    <t>"P2947" 3</t>
  </si>
  <si>
    <t>5913060010</t>
  </si>
  <si>
    <t>Demontáž dílů betonové přejezdové konstrukce vnějšího panelu</t>
  </si>
  <si>
    <t>-153006560</t>
  </si>
  <si>
    <t>Demontáž dílů betonové přejezdové konstrukce vnějšího panelu. Poznámka: 1. V cenách jsou započteny náklady na demontáž konstrukce a naložení na dopravní prostředek.</t>
  </si>
  <si>
    <t>"P2940" 4</t>
  </si>
  <si>
    <t>"P2947" 6</t>
  </si>
  <si>
    <t>5913065020</t>
  </si>
  <si>
    <t>Montáž dílů betonové přejezdové konstrukce v koleji vnitřního panelu</t>
  </si>
  <si>
    <t>-1645530204</t>
  </si>
  <si>
    <t>Montáž dílů betonové přejezdové konstrukce v koleji vnitřního panelu. Poznámka: 1. V cenách jsou započteny náklady na montáž dílů. 2. V cenách nejsou obsaženy náklady na dodávku materiálu.</t>
  </si>
  <si>
    <t>Poznámka k souboru cen:_x000d_
1. V cenách jsou započteny náklady na montáž dílů._x000d_
2. V cenách nejsou obsaženy náklady na dodávku materiálu.</t>
  </si>
  <si>
    <t>5913065010</t>
  </si>
  <si>
    <t>Montáž dílů betonové přejezdové konstrukce v koleji vnějšího panelu</t>
  </si>
  <si>
    <t>586088136</t>
  </si>
  <si>
    <t>Montáž dílů betonové přejezdové konstrukce v koleji vnějšího panelu. Poznámka: 1. V cenách jsou započteny náklady na montáž dílů. 2. V cenách nejsou obsaženy náklady na dodávku materiálu.</t>
  </si>
  <si>
    <t>591307001R</t>
  </si>
  <si>
    <t>-116032030</t>
  </si>
  <si>
    <t xml:space="preserve">bet. přechody: 1.+2. SK Mělník,  1.+2.SK Štětí, </t>
  </si>
  <si>
    <t>1.+2.SK Žernoseky, 1.+2.SK Liběchov</t>
  </si>
  <si>
    <t>3*8</t>
  </si>
  <si>
    <t>591307501R</t>
  </si>
  <si>
    <t>736103926</t>
  </si>
  <si>
    <t>-504102016</t>
  </si>
  <si>
    <t>"stezka" 815*0,03*1,8</t>
  </si>
  <si>
    <t>"podsyp panelů" 44*0,1*1,8</t>
  </si>
  <si>
    <t>5964133010</t>
  </si>
  <si>
    <t>Geotextilie ochranné</t>
  </si>
  <si>
    <t>1866272987</t>
  </si>
  <si>
    <t>1900453161</t>
  </si>
  <si>
    <t>-250934598</t>
  </si>
  <si>
    <t>"P2636" 42</t>
  </si>
  <si>
    <t>"P2640" 24</t>
  </si>
  <si>
    <t>"P2939" 56</t>
  </si>
  <si>
    <t>"P2947" 9</t>
  </si>
  <si>
    <t>"P2947" 27</t>
  </si>
  <si>
    <t>771697435</t>
  </si>
  <si>
    <t>1659169820</t>
  </si>
  <si>
    <t>158*0,10*2,2</t>
  </si>
  <si>
    <t>1478254336</t>
  </si>
  <si>
    <t>"nový mat. - AB" 34,760</t>
  </si>
  <si>
    <t>1169737914</t>
  </si>
  <si>
    <t>"vybour. AB" 34,760</t>
  </si>
  <si>
    <t>"štěrk z čišt" 102</t>
  </si>
  <si>
    <t>1803040553</t>
  </si>
  <si>
    <t>-539521519</t>
  </si>
  <si>
    <t>7592005120</t>
  </si>
  <si>
    <t>Montáž informačního bodu MIB 6</t>
  </si>
  <si>
    <t>819617661</t>
  </si>
  <si>
    <t>Montáž informačního bodu MIB 6 - uložení a připevnění na určené místo, seřízení, přezkoušení</t>
  </si>
  <si>
    <t>5917045040</t>
  </si>
  <si>
    <t>Kolejnicový mazník s pohonem demontáž</t>
  </si>
  <si>
    <t>-2079712905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</si>
  <si>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</si>
  <si>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Poznámka k souboru cen:_x000d_
1. V cenách jsou započteny náklady na demontáž, nebo montáž včetně doplnění mazníku mazivem, seřízení a zajištění funkčnosti._x000d_
2. V cenách nejsou obsaženy náklady na vrtání otvorů do kolejnice a dodávku materiálu.</t>
  </si>
  <si>
    <t>5917045030</t>
  </si>
  <si>
    <t>Kolejnicový mazník s pohonem montáž</t>
  </si>
  <si>
    <t>-1747429487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</si>
  <si>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</si>
  <si>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1581224200</t>
  </si>
  <si>
    <t xml:space="preserve">ASP,  ASPv, pluh, bagr</t>
  </si>
  <si>
    <t>02 - SO 02 - PS Litoměřice</t>
  </si>
  <si>
    <t>-869949664</t>
  </si>
  <si>
    <t xml:space="preserve">1.TK  LTM – Polepy km 400,900–402,900</t>
  </si>
  <si>
    <t>0,2000</t>
  </si>
  <si>
    <t xml:space="preserve">2.TK  LTM – Polepy km 400,900–402,900</t>
  </si>
  <si>
    <t>0,900</t>
  </si>
  <si>
    <t xml:space="preserve">1.TK  V. Žernoseky – LTM dolní km 410,500–411,960</t>
  </si>
  <si>
    <t xml:space="preserve">1.SK  V. Žernoseky km 412,020–412,800 </t>
  </si>
  <si>
    <t>0,780</t>
  </si>
  <si>
    <t xml:space="preserve">2.SK  V. Žernoseky km 412,020–412,800 </t>
  </si>
  <si>
    <t xml:space="preserve">4.SK  V. Žernoseky km 412,020–412,750 </t>
  </si>
  <si>
    <t>0,730</t>
  </si>
  <si>
    <t>1.TK Sebuzín - V.Žernoseky km 414,100–414,350</t>
  </si>
  <si>
    <t>0,250</t>
  </si>
  <si>
    <t>1.TK Sebuzín - V.Žernoseky km 418,600 – 418,900</t>
  </si>
  <si>
    <t>1.TK Sebuzín - V.Žernoseky km 420,250 – 421,300</t>
  </si>
  <si>
    <t>1,050</t>
  </si>
  <si>
    <t>2.TK Sebuzín - V.Žernoseky km 414,350 – 415,350</t>
  </si>
  <si>
    <t>1,000</t>
  </si>
  <si>
    <t>2.TK Sebuzín - V.Žernoseky km 420,250 – 421,300</t>
  </si>
  <si>
    <t xml:space="preserve">1.SK Sebuzín km 422,330–423,000 </t>
  </si>
  <si>
    <t>0,670</t>
  </si>
  <si>
    <t>1106147976</t>
  </si>
  <si>
    <t>PS Litoměřice (25x Sa)</t>
  </si>
  <si>
    <t>25*33</t>
  </si>
  <si>
    <t>-199551433</t>
  </si>
  <si>
    <t>"PS Litoměřice" 825*1,5</t>
  </si>
  <si>
    <t>-1936287974</t>
  </si>
  <si>
    <t>"štěrk" 1237,5</t>
  </si>
  <si>
    <t>-1652753090</t>
  </si>
  <si>
    <t>"1. TK P2958" 8,4</t>
  </si>
  <si>
    <t>"2. TK P2958" 8,4</t>
  </si>
  <si>
    <t>"P2963"7,2</t>
  </si>
  <si>
    <t>"P2964" 9,6</t>
  </si>
  <si>
    <t>-1142642525</t>
  </si>
  <si>
    <t>-247101032</t>
  </si>
  <si>
    <t>"1. TK P2958" 30</t>
  </si>
  <si>
    <t>"2. TK P2958" 30</t>
  </si>
  <si>
    <t>5958125005</t>
  </si>
  <si>
    <t>Komplety s antikorozní úpravou Skl 24 (svěrka Skl24, šroub RS0, matice M22, podložka Uls6)</t>
  </si>
  <si>
    <t>-1368930083</t>
  </si>
  <si>
    <t>"P2958" 60+60</t>
  </si>
  <si>
    <t>5914015130</t>
  </si>
  <si>
    <t>Čištění odvodňovacích zařízení ručně prahová vpusť s mříží</t>
  </si>
  <si>
    <t>1573242594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</si>
  <si>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</si>
  <si>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prostředek._x000d_
2. V cenách nejsou obsaženy náklady na dopravu a skládkovné.</t>
  </si>
  <si>
    <t>"2. TK P2958" 12</t>
  </si>
  <si>
    <t>-670357890</t>
  </si>
  <si>
    <t>708343938</t>
  </si>
  <si>
    <t>"P2958" 27</t>
  </si>
  <si>
    <t>"P2958" 54</t>
  </si>
  <si>
    <t>370929726</t>
  </si>
  <si>
    <t>835377702</t>
  </si>
  <si>
    <t>81*0,10*2,2</t>
  </si>
  <si>
    <t>-1369294318</t>
  </si>
  <si>
    <t>"nový mat. - AB" 17,820</t>
  </si>
  <si>
    <t>1055554308</t>
  </si>
  <si>
    <t>"vybour. AB" 17,820</t>
  </si>
  <si>
    <t>-315941501</t>
  </si>
  <si>
    <t>-619669055</t>
  </si>
  <si>
    <t>0,133</t>
  </si>
  <si>
    <t>27355771</t>
  </si>
  <si>
    <t>-989164435</t>
  </si>
  <si>
    <t>7596207010</t>
  </si>
  <si>
    <t>Demontáž indikátoru horkoběžnosti</t>
  </si>
  <si>
    <t>1720234707</t>
  </si>
  <si>
    <t>7596205010</t>
  </si>
  <si>
    <t>Montáž indikátoru horkoběžnosti</t>
  </si>
  <si>
    <t>-231469408</t>
  </si>
  <si>
    <t>-1213390799</t>
  </si>
  <si>
    <t>1721559974</t>
  </si>
  <si>
    <t>217651203</t>
  </si>
  <si>
    <t xml:space="preserve">03 - SO 03 - PS Děčín východ </t>
  </si>
  <si>
    <t>-34403483</t>
  </si>
  <si>
    <t xml:space="preserve">1.TK  Ústí n/L Střekov - Sebuzín  km 423,200–423,800</t>
  </si>
  <si>
    <t>0,600</t>
  </si>
  <si>
    <t xml:space="preserve">1.TK  Ústí n/L Střekov - Sebuzín  km 427,500 – 427,900</t>
  </si>
  <si>
    <t>0,400</t>
  </si>
  <si>
    <t xml:space="preserve">2.TK  Ústí n/L Střekov - Sebuzín  km 424,200–425,900</t>
  </si>
  <si>
    <t xml:space="preserve">1.TK  Ústí n/L Střekov - Sebuzín  km 428,900–429,700</t>
  </si>
  <si>
    <t>0,800</t>
  </si>
  <si>
    <t>1.SK + 1a. SK žst. Děčín východ</t>
  </si>
  <si>
    <t>2. SK žst. Děčín východ</t>
  </si>
  <si>
    <t>-1202288354</t>
  </si>
  <si>
    <t>1.SK + 1a. SK žst. Děčín východ v.č. 59, 74</t>
  </si>
  <si>
    <t xml:space="preserve"> 49,85+49,85+50</t>
  </si>
  <si>
    <t>žst. Děčín východ</t>
  </si>
  <si>
    <t>2000</t>
  </si>
  <si>
    <t>-792301270</t>
  </si>
  <si>
    <t>PS Děčín vých (22x Sa)</t>
  </si>
  <si>
    <t>22*33</t>
  </si>
  <si>
    <t>2001787591</t>
  </si>
  <si>
    <t>"PS Děčín vých" 726*1,5</t>
  </si>
  <si>
    <t>-602650811</t>
  </si>
  <si>
    <t>"štěrk" 1089</t>
  </si>
  <si>
    <t>5913190110</t>
  </si>
  <si>
    <t>Demontáž dřevěných dílů přechodu fošna</t>
  </si>
  <si>
    <t>2076037549</t>
  </si>
  <si>
    <t>Demontáž dřevěných dílů přechodu fošna. Poznámka: 1. V cenách jsou započteny náklady na demontáž a naložení na dopravní prostředek.</t>
  </si>
  <si>
    <t>Poznámka k souboru cen:_x000d_
1. V cenách jsou započteny náklady na demontáž a naložení na dopravní prostředek.</t>
  </si>
  <si>
    <t>5913195110</t>
  </si>
  <si>
    <t>Montáž dřevěných dílů přechodu fošna</t>
  </si>
  <si>
    <t>-1399046177</t>
  </si>
  <si>
    <t>Montáž dřevěných dílů přechodu fošna. Poznámka: 1. V cenách jsou započteny náklady na montáž a manipulaci. 2. V cenách nejsou obsaženy náklady na dodávku materiálu.</t>
  </si>
  <si>
    <t>Poznámka k souboru cen:_x000d_
1. V cenách jsou započteny náklady na montáž a manipulaci._x000d_
2. V cenách nejsou obsaženy náklady na dodávku materiálu.</t>
  </si>
  <si>
    <t>910269448</t>
  </si>
  <si>
    <t>-592771391</t>
  </si>
  <si>
    <t>-1853082666</t>
  </si>
  <si>
    <t>-2013553078</t>
  </si>
  <si>
    <t>1096344588</t>
  </si>
  <si>
    <t>04 - SO 04 - TO Ústí n. L. západ</t>
  </si>
  <si>
    <t>351692982</t>
  </si>
  <si>
    <t xml:space="preserve">ÚL záp. SK č. 1 km   1,45 – 2,2          </t>
  </si>
  <si>
    <t>0,750</t>
  </si>
  <si>
    <t xml:space="preserve">ÚL záp.SK č. 51  km 3,75 - 4,65</t>
  </si>
  <si>
    <t>ÚL záp.SK č. 52 km 3,75 - 4,65</t>
  </si>
  <si>
    <t>TK č.1 + č. 2 Bohosudov – Chabařovice</t>
  </si>
  <si>
    <t>km 12,230 – 13,800</t>
  </si>
  <si>
    <t>0,600+0,600</t>
  </si>
  <si>
    <t>TK č.1 + č. 2 Chabařovice – ÚL záp.</t>
  </si>
  <si>
    <t>km 10.556 – 5,600</t>
  </si>
  <si>
    <t>1,000+1,000</t>
  </si>
  <si>
    <t xml:space="preserve">Trmice SK.č.1,1a  km 3,900 -  4,700</t>
  </si>
  <si>
    <t xml:space="preserve">Trmice SK č.101 1,300 -  1,900</t>
  </si>
  <si>
    <t>789827461</t>
  </si>
  <si>
    <t>ÚL záp-v.č. 302, 15, 18, 37, 40, 45, 50, 51, 110,116,114,118,817</t>
  </si>
  <si>
    <t>49,85+49,85+53,61+44,63+53,61+53,61+49,85+49,85+53,61+80+53,61+80+62,39</t>
  </si>
  <si>
    <t>Chabařovice v.č.1</t>
  </si>
  <si>
    <t>49,85</t>
  </si>
  <si>
    <t>-70664750</t>
  </si>
  <si>
    <t>477937439</t>
  </si>
  <si>
    <t>660*1,5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</si>
  <si>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</si>
  <si>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</si>
  <si>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732258720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</si>
  <si>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</si>
  <si>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-1903474376</t>
  </si>
  <si>
    <t>ASP, Pluh</t>
  </si>
  <si>
    <t>05 - SO 05 - TO Česká Kamenice</t>
  </si>
  <si>
    <t>1678948457</t>
  </si>
  <si>
    <t>žst Mlýny výh. č. 1</t>
  </si>
  <si>
    <t>46,19+50</t>
  </si>
  <si>
    <t>žst Rybniště výh.č.4</t>
  </si>
  <si>
    <t>49,8/5+50</t>
  </si>
  <si>
    <t>žst Rybniště přípoj mezi výh.č.2 a 5</t>
  </si>
  <si>
    <t>1983934586</t>
  </si>
  <si>
    <t>TO Č. Kamenice (6xSa)</t>
  </si>
  <si>
    <t>-1723193762</t>
  </si>
  <si>
    <t>198*1,6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</si>
  <si>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</si>
  <si>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</si>
  <si>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492208669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</si>
  <si>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</si>
  <si>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1924355710</t>
  </si>
  <si>
    <t>06 - SO 06 - TO Rumburk</t>
  </si>
  <si>
    <t>HSV - Práce a dodávky HSV</t>
  </si>
  <si>
    <t>1028337616</t>
  </si>
  <si>
    <t>Žst K.Lípa</t>
  </si>
  <si>
    <t>0,544</t>
  </si>
  <si>
    <t>-2050430245</t>
  </si>
  <si>
    <t>Žst K.Lípa výh.č.4+5+6</t>
  </si>
  <si>
    <t>49,85+49,85+49,85</t>
  </si>
  <si>
    <t>-827100752</t>
  </si>
  <si>
    <t>TO Rumburk (1x Sa)</t>
  </si>
  <si>
    <t>-896620378</t>
  </si>
  <si>
    <t>349266699</t>
  </si>
  <si>
    <t>419714034</t>
  </si>
  <si>
    <t>HSV</t>
  </si>
  <si>
    <t>Práce a dodávky HSV</t>
  </si>
  <si>
    <t>-768751068</t>
  </si>
  <si>
    <t>-1967413607</t>
  </si>
  <si>
    <t>-192283679</t>
  </si>
  <si>
    <t>-378230987</t>
  </si>
  <si>
    <t>-304460422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</si>
</sst>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9" xfId="0" applyFont="1" applyBorder="1" applyAlignment="1" applyProtection="1"/>
    <xf numFmtId="0" fontId="10" fillId="0" borderId="20" xfId="0" applyFont="1" applyBorder="1" applyAlignment="1" applyProtection="1"/>
    <xf numFmtId="166" fontId="10" fillId="0" borderId="20" xfId="0" applyNumberFormat="1" applyFont="1" applyBorder="1" applyAlignment="1" applyProtection="1"/>
    <xf numFmtId="166" fontId="10" fillId="0" borderId="21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05_2020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geometrických parametrů koleje 2020 u ST Ústí nad Labem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obvod ST 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11. 5. 2020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OŘ ÚNL, ST ÚNL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Věra Trnková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ROUND(AG55+AG70,2)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ROUND(AS55+AS70,2)</f>
        <v>0</v>
      </c>
      <c r="AT54" s="105">
        <f>ROUND(SUM(AV54:AW54),2)</f>
        <v>0</v>
      </c>
      <c r="AU54" s="106">
        <f>ROUND(AU55+AU70,5)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ROUND(AZ55+AZ70,2)</f>
        <v>0</v>
      </c>
      <c r="BA54" s="105">
        <f>ROUND(BA55+BA70,2)</f>
        <v>0</v>
      </c>
      <c r="BB54" s="105">
        <f>ROUND(BB55+BB70,2)</f>
        <v>0</v>
      </c>
      <c r="BC54" s="105">
        <f>ROUND(BC55+BC70,2)</f>
        <v>0</v>
      </c>
      <c r="BD54" s="107">
        <f>ROUND(BD55+BD70,2)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7"/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ROUND(AG56+AG69,2)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80</v>
      </c>
      <c r="AR55" s="117"/>
      <c r="AS55" s="118">
        <f>ROUND(AS56+AS69,2)</f>
        <v>0</v>
      </c>
      <c r="AT55" s="119">
        <f>ROUND(SUM(AV55:AW55),2)</f>
        <v>0</v>
      </c>
      <c r="AU55" s="120">
        <f>ROUND(AU56+AU69,5)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ROUND(AZ56+AZ69,2)</f>
        <v>0</v>
      </c>
      <c r="BA55" s="119">
        <f>ROUND(BA56+BA69,2)</f>
        <v>0</v>
      </c>
      <c r="BB55" s="119">
        <f>ROUND(BB56+BB69,2)</f>
        <v>0</v>
      </c>
      <c r="BC55" s="119">
        <f>ROUND(BC56+BC69,2)</f>
        <v>0</v>
      </c>
      <c r="BD55" s="121">
        <f>ROUND(BD56+BD69,2)</f>
        <v>0</v>
      </c>
      <c r="BE55" s="7"/>
      <c r="BS55" s="122" t="s">
        <v>73</v>
      </c>
      <c r="BT55" s="122" t="s">
        <v>81</v>
      </c>
      <c r="BU55" s="122" t="s">
        <v>75</v>
      </c>
      <c r="BV55" s="122" t="s">
        <v>76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4" customFormat="1" ht="16.5" customHeight="1">
      <c r="A56" s="4"/>
      <c r="B56" s="62"/>
      <c r="C56" s="123"/>
      <c r="D56" s="123"/>
      <c r="E56" s="124" t="s">
        <v>81</v>
      </c>
      <c r="F56" s="124"/>
      <c r="G56" s="124"/>
      <c r="H56" s="124"/>
      <c r="I56" s="124"/>
      <c r="J56" s="123"/>
      <c r="K56" s="124" t="s">
        <v>84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ROUND(SUM(AG57:AG68),2)</f>
        <v>0</v>
      </c>
      <c r="AH56" s="123"/>
      <c r="AI56" s="123"/>
      <c r="AJ56" s="123"/>
      <c r="AK56" s="123"/>
      <c r="AL56" s="123"/>
      <c r="AM56" s="123"/>
      <c r="AN56" s="126">
        <f>SUM(AG56,AT56)</f>
        <v>0</v>
      </c>
      <c r="AO56" s="123"/>
      <c r="AP56" s="123"/>
      <c r="AQ56" s="127" t="s">
        <v>85</v>
      </c>
      <c r="AR56" s="64"/>
      <c r="AS56" s="128">
        <f>ROUND(SUM(AS57:AS68),2)</f>
        <v>0</v>
      </c>
      <c r="AT56" s="129">
        <f>ROUND(SUM(AV56:AW56),2)</f>
        <v>0</v>
      </c>
      <c r="AU56" s="130">
        <f>ROUND(SUM(AU57:AU68),5)</f>
        <v>0</v>
      </c>
      <c r="AV56" s="129">
        <f>ROUND(AZ56*L29,2)</f>
        <v>0</v>
      </c>
      <c r="AW56" s="129">
        <f>ROUND(BA56*L30,2)</f>
        <v>0</v>
      </c>
      <c r="AX56" s="129">
        <f>ROUND(BB56*L29,2)</f>
        <v>0</v>
      </c>
      <c r="AY56" s="129">
        <f>ROUND(BC56*L30,2)</f>
        <v>0</v>
      </c>
      <c r="AZ56" s="129">
        <f>ROUND(SUM(AZ57:AZ68),2)</f>
        <v>0</v>
      </c>
      <c r="BA56" s="129">
        <f>ROUND(SUM(BA57:BA68),2)</f>
        <v>0</v>
      </c>
      <c r="BB56" s="129">
        <f>ROUND(SUM(BB57:BB68),2)</f>
        <v>0</v>
      </c>
      <c r="BC56" s="129">
        <f>ROUND(SUM(BC57:BC68),2)</f>
        <v>0</v>
      </c>
      <c r="BD56" s="131">
        <f>ROUND(SUM(BD57:BD68),2)</f>
        <v>0</v>
      </c>
      <c r="BE56" s="4"/>
      <c r="BS56" s="132" t="s">
        <v>73</v>
      </c>
      <c r="BT56" s="132" t="s">
        <v>83</v>
      </c>
      <c r="BU56" s="132" t="s">
        <v>75</v>
      </c>
      <c r="BV56" s="132" t="s">
        <v>76</v>
      </c>
      <c r="BW56" s="132" t="s">
        <v>86</v>
      </c>
      <c r="BX56" s="132" t="s">
        <v>82</v>
      </c>
      <c r="CL56" s="132" t="s">
        <v>19</v>
      </c>
    </row>
    <row r="57" s="4" customFormat="1" ht="16.5" customHeight="1">
      <c r="A57" s="133" t="s">
        <v>87</v>
      </c>
      <c r="B57" s="62"/>
      <c r="C57" s="123"/>
      <c r="D57" s="123"/>
      <c r="E57" s="123"/>
      <c r="F57" s="124" t="s">
        <v>88</v>
      </c>
      <c r="G57" s="124"/>
      <c r="H57" s="124"/>
      <c r="I57" s="124"/>
      <c r="J57" s="124"/>
      <c r="K57" s="123"/>
      <c r="L57" s="124" t="s">
        <v>89</v>
      </c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6">
        <f>'01 - SO 01 - TO Roudnice ...'!J34</f>
        <v>0</v>
      </c>
      <c r="AH57" s="123"/>
      <c r="AI57" s="123"/>
      <c r="AJ57" s="123"/>
      <c r="AK57" s="123"/>
      <c r="AL57" s="123"/>
      <c r="AM57" s="123"/>
      <c r="AN57" s="126">
        <f>SUM(AG57,AT57)</f>
        <v>0</v>
      </c>
      <c r="AO57" s="123"/>
      <c r="AP57" s="123"/>
      <c r="AQ57" s="127" t="s">
        <v>85</v>
      </c>
      <c r="AR57" s="64"/>
      <c r="AS57" s="128">
        <v>0</v>
      </c>
      <c r="AT57" s="129">
        <f>ROUND(SUM(AV57:AW57),2)</f>
        <v>0</v>
      </c>
      <c r="AU57" s="130">
        <f>'01 - SO 01 - TO Roudnice ...'!P91</f>
        <v>0</v>
      </c>
      <c r="AV57" s="129">
        <f>'01 - SO 01 - TO Roudnice ...'!J37</f>
        <v>0</v>
      </c>
      <c r="AW57" s="129">
        <f>'01 - SO 01 - TO Roudnice ...'!J38</f>
        <v>0</v>
      </c>
      <c r="AX57" s="129">
        <f>'01 - SO 01 - TO Roudnice ...'!J39</f>
        <v>0</v>
      </c>
      <c r="AY57" s="129">
        <f>'01 - SO 01 - TO Roudnice ...'!J40</f>
        <v>0</v>
      </c>
      <c r="AZ57" s="129">
        <f>'01 - SO 01 - TO Roudnice ...'!F37</f>
        <v>0</v>
      </c>
      <c r="BA57" s="129">
        <f>'01 - SO 01 - TO Roudnice ...'!F38</f>
        <v>0</v>
      </c>
      <c r="BB57" s="129">
        <f>'01 - SO 01 - TO Roudnice ...'!F39</f>
        <v>0</v>
      </c>
      <c r="BC57" s="129">
        <f>'01 - SO 01 - TO Roudnice ...'!F40</f>
        <v>0</v>
      </c>
      <c r="BD57" s="131">
        <f>'01 - SO 01 - TO Roudnice ...'!F41</f>
        <v>0</v>
      </c>
      <c r="BE57" s="4"/>
      <c r="BT57" s="132" t="s">
        <v>90</v>
      </c>
      <c r="BV57" s="132" t="s">
        <v>76</v>
      </c>
      <c r="BW57" s="132" t="s">
        <v>91</v>
      </c>
      <c r="BX57" s="132" t="s">
        <v>86</v>
      </c>
      <c r="CL57" s="132" t="s">
        <v>19</v>
      </c>
    </row>
    <row r="58" s="4" customFormat="1" ht="16.5" customHeight="1">
      <c r="A58" s="133" t="s">
        <v>87</v>
      </c>
      <c r="B58" s="62"/>
      <c r="C58" s="123"/>
      <c r="D58" s="123"/>
      <c r="E58" s="123"/>
      <c r="F58" s="124" t="s">
        <v>92</v>
      </c>
      <c r="G58" s="124"/>
      <c r="H58" s="124"/>
      <c r="I58" s="124"/>
      <c r="J58" s="124"/>
      <c r="K58" s="123"/>
      <c r="L58" s="124" t="s">
        <v>93</v>
      </c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6">
        <f>'02 - SO 02 - TO Lovosice'!J34</f>
        <v>0</v>
      </c>
      <c r="AH58" s="123"/>
      <c r="AI58" s="123"/>
      <c r="AJ58" s="123"/>
      <c r="AK58" s="123"/>
      <c r="AL58" s="123"/>
      <c r="AM58" s="123"/>
      <c r="AN58" s="126">
        <f>SUM(AG58,AT58)</f>
        <v>0</v>
      </c>
      <c r="AO58" s="123"/>
      <c r="AP58" s="123"/>
      <c r="AQ58" s="127" t="s">
        <v>85</v>
      </c>
      <c r="AR58" s="64"/>
      <c r="AS58" s="128">
        <v>0</v>
      </c>
      <c r="AT58" s="129">
        <f>ROUND(SUM(AV58:AW58),2)</f>
        <v>0</v>
      </c>
      <c r="AU58" s="130">
        <f>'02 - SO 02 - TO Lovosice'!P91</f>
        <v>0</v>
      </c>
      <c r="AV58" s="129">
        <f>'02 - SO 02 - TO Lovosice'!J37</f>
        <v>0</v>
      </c>
      <c r="AW58" s="129">
        <f>'02 - SO 02 - TO Lovosice'!J38</f>
        <v>0</v>
      </c>
      <c r="AX58" s="129">
        <f>'02 - SO 02 - TO Lovosice'!J39</f>
        <v>0</v>
      </c>
      <c r="AY58" s="129">
        <f>'02 - SO 02 - TO Lovosice'!J40</f>
        <v>0</v>
      </c>
      <c r="AZ58" s="129">
        <f>'02 - SO 02 - TO Lovosice'!F37</f>
        <v>0</v>
      </c>
      <c r="BA58" s="129">
        <f>'02 - SO 02 - TO Lovosice'!F38</f>
        <v>0</v>
      </c>
      <c r="BB58" s="129">
        <f>'02 - SO 02 - TO Lovosice'!F39</f>
        <v>0</v>
      </c>
      <c r="BC58" s="129">
        <f>'02 - SO 02 - TO Lovosice'!F40</f>
        <v>0</v>
      </c>
      <c r="BD58" s="131">
        <f>'02 - SO 02 - TO Lovosice'!F41</f>
        <v>0</v>
      </c>
      <c r="BE58" s="4"/>
      <c r="BT58" s="132" t="s">
        <v>90</v>
      </c>
      <c r="BV58" s="132" t="s">
        <v>76</v>
      </c>
      <c r="BW58" s="132" t="s">
        <v>94</v>
      </c>
      <c r="BX58" s="132" t="s">
        <v>86</v>
      </c>
      <c r="CL58" s="132" t="s">
        <v>19</v>
      </c>
    </row>
    <row r="59" s="4" customFormat="1" ht="16.5" customHeight="1">
      <c r="A59" s="133" t="s">
        <v>87</v>
      </c>
      <c r="B59" s="62"/>
      <c r="C59" s="123"/>
      <c r="D59" s="123"/>
      <c r="E59" s="123"/>
      <c r="F59" s="124" t="s">
        <v>95</v>
      </c>
      <c r="G59" s="124"/>
      <c r="H59" s="124"/>
      <c r="I59" s="124"/>
      <c r="J59" s="124"/>
      <c r="K59" s="123"/>
      <c r="L59" s="124" t="s">
        <v>96</v>
      </c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6">
        <f>'03 - SO 03 - TO Ústí n. L...'!J34</f>
        <v>0</v>
      </c>
      <c r="AH59" s="123"/>
      <c r="AI59" s="123"/>
      <c r="AJ59" s="123"/>
      <c r="AK59" s="123"/>
      <c r="AL59" s="123"/>
      <c r="AM59" s="123"/>
      <c r="AN59" s="126">
        <f>SUM(AG59,AT59)</f>
        <v>0</v>
      </c>
      <c r="AO59" s="123"/>
      <c r="AP59" s="123"/>
      <c r="AQ59" s="127" t="s">
        <v>85</v>
      </c>
      <c r="AR59" s="64"/>
      <c r="AS59" s="128">
        <v>0</v>
      </c>
      <c r="AT59" s="129">
        <f>ROUND(SUM(AV59:AW59),2)</f>
        <v>0</v>
      </c>
      <c r="AU59" s="130">
        <f>'03 - SO 03 - TO Ústí n. L...'!P91</f>
        <v>0</v>
      </c>
      <c r="AV59" s="129">
        <f>'03 - SO 03 - TO Ústí n. L...'!J37</f>
        <v>0</v>
      </c>
      <c r="AW59" s="129">
        <f>'03 - SO 03 - TO Ústí n. L...'!J38</f>
        <v>0</v>
      </c>
      <c r="AX59" s="129">
        <f>'03 - SO 03 - TO Ústí n. L...'!J39</f>
        <v>0</v>
      </c>
      <c r="AY59" s="129">
        <f>'03 - SO 03 - TO Ústí n. L...'!J40</f>
        <v>0</v>
      </c>
      <c r="AZ59" s="129">
        <f>'03 - SO 03 - TO Ústí n. L...'!F37</f>
        <v>0</v>
      </c>
      <c r="BA59" s="129">
        <f>'03 - SO 03 - TO Ústí n. L...'!F38</f>
        <v>0</v>
      </c>
      <c r="BB59" s="129">
        <f>'03 - SO 03 - TO Ústí n. L...'!F39</f>
        <v>0</v>
      </c>
      <c r="BC59" s="129">
        <f>'03 - SO 03 - TO Ústí n. L...'!F40</f>
        <v>0</v>
      </c>
      <c r="BD59" s="131">
        <f>'03 - SO 03 - TO Ústí n. L...'!F41</f>
        <v>0</v>
      </c>
      <c r="BE59" s="4"/>
      <c r="BT59" s="132" t="s">
        <v>90</v>
      </c>
      <c r="BV59" s="132" t="s">
        <v>76</v>
      </c>
      <c r="BW59" s="132" t="s">
        <v>97</v>
      </c>
      <c r="BX59" s="132" t="s">
        <v>86</v>
      </c>
      <c r="CL59" s="132" t="s">
        <v>19</v>
      </c>
    </row>
    <row r="60" s="4" customFormat="1" ht="16.5" customHeight="1">
      <c r="A60" s="133" t="s">
        <v>87</v>
      </c>
      <c r="B60" s="62"/>
      <c r="C60" s="123"/>
      <c r="D60" s="123"/>
      <c r="E60" s="123"/>
      <c r="F60" s="124" t="s">
        <v>98</v>
      </c>
      <c r="G60" s="124"/>
      <c r="H60" s="124"/>
      <c r="I60" s="124"/>
      <c r="J60" s="124"/>
      <c r="K60" s="123"/>
      <c r="L60" s="124" t="s">
        <v>99</v>
      </c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6">
        <f>'04 - SO 04 - TO Děčín hl. n.'!J34</f>
        <v>0</v>
      </c>
      <c r="AH60" s="123"/>
      <c r="AI60" s="123"/>
      <c r="AJ60" s="123"/>
      <c r="AK60" s="123"/>
      <c r="AL60" s="123"/>
      <c r="AM60" s="123"/>
      <c r="AN60" s="126">
        <f>SUM(AG60,AT60)</f>
        <v>0</v>
      </c>
      <c r="AO60" s="123"/>
      <c r="AP60" s="123"/>
      <c r="AQ60" s="127" t="s">
        <v>85</v>
      </c>
      <c r="AR60" s="64"/>
      <c r="AS60" s="128">
        <v>0</v>
      </c>
      <c r="AT60" s="129">
        <f>ROUND(SUM(AV60:AW60),2)</f>
        <v>0</v>
      </c>
      <c r="AU60" s="130">
        <f>'04 - SO 04 - TO Děčín hl. n.'!P91</f>
        <v>0</v>
      </c>
      <c r="AV60" s="129">
        <f>'04 - SO 04 - TO Děčín hl. n.'!J37</f>
        <v>0</v>
      </c>
      <c r="AW60" s="129">
        <f>'04 - SO 04 - TO Děčín hl. n.'!J38</f>
        <v>0</v>
      </c>
      <c r="AX60" s="129">
        <f>'04 - SO 04 - TO Děčín hl. n.'!J39</f>
        <v>0</v>
      </c>
      <c r="AY60" s="129">
        <f>'04 - SO 04 - TO Děčín hl. n.'!J40</f>
        <v>0</v>
      </c>
      <c r="AZ60" s="129">
        <f>'04 - SO 04 - TO Děčín hl. n.'!F37</f>
        <v>0</v>
      </c>
      <c r="BA60" s="129">
        <f>'04 - SO 04 - TO Děčín hl. n.'!F38</f>
        <v>0</v>
      </c>
      <c r="BB60" s="129">
        <f>'04 - SO 04 - TO Děčín hl. n.'!F39</f>
        <v>0</v>
      </c>
      <c r="BC60" s="129">
        <f>'04 - SO 04 - TO Děčín hl. n.'!F40</f>
        <v>0</v>
      </c>
      <c r="BD60" s="131">
        <f>'04 - SO 04 - TO Děčín hl. n.'!F41</f>
        <v>0</v>
      </c>
      <c r="BE60" s="4"/>
      <c r="BT60" s="132" t="s">
        <v>90</v>
      </c>
      <c r="BV60" s="132" t="s">
        <v>76</v>
      </c>
      <c r="BW60" s="132" t="s">
        <v>100</v>
      </c>
      <c r="BX60" s="132" t="s">
        <v>86</v>
      </c>
      <c r="CL60" s="132" t="s">
        <v>19</v>
      </c>
    </row>
    <row r="61" s="4" customFormat="1" ht="16.5" customHeight="1">
      <c r="A61" s="133" t="s">
        <v>87</v>
      </c>
      <c r="B61" s="62"/>
      <c r="C61" s="123"/>
      <c r="D61" s="123"/>
      <c r="E61" s="123"/>
      <c r="F61" s="124" t="s">
        <v>101</v>
      </c>
      <c r="G61" s="124"/>
      <c r="H61" s="124"/>
      <c r="I61" s="124"/>
      <c r="J61" s="124"/>
      <c r="K61" s="123"/>
      <c r="L61" s="124" t="s">
        <v>102</v>
      </c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6">
        <f>'05 - SO 05 - TO Roudnice ...'!J34</f>
        <v>0</v>
      </c>
      <c r="AH61" s="123"/>
      <c r="AI61" s="123"/>
      <c r="AJ61" s="123"/>
      <c r="AK61" s="123"/>
      <c r="AL61" s="123"/>
      <c r="AM61" s="123"/>
      <c r="AN61" s="126">
        <f>SUM(AG61,AT61)</f>
        <v>0</v>
      </c>
      <c r="AO61" s="123"/>
      <c r="AP61" s="123"/>
      <c r="AQ61" s="127" t="s">
        <v>85</v>
      </c>
      <c r="AR61" s="64"/>
      <c r="AS61" s="128">
        <v>0</v>
      </c>
      <c r="AT61" s="129">
        <f>ROUND(SUM(AV61:AW61),2)</f>
        <v>0</v>
      </c>
      <c r="AU61" s="130">
        <f>'05 - SO 05 - TO Roudnice ...'!P91</f>
        <v>0</v>
      </c>
      <c r="AV61" s="129">
        <f>'05 - SO 05 - TO Roudnice ...'!J37</f>
        <v>0</v>
      </c>
      <c r="AW61" s="129">
        <f>'05 - SO 05 - TO Roudnice ...'!J38</f>
        <v>0</v>
      </c>
      <c r="AX61" s="129">
        <f>'05 - SO 05 - TO Roudnice ...'!J39</f>
        <v>0</v>
      </c>
      <c r="AY61" s="129">
        <f>'05 - SO 05 - TO Roudnice ...'!J40</f>
        <v>0</v>
      </c>
      <c r="AZ61" s="129">
        <f>'05 - SO 05 - TO Roudnice ...'!F37</f>
        <v>0</v>
      </c>
      <c r="BA61" s="129">
        <f>'05 - SO 05 - TO Roudnice ...'!F38</f>
        <v>0</v>
      </c>
      <c r="BB61" s="129">
        <f>'05 - SO 05 - TO Roudnice ...'!F39</f>
        <v>0</v>
      </c>
      <c r="BC61" s="129">
        <f>'05 - SO 05 - TO Roudnice ...'!F40</f>
        <v>0</v>
      </c>
      <c r="BD61" s="131">
        <f>'05 - SO 05 - TO Roudnice ...'!F41</f>
        <v>0</v>
      </c>
      <c r="BE61" s="4"/>
      <c r="BT61" s="132" t="s">
        <v>90</v>
      </c>
      <c r="BV61" s="132" t="s">
        <v>76</v>
      </c>
      <c r="BW61" s="132" t="s">
        <v>103</v>
      </c>
      <c r="BX61" s="132" t="s">
        <v>86</v>
      </c>
      <c r="CL61" s="132" t="s">
        <v>19</v>
      </c>
    </row>
    <row r="62" s="4" customFormat="1" ht="16.5" customHeight="1">
      <c r="A62" s="133" t="s">
        <v>87</v>
      </c>
      <c r="B62" s="62"/>
      <c r="C62" s="123"/>
      <c r="D62" s="123"/>
      <c r="E62" s="123"/>
      <c r="F62" s="124" t="s">
        <v>104</v>
      </c>
      <c r="G62" s="124"/>
      <c r="H62" s="124"/>
      <c r="I62" s="124"/>
      <c r="J62" s="124"/>
      <c r="K62" s="123"/>
      <c r="L62" s="124" t="s">
        <v>105</v>
      </c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6">
        <f>'06 - SO 06 - TO Lovosice'!J34</f>
        <v>0</v>
      </c>
      <c r="AH62" s="123"/>
      <c r="AI62" s="123"/>
      <c r="AJ62" s="123"/>
      <c r="AK62" s="123"/>
      <c r="AL62" s="123"/>
      <c r="AM62" s="123"/>
      <c r="AN62" s="126">
        <f>SUM(AG62,AT62)</f>
        <v>0</v>
      </c>
      <c r="AO62" s="123"/>
      <c r="AP62" s="123"/>
      <c r="AQ62" s="127" t="s">
        <v>85</v>
      </c>
      <c r="AR62" s="64"/>
      <c r="AS62" s="128">
        <v>0</v>
      </c>
      <c r="AT62" s="129">
        <f>ROUND(SUM(AV62:AW62),2)</f>
        <v>0</v>
      </c>
      <c r="AU62" s="130">
        <f>'06 - SO 06 - TO Lovosice'!P91</f>
        <v>0</v>
      </c>
      <c r="AV62" s="129">
        <f>'06 - SO 06 - TO Lovosice'!J37</f>
        <v>0</v>
      </c>
      <c r="AW62" s="129">
        <f>'06 - SO 06 - TO Lovosice'!J38</f>
        <v>0</v>
      </c>
      <c r="AX62" s="129">
        <f>'06 - SO 06 - TO Lovosice'!J39</f>
        <v>0</v>
      </c>
      <c r="AY62" s="129">
        <f>'06 - SO 06 - TO Lovosice'!J40</f>
        <v>0</v>
      </c>
      <c r="AZ62" s="129">
        <f>'06 - SO 06 - TO Lovosice'!F37</f>
        <v>0</v>
      </c>
      <c r="BA62" s="129">
        <f>'06 - SO 06 - TO Lovosice'!F38</f>
        <v>0</v>
      </c>
      <c r="BB62" s="129">
        <f>'06 - SO 06 - TO Lovosice'!F39</f>
        <v>0</v>
      </c>
      <c r="BC62" s="129">
        <f>'06 - SO 06 - TO Lovosice'!F40</f>
        <v>0</v>
      </c>
      <c r="BD62" s="131">
        <f>'06 - SO 06 - TO Lovosice'!F41</f>
        <v>0</v>
      </c>
      <c r="BE62" s="4"/>
      <c r="BT62" s="132" t="s">
        <v>90</v>
      </c>
      <c r="BV62" s="132" t="s">
        <v>76</v>
      </c>
      <c r="BW62" s="132" t="s">
        <v>106</v>
      </c>
      <c r="BX62" s="132" t="s">
        <v>86</v>
      </c>
      <c r="CL62" s="132" t="s">
        <v>19</v>
      </c>
    </row>
    <row r="63" s="4" customFormat="1" ht="16.5" customHeight="1">
      <c r="A63" s="133" t="s">
        <v>87</v>
      </c>
      <c r="B63" s="62"/>
      <c r="C63" s="123"/>
      <c r="D63" s="123"/>
      <c r="E63" s="123"/>
      <c r="F63" s="124" t="s">
        <v>107</v>
      </c>
      <c r="G63" s="124"/>
      <c r="H63" s="124"/>
      <c r="I63" s="124"/>
      <c r="J63" s="124"/>
      <c r="K63" s="123"/>
      <c r="L63" s="124" t="s">
        <v>108</v>
      </c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6">
        <f>'07 - SO 07 - TO Ústí n. L...'!J34</f>
        <v>0</v>
      </c>
      <c r="AH63" s="123"/>
      <c r="AI63" s="123"/>
      <c r="AJ63" s="123"/>
      <c r="AK63" s="123"/>
      <c r="AL63" s="123"/>
      <c r="AM63" s="123"/>
      <c r="AN63" s="126">
        <f>SUM(AG63,AT63)</f>
        <v>0</v>
      </c>
      <c r="AO63" s="123"/>
      <c r="AP63" s="123"/>
      <c r="AQ63" s="127" t="s">
        <v>85</v>
      </c>
      <c r="AR63" s="64"/>
      <c r="AS63" s="128">
        <v>0</v>
      </c>
      <c r="AT63" s="129">
        <f>ROUND(SUM(AV63:AW63),2)</f>
        <v>0</v>
      </c>
      <c r="AU63" s="130">
        <f>'07 - SO 07 - TO Ústí n. L...'!P91</f>
        <v>0</v>
      </c>
      <c r="AV63" s="129">
        <f>'07 - SO 07 - TO Ústí n. L...'!J37</f>
        <v>0</v>
      </c>
      <c r="AW63" s="129">
        <f>'07 - SO 07 - TO Ústí n. L...'!J38</f>
        <v>0</v>
      </c>
      <c r="AX63" s="129">
        <f>'07 - SO 07 - TO Ústí n. L...'!J39</f>
        <v>0</v>
      </c>
      <c r="AY63" s="129">
        <f>'07 - SO 07 - TO Ústí n. L...'!J40</f>
        <v>0</v>
      </c>
      <c r="AZ63" s="129">
        <f>'07 - SO 07 - TO Ústí n. L...'!F37</f>
        <v>0</v>
      </c>
      <c r="BA63" s="129">
        <f>'07 - SO 07 - TO Ústí n. L...'!F38</f>
        <v>0</v>
      </c>
      <c r="BB63" s="129">
        <f>'07 - SO 07 - TO Ústí n. L...'!F39</f>
        <v>0</v>
      </c>
      <c r="BC63" s="129">
        <f>'07 - SO 07 - TO Ústí n. L...'!F40</f>
        <v>0</v>
      </c>
      <c r="BD63" s="131">
        <f>'07 - SO 07 - TO Ústí n. L...'!F41</f>
        <v>0</v>
      </c>
      <c r="BE63" s="4"/>
      <c r="BT63" s="132" t="s">
        <v>90</v>
      </c>
      <c r="BV63" s="132" t="s">
        <v>76</v>
      </c>
      <c r="BW63" s="132" t="s">
        <v>109</v>
      </c>
      <c r="BX63" s="132" t="s">
        <v>86</v>
      </c>
      <c r="CL63" s="132" t="s">
        <v>19</v>
      </c>
    </row>
    <row r="64" s="4" customFormat="1" ht="16.5" customHeight="1">
      <c r="A64" s="133" t="s">
        <v>87</v>
      </c>
      <c r="B64" s="62"/>
      <c r="C64" s="123"/>
      <c r="D64" s="123"/>
      <c r="E64" s="123"/>
      <c r="F64" s="124" t="s">
        <v>110</v>
      </c>
      <c r="G64" s="124"/>
      <c r="H64" s="124"/>
      <c r="I64" s="124"/>
      <c r="J64" s="124"/>
      <c r="K64" s="123"/>
      <c r="L64" s="124" t="s">
        <v>111</v>
      </c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6">
        <f>'08 - SO 08 - TO Děčín hl. n.'!J34</f>
        <v>0</v>
      </c>
      <c r="AH64" s="123"/>
      <c r="AI64" s="123"/>
      <c r="AJ64" s="123"/>
      <c r="AK64" s="123"/>
      <c r="AL64" s="123"/>
      <c r="AM64" s="123"/>
      <c r="AN64" s="126">
        <f>SUM(AG64,AT64)</f>
        <v>0</v>
      </c>
      <c r="AO64" s="123"/>
      <c r="AP64" s="123"/>
      <c r="AQ64" s="127" t="s">
        <v>85</v>
      </c>
      <c r="AR64" s="64"/>
      <c r="AS64" s="128">
        <v>0</v>
      </c>
      <c r="AT64" s="129">
        <f>ROUND(SUM(AV64:AW64),2)</f>
        <v>0</v>
      </c>
      <c r="AU64" s="130">
        <f>'08 - SO 08 - TO Děčín hl. n.'!P91</f>
        <v>0</v>
      </c>
      <c r="AV64" s="129">
        <f>'08 - SO 08 - TO Děčín hl. n.'!J37</f>
        <v>0</v>
      </c>
      <c r="AW64" s="129">
        <f>'08 - SO 08 - TO Děčín hl. n.'!J38</f>
        <v>0</v>
      </c>
      <c r="AX64" s="129">
        <f>'08 - SO 08 - TO Děčín hl. n.'!J39</f>
        <v>0</v>
      </c>
      <c r="AY64" s="129">
        <f>'08 - SO 08 - TO Děčín hl. n.'!J40</f>
        <v>0</v>
      </c>
      <c r="AZ64" s="129">
        <f>'08 - SO 08 - TO Děčín hl. n.'!F37</f>
        <v>0</v>
      </c>
      <c r="BA64" s="129">
        <f>'08 - SO 08 - TO Děčín hl. n.'!F38</f>
        <v>0</v>
      </c>
      <c r="BB64" s="129">
        <f>'08 - SO 08 - TO Děčín hl. n.'!F39</f>
        <v>0</v>
      </c>
      <c r="BC64" s="129">
        <f>'08 - SO 08 - TO Děčín hl. n.'!F40</f>
        <v>0</v>
      </c>
      <c r="BD64" s="131">
        <f>'08 - SO 08 - TO Děčín hl. n.'!F41</f>
        <v>0</v>
      </c>
      <c r="BE64" s="4"/>
      <c r="BT64" s="132" t="s">
        <v>90</v>
      </c>
      <c r="BV64" s="132" t="s">
        <v>76</v>
      </c>
      <c r="BW64" s="132" t="s">
        <v>112</v>
      </c>
      <c r="BX64" s="132" t="s">
        <v>86</v>
      </c>
      <c r="CL64" s="132" t="s">
        <v>19</v>
      </c>
    </row>
    <row r="65" s="4" customFormat="1" ht="16.5" customHeight="1">
      <c r="A65" s="133" t="s">
        <v>87</v>
      </c>
      <c r="B65" s="62"/>
      <c r="C65" s="123"/>
      <c r="D65" s="123"/>
      <c r="E65" s="123"/>
      <c r="F65" s="124" t="s">
        <v>113</v>
      </c>
      <c r="G65" s="124"/>
      <c r="H65" s="124"/>
      <c r="I65" s="124"/>
      <c r="J65" s="124"/>
      <c r="K65" s="123"/>
      <c r="L65" s="124" t="s">
        <v>114</v>
      </c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6">
        <f>'09 - SO 09 - TO Roudnice'!J34</f>
        <v>0</v>
      </c>
      <c r="AH65" s="123"/>
      <c r="AI65" s="123"/>
      <c r="AJ65" s="123"/>
      <c r="AK65" s="123"/>
      <c r="AL65" s="123"/>
      <c r="AM65" s="123"/>
      <c r="AN65" s="126">
        <f>SUM(AG65,AT65)</f>
        <v>0</v>
      </c>
      <c r="AO65" s="123"/>
      <c r="AP65" s="123"/>
      <c r="AQ65" s="127" t="s">
        <v>85</v>
      </c>
      <c r="AR65" s="64"/>
      <c r="AS65" s="128">
        <v>0</v>
      </c>
      <c r="AT65" s="129">
        <f>ROUND(SUM(AV65:AW65),2)</f>
        <v>0</v>
      </c>
      <c r="AU65" s="130">
        <f>'09 - SO 09 - TO Roudnice'!P91</f>
        <v>0</v>
      </c>
      <c r="AV65" s="129">
        <f>'09 - SO 09 - TO Roudnice'!J37</f>
        <v>0</v>
      </c>
      <c r="AW65" s="129">
        <f>'09 - SO 09 - TO Roudnice'!J38</f>
        <v>0</v>
      </c>
      <c r="AX65" s="129">
        <f>'09 - SO 09 - TO Roudnice'!J39</f>
        <v>0</v>
      </c>
      <c r="AY65" s="129">
        <f>'09 - SO 09 - TO Roudnice'!J40</f>
        <v>0</v>
      </c>
      <c r="AZ65" s="129">
        <f>'09 - SO 09 - TO Roudnice'!F37</f>
        <v>0</v>
      </c>
      <c r="BA65" s="129">
        <f>'09 - SO 09 - TO Roudnice'!F38</f>
        <v>0</v>
      </c>
      <c r="BB65" s="129">
        <f>'09 - SO 09 - TO Roudnice'!F39</f>
        <v>0</v>
      </c>
      <c r="BC65" s="129">
        <f>'09 - SO 09 - TO Roudnice'!F40</f>
        <v>0</v>
      </c>
      <c r="BD65" s="131">
        <f>'09 - SO 09 - TO Roudnice'!F41</f>
        <v>0</v>
      </c>
      <c r="BE65" s="4"/>
      <c r="BT65" s="132" t="s">
        <v>90</v>
      </c>
      <c r="BV65" s="132" t="s">
        <v>76</v>
      </c>
      <c r="BW65" s="132" t="s">
        <v>115</v>
      </c>
      <c r="BX65" s="132" t="s">
        <v>86</v>
      </c>
      <c r="CL65" s="132" t="s">
        <v>19</v>
      </c>
    </row>
    <row r="66" s="4" customFormat="1" ht="16.5" customHeight="1">
      <c r="A66" s="133" t="s">
        <v>87</v>
      </c>
      <c r="B66" s="62"/>
      <c r="C66" s="123"/>
      <c r="D66" s="123"/>
      <c r="E66" s="123"/>
      <c r="F66" s="124" t="s">
        <v>116</v>
      </c>
      <c r="G66" s="124"/>
      <c r="H66" s="124"/>
      <c r="I66" s="124"/>
      <c r="J66" s="124"/>
      <c r="K66" s="123"/>
      <c r="L66" s="124" t="s">
        <v>117</v>
      </c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6">
        <f>'10 - SO 10 - TO Lovosice'!J34</f>
        <v>0</v>
      </c>
      <c r="AH66" s="123"/>
      <c r="AI66" s="123"/>
      <c r="AJ66" s="123"/>
      <c r="AK66" s="123"/>
      <c r="AL66" s="123"/>
      <c r="AM66" s="123"/>
      <c r="AN66" s="126">
        <f>SUM(AG66,AT66)</f>
        <v>0</v>
      </c>
      <c r="AO66" s="123"/>
      <c r="AP66" s="123"/>
      <c r="AQ66" s="127" t="s">
        <v>85</v>
      </c>
      <c r="AR66" s="64"/>
      <c r="AS66" s="128">
        <v>0</v>
      </c>
      <c r="AT66" s="129">
        <f>ROUND(SUM(AV66:AW66),2)</f>
        <v>0</v>
      </c>
      <c r="AU66" s="130">
        <f>'10 - SO 10 - TO Lovosice'!P91</f>
        <v>0</v>
      </c>
      <c r="AV66" s="129">
        <f>'10 - SO 10 - TO Lovosice'!J37</f>
        <v>0</v>
      </c>
      <c r="AW66" s="129">
        <f>'10 - SO 10 - TO Lovosice'!J38</f>
        <v>0</v>
      </c>
      <c r="AX66" s="129">
        <f>'10 - SO 10 - TO Lovosice'!J39</f>
        <v>0</v>
      </c>
      <c r="AY66" s="129">
        <f>'10 - SO 10 - TO Lovosice'!J40</f>
        <v>0</v>
      </c>
      <c r="AZ66" s="129">
        <f>'10 - SO 10 - TO Lovosice'!F37</f>
        <v>0</v>
      </c>
      <c r="BA66" s="129">
        <f>'10 - SO 10 - TO Lovosice'!F38</f>
        <v>0</v>
      </c>
      <c r="BB66" s="129">
        <f>'10 - SO 10 - TO Lovosice'!F39</f>
        <v>0</v>
      </c>
      <c r="BC66" s="129">
        <f>'10 - SO 10 - TO Lovosice'!F40</f>
        <v>0</v>
      </c>
      <c r="BD66" s="131">
        <f>'10 - SO 10 - TO Lovosice'!F41</f>
        <v>0</v>
      </c>
      <c r="BE66" s="4"/>
      <c r="BT66" s="132" t="s">
        <v>90</v>
      </c>
      <c r="BV66" s="132" t="s">
        <v>76</v>
      </c>
      <c r="BW66" s="132" t="s">
        <v>118</v>
      </c>
      <c r="BX66" s="132" t="s">
        <v>86</v>
      </c>
      <c r="CL66" s="132" t="s">
        <v>19</v>
      </c>
    </row>
    <row r="67" s="4" customFormat="1" ht="16.5" customHeight="1">
      <c r="A67" s="133" t="s">
        <v>87</v>
      </c>
      <c r="B67" s="62"/>
      <c r="C67" s="123"/>
      <c r="D67" s="123"/>
      <c r="E67" s="123"/>
      <c r="F67" s="124" t="s">
        <v>119</v>
      </c>
      <c r="G67" s="124"/>
      <c r="H67" s="124"/>
      <c r="I67" s="124"/>
      <c r="J67" s="124"/>
      <c r="K67" s="123"/>
      <c r="L67" s="124" t="s">
        <v>120</v>
      </c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6">
        <f>'11 - Souhrnné výkony'!J34</f>
        <v>0</v>
      </c>
      <c r="AH67" s="123"/>
      <c r="AI67" s="123"/>
      <c r="AJ67" s="123"/>
      <c r="AK67" s="123"/>
      <c r="AL67" s="123"/>
      <c r="AM67" s="123"/>
      <c r="AN67" s="126">
        <f>SUM(AG67,AT67)</f>
        <v>0</v>
      </c>
      <c r="AO67" s="123"/>
      <c r="AP67" s="123"/>
      <c r="AQ67" s="127" t="s">
        <v>85</v>
      </c>
      <c r="AR67" s="64"/>
      <c r="AS67" s="128">
        <v>0</v>
      </c>
      <c r="AT67" s="129">
        <f>ROUND(SUM(AV67:AW67),2)</f>
        <v>0</v>
      </c>
      <c r="AU67" s="130">
        <f>'11 - Souhrnné výkony'!P91</f>
        <v>0</v>
      </c>
      <c r="AV67" s="129">
        <f>'11 - Souhrnné výkony'!J37</f>
        <v>0</v>
      </c>
      <c r="AW67" s="129">
        <f>'11 - Souhrnné výkony'!J38</f>
        <v>0</v>
      </c>
      <c r="AX67" s="129">
        <f>'11 - Souhrnné výkony'!J39</f>
        <v>0</v>
      </c>
      <c r="AY67" s="129">
        <f>'11 - Souhrnné výkony'!J40</f>
        <v>0</v>
      </c>
      <c r="AZ67" s="129">
        <f>'11 - Souhrnné výkony'!F37</f>
        <v>0</v>
      </c>
      <c r="BA67" s="129">
        <f>'11 - Souhrnné výkony'!F38</f>
        <v>0</v>
      </c>
      <c r="BB67" s="129">
        <f>'11 - Souhrnné výkony'!F39</f>
        <v>0</v>
      </c>
      <c r="BC67" s="129">
        <f>'11 - Souhrnné výkony'!F40</f>
        <v>0</v>
      </c>
      <c r="BD67" s="131">
        <f>'11 - Souhrnné výkony'!F41</f>
        <v>0</v>
      </c>
      <c r="BE67" s="4"/>
      <c r="BT67" s="132" t="s">
        <v>90</v>
      </c>
      <c r="BV67" s="132" t="s">
        <v>76</v>
      </c>
      <c r="BW67" s="132" t="s">
        <v>121</v>
      </c>
      <c r="BX67" s="132" t="s">
        <v>86</v>
      </c>
      <c r="CL67" s="132" t="s">
        <v>19</v>
      </c>
    </row>
    <row r="68" s="4" customFormat="1" ht="23.25" customHeight="1">
      <c r="A68" s="133" t="s">
        <v>87</v>
      </c>
      <c r="B68" s="62"/>
      <c r="C68" s="123"/>
      <c r="D68" s="123"/>
      <c r="E68" s="123"/>
      <c r="F68" s="124" t="s">
        <v>122</v>
      </c>
      <c r="G68" s="124"/>
      <c r="H68" s="124"/>
      <c r="I68" s="124"/>
      <c r="J68" s="124"/>
      <c r="K68" s="123"/>
      <c r="L68" s="124" t="s">
        <v>123</v>
      </c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6">
        <f>'12 - Materiál dodávaný ob...'!J34</f>
        <v>0</v>
      </c>
      <c r="AH68" s="123"/>
      <c r="AI68" s="123"/>
      <c r="AJ68" s="123"/>
      <c r="AK68" s="123"/>
      <c r="AL68" s="123"/>
      <c r="AM68" s="123"/>
      <c r="AN68" s="126">
        <f>SUM(AG68,AT68)</f>
        <v>0</v>
      </c>
      <c r="AO68" s="123"/>
      <c r="AP68" s="123"/>
      <c r="AQ68" s="127" t="s">
        <v>85</v>
      </c>
      <c r="AR68" s="64"/>
      <c r="AS68" s="128">
        <v>0</v>
      </c>
      <c r="AT68" s="129">
        <f>ROUND(SUM(AV68:AW68),2)</f>
        <v>0</v>
      </c>
      <c r="AU68" s="130">
        <f>'12 - Materiál dodávaný ob...'!P91</f>
        <v>0</v>
      </c>
      <c r="AV68" s="129">
        <f>'12 - Materiál dodávaný ob...'!J37</f>
        <v>0</v>
      </c>
      <c r="AW68" s="129">
        <f>'12 - Materiál dodávaný ob...'!J38</f>
        <v>0</v>
      </c>
      <c r="AX68" s="129">
        <f>'12 - Materiál dodávaný ob...'!J39</f>
        <v>0</v>
      </c>
      <c r="AY68" s="129">
        <f>'12 - Materiál dodávaný ob...'!J40</f>
        <v>0</v>
      </c>
      <c r="AZ68" s="129">
        <f>'12 - Materiál dodávaný ob...'!F37</f>
        <v>0</v>
      </c>
      <c r="BA68" s="129">
        <f>'12 - Materiál dodávaný ob...'!F38</f>
        <v>0</v>
      </c>
      <c r="BB68" s="129">
        <f>'12 - Materiál dodávaný ob...'!F39</f>
        <v>0</v>
      </c>
      <c r="BC68" s="129">
        <f>'12 - Materiál dodávaný ob...'!F40</f>
        <v>0</v>
      </c>
      <c r="BD68" s="131">
        <f>'12 - Materiál dodávaný ob...'!F41</f>
        <v>0</v>
      </c>
      <c r="BE68" s="4"/>
      <c r="BT68" s="132" t="s">
        <v>90</v>
      </c>
      <c r="BV68" s="132" t="s">
        <v>76</v>
      </c>
      <c r="BW68" s="132" t="s">
        <v>124</v>
      </c>
      <c r="BX68" s="132" t="s">
        <v>86</v>
      </c>
      <c r="CL68" s="132" t="s">
        <v>19</v>
      </c>
    </row>
    <row r="69" s="4" customFormat="1" ht="16.5" customHeight="1">
      <c r="A69" s="133" t="s">
        <v>87</v>
      </c>
      <c r="B69" s="62"/>
      <c r="C69" s="123"/>
      <c r="D69" s="123"/>
      <c r="E69" s="124" t="s">
        <v>83</v>
      </c>
      <c r="F69" s="124"/>
      <c r="G69" s="124"/>
      <c r="H69" s="124"/>
      <c r="I69" s="124"/>
      <c r="J69" s="123"/>
      <c r="K69" s="124" t="s">
        <v>125</v>
      </c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6">
        <f>'2 - VRN'!J32</f>
        <v>0</v>
      </c>
      <c r="AH69" s="123"/>
      <c r="AI69" s="123"/>
      <c r="AJ69" s="123"/>
      <c r="AK69" s="123"/>
      <c r="AL69" s="123"/>
      <c r="AM69" s="123"/>
      <c r="AN69" s="126">
        <f>SUM(AG69,AT69)</f>
        <v>0</v>
      </c>
      <c r="AO69" s="123"/>
      <c r="AP69" s="123"/>
      <c r="AQ69" s="127" t="s">
        <v>85</v>
      </c>
      <c r="AR69" s="64"/>
      <c r="AS69" s="128">
        <v>0</v>
      </c>
      <c r="AT69" s="129">
        <f>ROUND(SUM(AV69:AW69),2)</f>
        <v>0</v>
      </c>
      <c r="AU69" s="130">
        <f>'2 - VRN'!P85</f>
        <v>0</v>
      </c>
      <c r="AV69" s="129">
        <f>'2 - VRN'!J35</f>
        <v>0</v>
      </c>
      <c r="AW69" s="129">
        <f>'2 - VRN'!J36</f>
        <v>0</v>
      </c>
      <c r="AX69" s="129">
        <f>'2 - VRN'!J37</f>
        <v>0</v>
      </c>
      <c r="AY69" s="129">
        <f>'2 - VRN'!J38</f>
        <v>0</v>
      </c>
      <c r="AZ69" s="129">
        <f>'2 - VRN'!F35</f>
        <v>0</v>
      </c>
      <c r="BA69" s="129">
        <f>'2 - VRN'!F36</f>
        <v>0</v>
      </c>
      <c r="BB69" s="129">
        <f>'2 - VRN'!F37</f>
        <v>0</v>
      </c>
      <c r="BC69" s="129">
        <f>'2 - VRN'!F38</f>
        <v>0</v>
      </c>
      <c r="BD69" s="131">
        <f>'2 - VRN'!F39</f>
        <v>0</v>
      </c>
      <c r="BE69" s="4"/>
      <c r="BT69" s="132" t="s">
        <v>83</v>
      </c>
      <c r="BV69" s="132" t="s">
        <v>76</v>
      </c>
      <c r="BW69" s="132" t="s">
        <v>126</v>
      </c>
      <c r="BX69" s="132" t="s">
        <v>82</v>
      </c>
      <c r="CL69" s="132" t="s">
        <v>19</v>
      </c>
    </row>
    <row r="70" s="7" customFormat="1" ht="16.5" customHeight="1">
      <c r="A70" s="7"/>
      <c r="B70" s="110"/>
      <c r="C70" s="111"/>
      <c r="D70" s="112" t="s">
        <v>127</v>
      </c>
      <c r="E70" s="112"/>
      <c r="F70" s="112"/>
      <c r="G70" s="112"/>
      <c r="H70" s="112"/>
      <c r="I70" s="113"/>
      <c r="J70" s="112" t="s">
        <v>128</v>
      </c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4">
        <f>ROUND(AG71+AG78,2)</f>
        <v>0</v>
      </c>
      <c r="AH70" s="113"/>
      <c r="AI70" s="113"/>
      <c r="AJ70" s="113"/>
      <c r="AK70" s="113"/>
      <c r="AL70" s="113"/>
      <c r="AM70" s="113"/>
      <c r="AN70" s="115">
        <f>SUM(AG70,AT70)</f>
        <v>0</v>
      </c>
      <c r="AO70" s="113"/>
      <c r="AP70" s="113"/>
      <c r="AQ70" s="116" t="s">
        <v>80</v>
      </c>
      <c r="AR70" s="117"/>
      <c r="AS70" s="118">
        <f>ROUND(AS71+AS78,2)</f>
        <v>0</v>
      </c>
      <c r="AT70" s="119">
        <f>ROUND(SUM(AV70:AW70),2)</f>
        <v>0</v>
      </c>
      <c r="AU70" s="120">
        <f>ROUND(AU71+AU78,5)</f>
        <v>0</v>
      </c>
      <c r="AV70" s="119">
        <f>ROUND(AZ70*L29,2)</f>
        <v>0</v>
      </c>
      <c r="AW70" s="119">
        <f>ROUND(BA70*L30,2)</f>
        <v>0</v>
      </c>
      <c r="AX70" s="119">
        <f>ROUND(BB70*L29,2)</f>
        <v>0</v>
      </c>
      <c r="AY70" s="119">
        <f>ROUND(BC70*L30,2)</f>
        <v>0</v>
      </c>
      <c r="AZ70" s="119">
        <f>ROUND(AZ71+AZ78,2)</f>
        <v>0</v>
      </c>
      <c r="BA70" s="119">
        <f>ROUND(BA71+BA78,2)</f>
        <v>0</v>
      </c>
      <c r="BB70" s="119">
        <f>ROUND(BB71+BB78,2)</f>
        <v>0</v>
      </c>
      <c r="BC70" s="119">
        <f>ROUND(BC71+BC78,2)</f>
        <v>0</v>
      </c>
      <c r="BD70" s="121">
        <f>ROUND(BD71+BD78,2)</f>
        <v>0</v>
      </c>
      <c r="BE70" s="7"/>
      <c r="BS70" s="122" t="s">
        <v>73</v>
      </c>
      <c r="BT70" s="122" t="s">
        <v>81</v>
      </c>
      <c r="BU70" s="122" t="s">
        <v>75</v>
      </c>
      <c r="BV70" s="122" t="s">
        <v>76</v>
      </c>
      <c r="BW70" s="122" t="s">
        <v>129</v>
      </c>
      <c r="BX70" s="122" t="s">
        <v>5</v>
      </c>
      <c r="CL70" s="122" t="s">
        <v>19</v>
      </c>
      <c r="CM70" s="122" t="s">
        <v>83</v>
      </c>
    </row>
    <row r="71" s="4" customFormat="1" ht="16.5" customHeight="1">
      <c r="A71" s="4"/>
      <c r="B71" s="62"/>
      <c r="C71" s="123"/>
      <c r="D71" s="123"/>
      <c r="E71" s="124" t="s">
        <v>81</v>
      </c>
      <c r="F71" s="124"/>
      <c r="G71" s="124"/>
      <c r="H71" s="124"/>
      <c r="I71" s="124"/>
      <c r="J71" s="123"/>
      <c r="K71" s="124" t="s">
        <v>84</v>
      </c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5">
        <f>ROUND(SUM(AG72:AG77),2)</f>
        <v>0</v>
      </c>
      <c r="AH71" s="123"/>
      <c r="AI71" s="123"/>
      <c r="AJ71" s="123"/>
      <c r="AK71" s="123"/>
      <c r="AL71" s="123"/>
      <c r="AM71" s="123"/>
      <c r="AN71" s="126">
        <f>SUM(AG71,AT71)</f>
        <v>0</v>
      </c>
      <c r="AO71" s="123"/>
      <c r="AP71" s="123"/>
      <c r="AQ71" s="127" t="s">
        <v>85</v>
      </c>
      <c r="AR71" s="64"/>
      <c r="AS71" s="128">
        <f>ROUND(SUM(AS72:AS77),2)</f>
        <v>0</v>
      </c>
      <c r="AT71" s="129">
        <f>ROUND(SUM(AV71:AW71),2)</f>
        <v>0</v>
      </c>
      <c r="AU71" s="130">
        <f>ROUND(SUM(AU72:AU77),5)</f>
        <v>0</v>
      </c>
      <c r="AV71" s="129">
        <f>ROUND(AZ71*L29,2)</f>
        <v>0</v>
      </c>
      <c r="AW71" s="129">
        <f>ROUND(BA71*L30,2)</f>
        <v>0</v>
      </c>
      <c r="AX71" s="129">
        <f>ROUND(BB71*L29,2)</f>
        <v>0</v>
      </c>
      <c r="AY71" s="129">
        <f>ROUND(BC71*L30,2)</f>
        <v>0</v>
      </c>
      <c r="AZ71" s="129">
        <f>ROUND(SUM(AZ72:AZ77),2)</f>
        <v>0</v>
      </c>
      <c r="BA71" s="129">
        <f>ROUND(SUM(BA72:BA77),2)</f>
        <v>0</v>
      </c>
      <c r="BB71" s="129">
        <f>ROUND(SUM(BB72:BB77),2)</f>
        <v>0</v>
      </c>
      <c r="BC71" s="129">
        <f>ROUND(SUM(BC72:BC77),2)</f>
        <v>0</v>
      </c>
      <c r="BD71" s="131">
        <f>ROUND(SUM(BD72:BD77),2)</f>
        <v>0</v>
      </c>
      <c r="BE71" s="4"/>
      <c r="BS71" s="132" t="s">
        <v>73</v>
      </c>
      <c r="BT71" s="132" t="s">
        <v>83</v>
      </c>
      <c r="BU71" s="132" t="s">
        <v>75</v>
      </c>
      <c r="BV71" s="132" t="s">
        <v>76</v>
      </c>
      <c r="BW71" s="132" t="s">
        <v>130</v>
      </c>
      <c r="BX71" s="132" t="s">
        <v>129</v>
      </c>
      <c r="CL71" s="132" t="s">
        <v>19</v>
      </c>
    </row>
    <row r="72" s="4" customFormat="1" ht="16.5" customHeight="1">
      <c r="A72" s="133" t="s">
        <v>87</v>
      </c>
      <c r="B72" s="62"/>
      <c r="C72" s="123"/>
      <c r="D72" s="123"/>
      <c r="E72" s="123"/>
      <c r="F72" s="124" t="s">
        <v>88</v>
      </c>
      <c r="G72" s="124"/>
      <c r="H72" s="124"/>
      <c r="I72" s="124"/>
      <c r="J72" s="124"/>
      <c r="K72" s="123"/>
      <c r="L72" s="124" t="s">
        <v>131</v>
      </c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6">
        <f>'01 - SO 01 - PS Štětí'!J34</f>
        <v>0</v>
      </c>
      <c r="AH72" s="123"/>
      <c r="AI72" s="123"/>
      <c r="AJ72" s="123"/>
      <c r="AK72" s="123"/>
      <c r="AL72" s="123"/>
      <c r="AM72" s="123"/>
      <c r="AN72" s="126">
        <f>SUM(AG72,AT72)</f>
        <v>0</v>
      </c>
      <c r="AO72" s="123"/>
      <c r="AP72" s="123"/>
      <c r="AQ72" s="127" t="s">
        <v>85</v>
      </c>
      <c r="AR72" s="64"/>
      <c r="AS72" s="128">
        <v>0</v>
      </c>
      <c r="AT72" s="129">
        <f>ROUND(SUM(AV72:AW72),2)</f>
        <v>0</v>
      </c>
      <c r="AU72" s="130">
        <f>'01 - SO 01 - PS Štětí'!P91</f>
        <v>0</v>
      </c>
      <c r="AV72" s="129">
        <f>'01 - SO 01 - PS Štětí'!J37</f>
        <v>0</v>
      </c>
      <c r="AW72" s="129">
        <f>'01 - SO 01 - PS Štětí'!J38</f>
        <v>0</v>
      </c>
      <c r="AX72" s="129">
        <f>'01 - SO 01 - PS Štětí'!J39</f>
        <v>0</v>
      </c>
      <c r="AY72" s="129">
        <f>'01 - SO 01 - PS Štětí'!J40</f>
        <v>0</v>
      </c>
      <c r="AZ72" s="129">
        <f>'01 - SO 01 - PS Štětí'!F37</f>
        <v>0</v>
      </c>
      <c r="BA72" s="129">
        <f>'01 - SO 01 - PS Štětí'!F38</f>
        <v>0</v>
      </c>
      <c r="BB72" s="129">
        <f>'01 - SO 01 - PS Štětí'!F39</f>
        <v>0</v>
      </c>
      <c r="BC72" s="129">
        <f>'01 - SO 01 - PS Štětí'!F40</f>
        <v>0</v>
      </c>
      <c r="BD72" s="131">
        <f>'01 - SO 01 - PS Štětí'!F41</f>
        <v>0</v>
      </c>
      <c r="BE72" s="4"/>
      <c r="BT72" s="132" t="s">
        <v>90</v>
      </c>
      <c r="BV72" s="132" t="s">
        <v>76</v>
      </c>
      <c r="BW72" s="132" t="s">
        <v>132</v>
      </c>
      <c r="BX72" s="132" t="s">
        <v>130</v>
      </c>
      <c r="CL72" s="132" t="s">
        <v>19</v>
      </c>
    </row>
    <row r="73" s="4" customFormat="1" ht="16.5" customHeight="1">
      <c r="A73" s="133" t="s">
        <v>87</v>
      </c>
      <c r="B73" s="62"/>
      <c r="C73" s="123"/>
      <c r="D73" s="123"/>
      <c r="E73" s="123"/>
      <c r="F73" s="124" t="s">
        <v>92</v>
      </c>
      <c r="G73" s="124"/>
      <c r="H73" s="124"/>
      <c r="I73" s="124"/>
      <c r="J73" s="124"/>
      <c r="K73" s="123"/>
      <c r="L73" s="124" t="s">
        <v>133</v>
      </c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6">
        <f>'02 - SO 02 - PS Litoměřice'!J34</f>
        <v>0</v>
      </c>
      <c r="AH73" s="123"/>
      <c r="AI73" s="123"/>
      <c r="AJ73" s="123"/>
      <c r="AK73" s="123"/>
      <c r="AL73" s="123"/>
      <c r="AM73" s="123"/>
      <c r="AN73" s="126">
        <f>SUM(AG73,AT73)</f>
        <v>0</v>
      </c>
      <c r="AO73" s="123"/>
      <c r="AP73" s="123"/>
      <c r="AQ73" s="127" t="s">
        <v>85</v>
      </c>
      <c r="AR73" s="64"/>
      <c r="AS73" s="128">
        <v>0</v>
      </c>
      <c r="AT73" s="129">
        <f>ROUND(SUM(AV73:AW73),2)</f>
        <v>0</v>
      </c>
      <c r="AU73" s="130">
        <f>'02 - SO 02 - PS Litoměřice'!P91</f>
        <v>0</v>
      </c>
      <c r="AV73" s="129">
        <f>'02 - SO 02 - PS Litoměřice'!J37</f>
        <v>0</v>
      </c>
      <c r="AW73" s="129">
        <f>'02 - SO 02 - PS Litoměřice'!J38</f>
        <v>0</v>
      </c>
      <c r="AX73" s="129">
        <f>'02 - SO 02 - PS Litoměřice'!J39</f>
        <v>0</v>
      </c>
      <c r="AY73" s="129">
        <f>'02 - SO 02 - PS Litoměřice'!J40</f>
        <v>0</v>
      </c>
      <c r="AZ73" s="129">
        <f>'02 - SO 02 - PS Litoměřice'!F37</f>
        <v>0</v>
      </c>
      <c r="BA73" s="129">
        <f>'02 - SO 02 - PS Litoměřice'!F38</f>
        <v>0</v>
      </c>
      <c r="BB73" s="129">
        <f>'02 - SO 02 - PS Litoměřice'!F39</f>
        <v>0</v>
      </c>
      <c r="BC73" s="129">
        <f>'02 - SO 02 - PS Litoměřice'!F40</f>
        <v>0</v>
      </c>
      <c r="BD73" s="131">
        <f>'02 - SO 02 - PS Litoměřice'!F41</f>
        <v>0</v>
      </c>
      <c r="BE73" s="4"/>
      <c r="BT73" s="132" t="s">
        <v>90</v>
      </c>
      <c r="BV73" s="132" t="s">
        <v>76</v>
      </c>
      <c r="BW73" s="132" t="s">
        <v>134</v>
      </c>
      <c r="BX73" s="132" t="s">
        <v>130</v>
      </c>
      <c r="CL73" s="132" t="s">
        <v>19</v>
      </c>
    </row>
    <row r="74" s="4" customFormat="1" ht="16.5" customHeight="1">
      <c r="A74" s="133" t="s">
        <v>87</v>
      </c>
      <c r="B74" s="62"/>
      <c r="C74" s="123"/>
      <c r="D74" s="123"/>
      <c r="E74" s="123"/>
      <c r="F74" s="124" t="s">
        <v>95</v>
      </c>
      <c r="G74" s="124"/>
      <c r="H74" s="124"/>
      <c r="I74" s="124"/>
      <c r="J74" s="124"/>
      <c r="K74" s="123"/>
      <c r="L74" s="124" t="s">
        <v>135</v>
      </c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6">
        <f>'03 - SO 03 - PS Děčín výc...'!J34</f>
        <v>0</v>
      </c>
      <c r="AH74" s="123"/>
      <c r="AI74" s="123"/>
      <c r="AJ74" s="123"/>
      <c r="AK74" s="123"/>
      <c r="AL74" s="123"/>
      <c r="AM74" s="123"/>
      <c r="AN74" s="126">
        <f>SUM(AG74,AT74)</f>
        <v>0</v>
      </c>
      <c r="AO74" s="123"/>
      <c r="AP74" s="123"/>
      <c r="AQ74" s="127" t="s">
        <v>85</v>
      </c>
      <c r="AR74" s="64"/>
      <c r="AS74" s="128">
        <v>0</v>
      </c>
      <c r="AT74" s="129">
        <f>ROUND(SUM(AV74:AW74),2)</f>
        <v>0</v>
      </c>
      <c r="AU74" s="130">
        <f>'03 - SO 03 - PS Děčín výc...'!P91</f>
        <v>0</v>
      </c>
      <c r="AV74" s="129">
        <f>'03 - SO 03 - PS Děčín výc...'!J37</f>
        <v>0</v>
      </c>
      <c r="AW74" s="129">
        <f>'03 - SO 03 - PS Děčín výc...'!J38</f>
        <v>0</v>
      </c>
      <c r="AX74" s="129">
        <f>'03 - SO 03 - PS Děčín výc...'!J39</f>
        <v>0</v>
      </c>
      <c r="AY74" s="129">
        <f>'03 - SO 03 - PS Děčín výc...'!J40</f>
        <v>0</v>
      </c>
      <c r="AZ74" s="129">
        <f>'03 - SO 03 - PS Děčín výc...'!F37</f>
        <v>0</v>
      </c>
      <c r="BA74" s="129">
        <f>'03 - SO 03 - PS Děčín výc...'!F38</f>
        <v>0</v>
      </c>
      <c r="BB74" s="129">
        <f>'03 - SO 03 - PS Děčín výc...'!F39</f>
        <v>0</v>
      </c>
      <c r="BC74" s="129">
        <f>'03 - SO 03 - PS Děčín výc...'!F40</f>
        <v>0</v>
      </c>
      <c r="BD74" s="131">
        <f>'03 - SO 03 - PS Děčín výc...'!F41</f>
        <v>0</v>
      </c>
      <c r="BE74" s="4"/>
      <c r="BT74" s="132" t="s">
        <v>90</v>
      </c>
      <c r="BV74" s="132" t="s">
        <v>76</v>
      </c>
      <c r="BW74" s="132" t="s">
        <v>136</v>
      </c>
      <c r="BX74" s="132" t="s">
        <v>130</v>
      </c>
      <c r="CL74" s="132" t="s">
        <v>19</v>
      </c>
    </row>
    <row r="75" s="4" customFormat="1" ht="16.5" customHeight="1">
      <c r="A75" s="133" t="s">
        <v>87</v>
      </c>
      <c r="B75" s="62"/>
      <c r="C75" s="123"/>
      <c r="D75" s="123"/>
      <c r="E75" s="123"/>
      <c r="F75" s="124" t="s">
        <v>98</v>
      </c>
      <c r="G75" s="124"/>
      <c r="H75" s="124"/>
      <c r="I75" s="124"/>
      <c r="J75" s="124"/>
      <c r="K75" s="123"/>
      <c r="L75" s="124" t="s">
        <v>137</v>
      </c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6">
        <f>'04 - SO 04 - TO Ústí n. L...'!J34</f>
        <v>0</v>
      </c>
      <c r="AH75" s="123"/>
      <c r="AI75" s="123"/>
      <c r="AJ75" s="123"/>
      <c r="AK75" s="123"/>
      <c r="AL75" s="123"/>
      <c r="AM75" s="123"/>
      <c r="AN75" s="126">
        <f>SUM(AG75,AT75)</f>
        <v>0</v>
      </c>
      <c r="AO75" s="123"/>
      <c r="AP75" s="123"/>
      <c r="AQ75" s="127" t="s">
        <v>85</v>
      </c>
      <c r="AR75" s="64"/>
      <c r="AS75" s="128">
        <v>0</v>
      </c>
      <c r="AT75" s="129">
        <f>ROUND(SUM(AV75:AW75),2)</f>
        <v>0</v>
      </c>
      <c r="AU75" s="130">
        <f>'04 - SO 04 - TO Ústí n. L...'!P91</f>
        <v>0</v>
      </c>
      <c r="AV75" s="129">
        <f>'04 - SO 04 - TO Ústí n. L...'!J37</f>
        <v>0</v>
      </c>
      <c r="AW75" s="129">
        <f>'04 - SO 04 - TO Ústí n. L...'!J38</f>
        <v>0</v>
      </c>
      <c r="AX75" s="129">
        <f>'04 - SO 04 - TO Ústí n. L...'!J39</f>
        <v>0</v>
      </c>
      <c r="AY75" s="129">
        <f>'04 - SO 04 - TO Ústí n. L...'!J40</f>
        <v>0</v>
      </c>
      <c r="AZ75" s="129">
        <f>'04 - SO 04 - TO Ústí n. L...'!F37</f>
        <v>0</v>
      </c>
      <c r="BA75" s="129">
        <f>'04 - SO 04 - TO Ústí n. L...'!F38</f>
        <v>0</v>
      </c>
      <c r="BB75" s="129">
        <f>'04 - SO 04 - TO Ústí n. L...'!F39</f>
        <v>0</v>
      </c>
      <c r="BC75" s="129">
        <f>'04 - SO 04 - TO Ústí n. L...'!F40</f>
        <v>0</v>
      </c>
      <c r="BD75" s="131">
        <f>'04 - SO 04 - TO Ústí n. L...'!F41</f>
        <v>0</v>
      </c>
      <c r="BE75" s="4"/>
      <c r="BT75" s="132" t="s">
        <v>90</v>
      </c>
      <c r="BV75" s="132" t="s">
        <v>76</v>
      </c>
      <c r="BW75" s="132" t="s">
        <v>138</v>
      </c>
      <c r="BX75" s="132" t="s">
        <v>130</v>
      </c>
      <c r="CL75" s="132" t="s">
        <v>19</v>
      </c>
    </row>
    <row r="76" s="4" customFormat="1" ht="16.5" customHeight="1">
      <c r="A76" s="133" t="s">
        <v>87</v>
      </c>
      <c r="B76" s="62"/>
      <c r="C76" s="123"/>
      <c r="D76" s="123"/>
      <c r="E76" s="123"/>
      <c r="F76" s="124" t="s">
        <v>101</v>
      </c>
      <c r="G76" s="124"/>
      <c r="H76" s="124"/>
      <c r="I76" s="124"/>
      <c r="J76" s="124"/>
      <c r="K76" s="123"/>
      <c r="L76" s="124" t="s">
        <v>139</v>
      </c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6">
        <f>'05 - SO 05 - TO Česká Kam...'!J34</f>
        <v>0</v>
      </c>
      <c r="AH76" s="123"/>
      <c r="AI76" s="123"/>
      <c r="AJ76" s="123"/>
      <c r="AK76" s="123"/>
      <c r="AL76" s="123"/>
      <c r="AM76" s="123"/>
      <c r="AN76" s="126">
        <f>SUM(AG76,AT76)</f>
        <v>0</v>
      </c>
      <c r="AO76" s="123"/>
      <c r="AP76" s="123"/>
      <c r="AQ76" s="127" t="s">
        <v>85</v>
      </c>
      <c r="AR76" s="64"/>
      <c r="AS76" s="128">
        <v>0</v>
      </c>
      <c r="AT76" s="129">
        <f>ROUND(SUM(AV76:AW76),2)</f>
        <v>0</v>
      </c>
      <c r="AU76" s="130">
        <f>'05 - SO 05 - TO Česká Kam...'!P91</f>
        <v>0</v>
      </c>
      <c r="AV76" s="129">
        <f>'05 - SO 05 - TO Česká Kam...'!J37</f>
        <v>0</v>
      </c>
      <c r="AW76" s="129">
        <f>'05 - SO 05 - TO Česká Kam...'!J38</f>
        <v>0</v>
      </c>
      <c r="AX76" s="129">
        <f>'05 - SO 05 - TO Česká Kam...'!J39</f>
        <v>0</v>
      </c>
      <c r="AY76" s="129">
        <f>'05 - SO 05 - TO Česká Kam...'!J40</f>
        <v>0</v>
      </c>
      <c r="AZ76" s="129">
        <f>'05 - SO 05 - TO Česká Kam...'!F37</f>
        <v>0</v>
      </c>
      <c r="BA76" s="129">
        <f>'05 - SO 05 - TO Česká Kam...'!F38</f>
        <v>0</v>
      </c>
      <c r="BB76" s="129">
        <f>'05 - SO 05 - TO Česká Kam...'!F39</f>
        <v>0</v>
      </c>
      <c r="BC76" s="129">
        <f>'05 - SO 05 - TO Česká Kam...'!F40</f>
        <v>0</v>
      </c>
      <c r="BD76" s="131">
        <f>'05 - SO 05 - TO Česká Kam...'!F41</f>
        <v>0</v>
      </c>
      <c r="BE76" s="4"/>
      <c r="BT76" s="132" t="s">
        <v>90</v>
      </c>
      <c r="BV76" s="132" t="s">
        <v>76</v>
      </c>
      <c r="BW76" s="132" t="s">
        <v>140</v>
      </c>
      <c r="BX76" s="132" t="s">
        <v>130</v>
      </c>
      <c r="CL76" s="132" t="s">
        <v>19</v>
      </c>
    </row>
    <row r="77" s="4" customFormat="1" ht="16.5" customHeight="1">
      <c r="A77" s="133" t="s">
        <v>87</v>
      </c>
      <c r="B77" s="62"/>
      <c r="C77" s="123"/>
      <c r="D77" s="123"/>
      <c r="E77" s="123"/>
      <c r="F77" s="124" t="s">
        <v>104</v>
      </c>
      <c r="G77" s="124"/>
      <c r="H77" s="124"/>
      <c r="I77" s="124"/>
      <c r="J77" s="124"/>
      <c r="K77" s="123"/>
      <c r="L77" s="124" t="s">
        <v>141</v>
      </c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6">
        <f>'06 - SO 06 - TO Rumburk'!J34</f>
        <v>0</v>
      </c>
      <c r="AH77" s="123"/>
      <c r="AI77" s="123"/>
      <c r="AJ77" s="123"/>
      <c r="AK77" s="123"/>
      <c r="AL77" s="123"/>
      <c r="AM77" s="123"/>
      <c r="AN77" s="126">
        <f>SUM(AG77,AT77)</f>
        <v>0</v>
      </c>
      <c r="AO77" s="123"/>
      <c r="AP77" s="123"/>
      <c r="AQ77" s="127" t="s">
        <v>85</v>
      </c>
      <c r="AR77" s="64"/>
      <c r="AS77" s="128">
        <v>0</v>
      </c>
      <c r="AT77" s="129">
        <f>ROUND(SUM(AV77:AW77),2)</f>
        <v>0</v>
      </c>
      <c r="AU77" s="130">
        <f>'06 - SO 06 - TO Rumburk'!P92</f>
        <v>0</v>
      </c>
      <c r="AV77" s="129">
        <f>'06 - SO 06 - TO Rumburk'!J37</f>
        <v>0</v>
      </c>
      <c r="AW77" s="129">
        <f>'06 - SO 06 - TO Rumburk'!J38</f>
        <v>0</v>
      </c>
      <c r="AX77" s="129">
        <f>'06 - SO 06 - TO Rumburk'!J39</f>
        <v>0</v>
      </c>
      <c r="AY77" s="129">
        <f>'06 - SO 06 - TO Rumburk'!J40</f>
        <v>0</v>
      </c>
      <c r="AZ77" s="129">
        <f>'06 - SO 06 - TO Rumburk'!F37</f>
        <v>0</v>
      </c>
      <c r="BA77" s="129">
        <f>'06 - SO 06 - TO Rumburk'!F38</f>
        <v>0</v>
      </c>
      <c r="BB77" s="129">
        <f>'06 - SO 06 - TO Rumburk'!F39</f>
        <v>0</v>
      </c>
      <c r="BC77" s="129">
        <f>'06 - SO 06 - TO Rumburk'!F40</f>
        <v>0</v>
      </c>
      <c r="BD77" s="131">
        <f>'06 - SO 06 - TO Rumburk'!F41</f>
        <v>0</v>
      </c>
      <c r="BE77" s="4"/>
      <c r="BT77" s="132" t="s">
        <v>90</v>
      </c>
      <c r="BV77" s="132" t="s">
        <v>76</v>
      </c>
      <c r="BW77" s="132" t="s">
        <v>142</v>
      </c>
      <c r="BX77" s="132" t="s">
        <v>130</v>
      </c>
      <c r="CL77" s="132" t="s">
        <v>19</v>
      </c>
    </row>
    <row r="78" s="4" customFormat="1" ht="16.5" customHeight="1">
      <c r="A78" s="133" t="s">
        <v>87</v>
      </c>
      <c r="B78" s="62"/>
      <c r="C78" s="123"/>
      <c r="D78" s="123"/>
      <c r="E78" s="124" t="s">
        <v>83</v>
      </c>
      <c r="F78" s="124"/>
      <c r="G78" s="124"/>
      <c r="H78" s="124"/>
      <c r="I78" s="124"/>
      <c r="J78" s="123"/>
      <c r="K78" s="124" t="s">
        <v>125</v>
      </c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6">
        <f>'2 - VRN_01'!J32</f>
        <v>0</v>
      </c>
      <c r="AH78" s="123"/>
      <c r="AI78" s="123"/>
      <c r="AJ78" s="123"/>
      <c r="AK78" s="123"/>
      <c r="AL78" s="123"/>
      <c r="AM78" s="123"/>
      <c r="AN78" s="126">
        <f>SUM(AG78,AT78)</f>
        <v>0</v>
      </c>
      <c r="AO78" s="123"/>
      <c r="AP78" s="123"/>
      <c r="AQ78" s="127" t="s">
        <v>85</v>
      </c>
      <c r="AR78" s="64"/>
      <c r="AS78" s="134">
        <v>0</v>
      </c>
      <c r="AT78" s="135">
        <f>ROUND(SUM(AV78:AW78),2)</f>
        <v>0</v>
      </c>
      <c r="AU78" s="136">
        <f>'2 - VRN_01'!P85</f>
        <v>0</v>
      </c>
      <c r="AV78" s="135">
        <f>'2 - VRN_01'!J35</f>
        <v>0</v>
      </c>
      <c r="AW78" s="135">
        <f>'2 - VRN_01'!J36</f>
        <v>0</v>
      </c>
      <c r="AX78" s="135">
        <f>'2 - VRN_01'!J37</f>
        <v>0</v>
      </c>
      <c r="AY78" s="135">
        <f>'2 - VRN_01'!J38</f>
        <v>0</v>
      </c>
      <c r="AZ78" s="135">
        <f>'2 - VRN_01'!F35</f>
        <v>0</v>
      </c>
      <c r="BA78" s="135">
        <f>'2 - VRN_01'!F36</f>
        <v>0</v>
      </c>
      <c r="BB78" s="135">
        <f>'2 - VRN_01'!F37</f>
        <v>0</v>
      </c>
      <c r="BC78" s="135">
        <f>'2 - VRN_01'!F38</f>
        <v>0</v>
      </c>
      <c r="BD78" s="137">
        <f>'2 - VRN_01'!F39</f>
        <v>0</v>
      </c>
      <c r="BE78" s="4"/>
      <c r="BT78" s="132" t="s">
        <v>83</v>
      </c>
      <c r="BV78" s="132" t="s">
        <v>76</v>
      </c>
      <c r="BW78" s="132" t="s">
        <v>143</v>
      </c>
      <c r="BX78" s="132" t="s">
        <v>129</v>
      </c>
      <c r="CL78" s="132" t="s">
        <v>19</v>
      </c>
    </row>
    <row r="79" s="2" customFormat="1" ht="30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43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</row>
    <row r="80" s="2" customFormat="1" ht="6.96" customHeight="1">
      <c r="A80" s="37"/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43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</row>
  </sheetData>
  <sheetProtection sheet="1" formatColumns="0" formatRows="0" objects="1" scenarios="1" spinCount="100000" saltValue="vgidRJ9laH+F+Uc7W00WFLGK4O0UKrigl5rptC6otTH6kHmocYXe5n81ZL93MAKmozejnvG6L+807ofm1i/yDw==" hashValue="2d8VgX3Nkm3UxOZ3aZhfB4VVASxX2vZVvH8Zk31/u/RDl7f4APHyS49XOjeO/CYEchrqcJk2iI/im/1bi78qtQ==" algorithmName="SHA-512" password="CC35"/>
  <mergeCells count="134">
    <mergeCell ref="L45:AO45"/>
    <mergeCell ref="C52:G52"/>
    <mergeCell ref="I52:AF52"/>
    <mergeCell ref="D55:H55"/>
    <mergeCell ref="J55:AF55"/>
    <mergeCell ref="E56:I56"/>
    <mergeCell ref="K56:AF56"/>
    <mergeCell ref="L57:AF57"/>
    <mergeCell ref="F57:J57"/>
    <mergeCell ref="L58:AF58"/>
    <mergeCell ref="F58:J58"/>
    <mergeCell ref="L59:AF59"/>
    <mergeCell ref="F59:J59"/>
    <mergeCell ref="L60:AF60"/>
    <mergeCell ref="F60:J60"/>
    <mergeCell ref="F61:J61"/>
    <mergeCell ref="L61:AF61"/>
    <mergeCell ref="F62:J62"/>
    <mergeCell ref="L62:AF62"/>
    <mergeCell ref="F63:J63"/>
    <mergeCell ref="L63:AF63"/>
    <mergeCell ref="AM47:AN47"/>
    <mergeCell ref="AM49:AP49"/>
    <mergeCell ref="AS49:AT51"/>
    <mergeCell ref="AM50:AP50"/>
    <mergeCell ref="AG52:AM52"/>
    <mergeCell ref="AN52:AP52"/>
    <mergeCell ref="AN55:AP55"/>
    <mergeCell ref="AG55:AM55"/>
    <mergeCell ref="AN56:AP56"/>
    <mergeCell ref="AG56:AM56"/>
    <mergeCell ref="AG57:AM57"/>
    <mergeCell ref="AN57:AP57"/>
    <mergeCell ref="AG58:AM58"/>
    <mergeCell ref="AN58:AP58"/>
    <mergeCell ref="AG59:AM59"/>
    <mergeCell ref="AN59:AP59"/>
    <mergeCell ref="AN60:AP60"/>
    <mergeCell ref="AG60:AM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N61:AP61"/>
    <mergeCell ref="AG62:AM62"/>
    <mergeCell ref="AN62:AP62"/>
    <mergeCell ref="AN63:AP63"/>
    <mergeCell ref="AG63:AM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F64:J64"/>
    <mergeCell ref="L64:AF64"/>
    <mergeCell ref="F65:J65"/>
    <mergeCell ref="L65:AF65"/>
    <mergeCell ref="L66:AF66"/>
    <mergeCell ref="F66:J66"/>
    <mergeCell ref="F67:J67"/>
    <mergeCell ref="L67:AF67"/>
    <mergeCell ref="F68:J68"/>
    <mergeCell ref="L68:AF68"/>
    <mergeCell ref="K69:AF69"/>
    <mergeCell ref="E69:I69"/>
    <mergeCell ref="J70:AF70"/>
    <mergeCell ref="D70:H70"/>
    <mergeCell ref="E71:I71"/>
    <mergeCell ref="K71:AF71"/>
    <mergeCell ref="F72:J72"/>
    <mergeCell ref="L72:AF72"/>
    <mergeCell ref="F73:J73"/>
    <mergeCell ref="L73:AF73"/>
    <mergeCell ref="L74:AF74"/>
    <mergeCell ref="F74:J74"/>
    <mergeCell ref="L75:AF75"/>
    <mergeCell ref="F75:J75"/>
    <mergeCell ref="F76:J76"/>
    <mergeCell ref="L76:AF76"/>
    <mergeCell ref="F77:J77"/>
    <mergeCell ref="L77:AF77"/>
    <mergeCell ref="E78:I78"/>
    <mergeCell ref="K78:AF78"/>
  </mergeCells>
  <hyperlinks>
    <hyperlink ref="A57" location="'01 - SO 01 - TO Roudnice ...'!C2" display="/"/>
    <hyperlink ref="A58" location="'02 - SO 02 - TO Lovosice'!C2" display="/"/>
    <hyperlink ref="A59" location="'03 - SO 03 - TO Ústí n. L...'!C2" display="/"/>
    <hyperlink ref="A60" location="'04 - SO 04 - TO Děčín hl. n.'!C2" display="/"/>
    <hyperlink ref="A61" location="'05 - SO 05 - TO Roudnice ...'!C2" display="/"/>
    <hyperlink ref="A62" location="'06 - SO 06 - TO Lovosice'!C2" display="/"/>
    <hyperlink ref="A63" location="'07 - SO 07 - TO Ústí n. L...'!C2" display="/"/>
    <hyperlink ref="A64" location="'08 - SO 08 - TO Děčín hl. n.'!C2" display="/"/>
    <hyperlink ref="A65" location="'09 - SO 09 - TO Roudnice'!C2" display="/"/>
    <hyperlink ref="A66" location="'10 - SO 10 - TO Lovosice'!C2" display="/"/>
    <hyperlink ref="A67" location="'11 - Souhrnné výkony'!C2" display="/"/>
    <hyperlink ref="A68" location="'12 - Materiál dodávaný ob...'!C2" display="/"/>
    <hyperlink ref="A69" location="'2 - VRN'!C2" display="/"/>
    <hyperlink ref="A72" location="'01 - SO 01 - PS Štětí'!C2" display="/"/>
    <hyperlink ref="A73" location="'02 - SO 02 - PS Litoměřice'!C2" display="/"/>
    <hyperlink ref="A74" location="'03 - SO 03 - PS Děčín výc...'!C2" display="/"/>
    <hyperlink ref="A75" location="'04 - SO 04 - TO Ústí n. L...'!C2" display="/"/>
    <hyperlink ref="A76" location="'05 - SO 05 - TO Česká Kam...'!C2" display="/"/>
    <hyperlink ref="A77" location="'06 - SO 06 - TO Rumburk'!C2" display="/"/>
    <hyperlink ref="A78" location="'2 - VRN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703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ROUND((SUM(BE91:BE205)),  2)</f>
        <v>0</v>
      </c>
      <c r="G37" s="37"/>
      <c r="H37" s="37"/>
      <c r="I37" s="164">
        <v>0.20999999999999999</v>
      </c>
      <c r="J37" s="163">
        <f>ROUND(((SUM(BE91:BE205))*I37),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ROUND((SUM(BF91:BF205)),  2)</f>
        <v>0</v>
      </c>
      <c r="G38" s="37"/>
      <c r="H38" s="37"/>
      <c r="I38" s="164">
        <v>0.14999999999999999</v>
      </c>
      <c r="J38" s="163">
        <f>ROUND(((SUM(BF91:BF205))*I38),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ROUND((SUM(BG91:BG205)),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ROUND((SUM(BH91:BH205)),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ROUND((SUM(BI91:BI205)),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09 - SO 09 - TO Roudnice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09 - SO 09 - TO Roudnice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SUM(P92:P205)</f>
        <v>0</v>
      </c>
      <c r="Q91" s="95"/>
      <c r="R91" s="195">
        <f>SUM(R92:R205)</f>
        <v>736.44659000000001</v>
      </c>
      <c r="S91" s="95"/>
      <c r="T91" s="196">
        <f>SUM(T92:T205)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SUM(BK92:BK205)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704</v>
      </c>
      <c r="F92" s="200" t="s">
        <v>705</v>
      </c>
      <c r="G92" s="201" t="s">
        <v>171</v>
      </c>
      <c r="H92" s="202">
        <v>4.1600000000000001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706</v>
      </c>
    </row>
    <row r="93" s="2" customFormat="1">
      <c r="A93" s="37"/>
      <c r="B93" s="38"/>
      <c r="C93" s="39"/>
      <c r="D93" s="211" t="s">
        <v>176</v>
      </c>
      <c r="E93" s="39"/>
      <c r="F93" s="212" t="s">
        <v>707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1" customFormat="1">
      <c r="A95" s="11"/>
      <c r="B95" s="226"/>
      <c r="C95" s="227"/>
      <c r="D95" s="211" t="s">
        <v>180</v>
      </c>
      <c r="E95" s="228" t="s">
        <v>19</v>
      </c>
      <c r="F95" s="229" t="s">
        <v>709</v>
      </c>
      <c r="G95" s="227"/>
      <c r="H95" s="230">
        <v>4.1600000000000001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T95" s="236" t="s">
        <v>180</v>
      </c>
      <c r="AU95" s="236" t="s">
        <v>74</v>
      </c>
      <c r="AV95" s="11" t="s">
        <v>83</v>
      </c>
      <c r="AW95" s="11" t="s">
        <v>35</v>
      </c>
      <c r="AX95" s="11" t="s">
        <v>81</v>
      </c>
      <c r="AY95" s="236" t="s">
        <v>174</v>
      </c>
    </row>
    <row r="96" s="2" customFormat="1" ht="21.75" customHeight="1">
      <c r="A96" s="37"/>
      <c r="B96" s="38"/>
      <c r="C96" s="198" t="s">
        <v>83</v>
      </c>
      <c r="D96" s="198" t="s">
        <v>168</v>
      </c>
      <c r="E96" s="199" t="s">
        <v>195</v>
      </c>
      <c r="F96" s="200" t="s">
        <v>196</v>
      </c>
      <c r="G96" s="201" t="s">
        <v>197</v>
      </c>
      <c r="H96" s="202">
        <v>462</v>
      </c>
      <c r="I96" s="203"/>
      <c r="J96" s="204">
        <f>ROUND(I96*H96,2)</f>
        <v>0</v>
      </c>
      <c r="K96" s="200" t="s">
        <v>172</v>
      </c>
      <c r="L96" s="43"/>
      <c r="M96" s="205" t="s">
        <v>19</v>
      </c>
      <c r="N96" s="206" t="s">
        <v>45</v>
      </c>
      <c r="O96" s="83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9" t="s">
        <v>173</v>
      </c>
      <c r="AT96" s="209" t="s">
        <v>168</v>
      </c>
      <c r="AU96" s="209" t="s">
        <v>74</v>
      </c>
      <c r="AY96" s="16" t="s">
        <v>174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6" t="s">
        <v>81</v>
      </c>
      <c r="BK96" s="210">
        <f>ROUND(I96*H96,2)</f>
        <v>0</v>
      </c>
      <c r="BL96" s="16" t="s">
        <v>173</v>
      </c>
      <c r="BM96" s="209" t="s">
        <v>710</v>
      </c>
    </row>
    <row r="97" s="2" customFormat="1">
      <c r="A97" s="37"/>
      <c r="B97" s="38"/>
      <c r="C97" s="39"/>
      <c r="D97" s="211" t="s">
        <v>176</v>
      </c>
      <c r="E97" s="39"/>
      <c r="F97" s="212" t="s">
        <v>199</v>
      </c>
      <c r="G97" s="39"/>
      <c r="H97" s="39"/>
      <c r="I97" s="147"/>
      <c r="J97" s="39"/>
      <c r="K97" s="39"/>
      <c r="L97" s="43"/>
      <c r="M97" s="213"/>
      <c r="N97" s="21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176</v>
      </c>
      <c r="AU97" s="16" t="s">
        <v>74</v>
      </c>
    </row>
    <row r="98" s="2" customFormat="1">
      <c r="A98" s="37"/>
      <c r="B98" s="38"/>
      <c r="C98" s="39"/>
      <c r="D98" s="211" t="s">
        <v>178</v>
      </c>
      <c r="E98" s="39"/>
      <c r="F98" s="215" t="s">
        <v>200</v>
      </c>
      <c r="G98" s="39"/>
      <c r="H98" s="39"/>
      <c r="I98" s="147"/>
      <c r="J98" s="39"/>
      <c r="K98" s="39"/>
      <c r="L98" s="43"/>
      <c r="M98" s="213"/>
      <c r="N98" s="21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178</v>
      </c>
      <c r="AU98" s="16" t="s">
        <v>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711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712</v>
      </c>
      <c r="G100" s="227"/>
      <c r="H100" s="230">
        <v>462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81</v>
      </c>
      <c r="AY100" s="236" t="s">
        <v>174</v>
      </c>
    </row>
    <row r="101" s="2" customFormat="1" ht="21.75" customHeight="1">
      <c r="A101" s="37"/>
      <c r="B101" s="38"/>
      <c r="C101" s="248" t="s">
        <v>90</v>
      </c>
      <c r="D101" s="248" t="s">
        <v>203</v>
      </c>
      <c r="E101" s="249" t="s">
        <v>424</v>
      </c>
      <c r="F101" s="250" t="s">
        <v>425</v>
      </c>
      <c r="G101" s="251" t="s">
        <v>206</v>
      </c>
      <c r="H101" s="252">
        <v>693</v>
      </c>
      <c r="I101" s="253"/>
      <c r="J101" s="254">
        <f>ROUND(I101*H101,2)</f>
        <v>0</v>
      </c>
      <c r="K101" s="250" t="s">
        <v>172</v>
      </c>
      <c r="L101" s="255"/>
      <c r="M101" s="256" t="s">
        <v>19</v>
      </c>
      <c r="N101" s="257" t="s">
        <v>45</v>
      </c>
      <c r="O101" s="83"/>
      <c r="P101" s="207">
        <f>O101*H101</f>
        <v>0</v>
      </c>
      <c r="Q101" s="207">
        <v>1</v>
      </c>
      <c r="R101" s="207">
        <f>Q101*H101</f>
        <v>693</v>
      </c>
      <c r="S101" s="207">
        <v>0</v>
      </c>
      <c r="T101" s="208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9" t="s">
        <v>207</v>
      </c>
      <c r="AT101" s="209" t="s">
        <v>203</v>
      </c>
      <c r="AU101" s="209" t="s">
        <v>74</v>
      </c>
      <c r="AY101" s="16" t="s">
        <v>174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6" t="s">
        <v>81</v>
      </c>
      <c r="BK101" s="210">
        <f>ROUND(I101*H101,2)</f>
        <v>0</v>
      </c>
      <c r="BL101" s="16" t="s">
        <v>173</v>
      </c>
      <c r="BM101" s="209" t="s">
        <v>713</v>
      </c>
    </row>
    <row r="102" s="2" customFormat="1">
      <c r="A102" s="37"/>
      <c r="B102" s="38"/>
      <c r="C102" s="39"/>
      <c r="D102" s="211" t="s">
        <v>176</v>
      </c>
      <c r="E102" s="39"/>
      <c r="F102" s="212" t="s">
        <v>425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176</v>
      </c>
      <c r="AU102" s="16" t="s">
        <v>74</v>
      </c>
    </row>
    <row r="103" s="11" customFormat="1">
      <c r="A103" s="11"/>
      <c r="B103" s="226"/>
      <c r="C103" s="227"/>
      <c r="D103" s="211" t="s">
        <v>180</v>
      </c>
      <c r="E103" s="228" t="s">
        <v>19</v>
      </c>
      <c r="F103" s="229" t="s">
        <v>714</v>
      </c>
      <c r="G103" s="227"/>
      <c r="H103" s="230">
        <v>693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36" t="s">
        <v>180</v>
      </c>
      <c r="AU103" s="236" t="s">
        <v>74</v>
      </c>
      <c r="AV103" s="11" t="s">
        <v>83</v>
      </c>
      <c r="AW103" s="11" t="s">
        <v>35</v>
      </c>
      <c r="AX103" s="11" t="s">
        <v>81</v>
      </c>
      <c r="AY103" s="236" t="s">
        <v>174</v>
      </c>
    </row>
    <row r="104" s="2" customFormat="1" ht="44.25" customHeight="1">
      <c r="A104" s="37"/>
      <c r="B104" s="38"/>
      <c r="C104" s="198" t="s">
        <v>173</v>
      </c>
      <c r="D104" s="198" t="s">
        <v>168</v>
      </c>
      <c r="E104" s="199" t="s">
        <v>212</v>
      </c>
      <c r="F104" s="200" t="s">
        <v>213</v>
      </c>
      <c r="G104" s="201" t="s">
        <v>206</v>
      </c>
      <c r="H104" s="202">
        <v>693</v>
      </c>
      <c r="I104" s="203"/>
      <c r="J104" s="204">
        <f>ROUND(I104*H104,2)</f>
        <v>0</v>
      </c>
      <c r="K104" s="200" t="s">
        <v>172</v>
      </c>
      <c r="L104" s="43"/>
      <c r="M104" s="205" t="s">
        <v>19</v>
      </c>
      <c r="N104" s="206" t="s">
        <v>45</v>
      </c>
      <c r="O104" s="83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9" t="s">
        <v>173</v>
      </c>
      <c r="AT104" s="209" t="s">
        <v>168</v>
      </c>
      <c r="AU104" s="209" t="s">
        <v>74</v>
      </c>
      <c r="AY104" s="16" t="s">
        <v>174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6" t="s">
        <v>81</v>
      </c>
      <c r="BK104" s="210">
        <f>ROUND(I104*H104,2)</f>
        <v>0</v>
      </c>
      <c r="BL104" s="16" t="s">
        <v>173</v>
      </c>
      <c r="BM104" s="209" t="s">
        <v>715</v>
      </c>
    </row>
    <row r="105" s="2" customFormat="1">
      <c r="A105" s="37"/>
      <c r="B105" s="38"/>
      <c r="C105" s="39"/>
      <c r="D105" s="211" t="s">
        <v>176</v>
      </c>
      <c r="E105" s="39"/>
      <c r="F105" s="212" t="s">
        <v>215</v>
      </c>
      <c r="G105" s="39"/>
      <c r="H105" s="39"/>
      <c r="I105" s="147"/>
      <c r="J105" s="39"/>
      <c r="K105" s="39"/>
      <c r="L105" s="43"/>
      <c r="M105" s="213"/>
      <c r="N105" s="21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176</v>
      </c>
      <c r="AU105" s="16" t="s">
        <v>74</v>
      </c>
    </row>
    <row r="106" s="2" customFormat="1">
      <c r="A106" s="37"/>
      <c r="B106" s="38"/>
      <c r="C106" s="39"/>
      <c r="D106" s="211" t="s">
        <v>178</v>
      </c>
      <c r="E106" s="39"/>
      <c r="F106" s="215" t="s">
        <v>216</v>
      </c>
      <c r="G106" s="39"/>
      <c r="H106" s="39"/>
      <c r="I106" s="147"/>
      <c r="J106" s="39"/>
      <c r="K106" s="39"/>
      <c r="L106" s="43"/>
      <c r="M106" s="213"/>
      <c r="N106" s="21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178</v>
      </c>
      <c r="AU106" s="16" t="s">
        <v>74</v>
      </c>
    </row>
    <row r="107" s="2" customFormat="1" ht="21.75" customHeight="1">
      <c r="A107" s="37"/>
      <c r="B107" s="38"/>
      <c r="C107" s="198" t="s">
        <v>211</v>
      </c>
      <c r="D107" s="198" t="s">
        <v>168</v>
      </c>
      <c r="E107" s="199" t="s">
        <v>237</v>
      </c>
      <c r="F107" s="200" t="s">
        <v>238</v>
      </c>
      <c r="G107" s="201" t="s">
        <v>220</v>
      </c>
      <c r="H107" s="202">
        <v>16.5</v>
      </c>
      <c r="I107" s="203"/>
      <c r="J107" s="204">
        <f>ROUND(I107*H107,2)</f>
        <v>0</v>
      </c>
      <c r="K107" s="200" t="s">
        <v>172</v>
      </c>
      <c r="L107" s="43"/>
      <c r="M107" s="205" t="s">
        <v>19</v>
      </c>
      <c r="N107" s="206" t="s">
        <v>45</v>
      </c>
      <c r="O107" s="83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9" t="s">
        <v>173</v>
      </c>
      <c r="AT107" s="209" t="s">
        <v>168</v>
      </c>
      <c r="AU107" s="209" t="s">
        <v>74</v>
      </c>
      <c r="AY107" s="16" t="s">
        <v>174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6" t="s">
        <v>81</v>
      </c>
      <c r="BK107" s="210">
        <f>ROUND(I107*H107,2)</f>
        <v>0</v>
      </c>
      <c r="BL107" s="16" t="s">
        <v>173</v>
      </c>
      <c r="BM107" s="209" t="s">
        <v>716</v>
      </c>
    </row>
    <row r="108" s="2" customFormat="1">
      <c r="A108" s="37"/>
      <c r="B108" s="38"/>
      <c r="C108" s="39"/>
      <c r="D108" s="211" t="s">
        <v>176</v>
      </c>
      <c r="E108" s="39"/>
      <c r="F108" s="212" t="s">
        <v>240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176</v>
      </c>
      <c r="AU108" s="16" t="s">
        <v>74</v>
      </c>
    </row>
    <row r="109" s="2" customFormat="1">
      <c r="A109" s="37"/>
      <c r="B109" s="38"/>
      <c r="C109" s="39"/>
      <c r="D109" s="211" t="s">
        <v>178</v>
      </c>
      <c r="E109" s="39"/>
      <c r="F109" s="215" t="s">
        <v>241</v>
      </c>
      <c r="G109" s="39"/>
      <c r="H109" s="39"/>
      <c r="I109" s="147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178</v>
      </c>
      <c r="AU109" s="16" t="s">
        <v>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717</v>
      </c>
      <c r="G110" s="227"/>
      <c r="H110" s="230">
        <v>6.5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74</v>
      </c>
      <c r="AY110" s="236" t="s">
        <v>174</v>
      </c>
    </row>
    <row r="111" s="11" customFormat="1">
      <c r="A111" s="11"/>
      <c r="B111" s="226"/>
      <c r="C111" s="227"/>
      <c r="D111" s="211" t="s">
        <v>180</v>
      </c>
      <c r="E111" s="228" t="s">
        <v>19</v>
      </c>
      <c r="F111" s="229" t="s">
        <v>718</v>
      </c>
      <c r="G111" s="227"/>
      <c r="H111" s="230">
        <v>5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36" t="s">
        <v>180</v>
      </c>
      <c r="AU111" s="236" t="s">
        <v>74</v>
      </c>
      <c r="AV111" s="11" t="s">
        <v>83</v>
      </c>
      <c r="AW111" s="11" t="s">
        <v>35</v>
      </c>
      <c r="AX111" s="11" t="s">
        <v>74</v>
      </c>
      <c r="AY111" s="236" t="s">
        <v>174</v>
      </c>
    </row>
    <row r="112" s="11" customFormat="1">
      <c r="A112" s="11"/>
      <c r="B112" s="226"/>
      <c r="C112" s="227"/>
      <c r="D112" s="211" t="s">
        <v>180</v>
      </c>
      <c r="E112" s="228" t="s">
        <v>19</v>
      </c>
      <c r="F112" s="229" t="s">
        <v>719</v>
      </c>
      <c r="G112" s="227"/>
      <c r="H112" s="230">
        <v>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6" t="s">
        <v>180</v>
      </c>
      <c r="AU112" s="236" t="s">
        <v>74</v>
      </c>
      <c r="AV112" s="11" t="s">
        <v>83</v>
      </c>
      <c r="AW112" s="11" t="s">
        <v>35</v>
      </c>
      <c r="AX112" s="11" t="s">
        <v>74</v>
      </c>
      <c r="AY112" s="236" t="s">
        <v>174</v>
      </c>
    </row>
    <row r="113" s="12" customFormat="1">
      <c r="A113" s="12"/>
      <c r="B113" s="237"/>
      <c r="C113" s="238"/>
      <c r="D113" s="211" t="s">
        <v>180</v>
      </c>
      <c r="E113" s="239" t="s">
        <v>19</v>
      </c>
      <c r="F113" s="240" t="s">
        <v>189</v>
      </c>
      <c r="G113" s="238"/>
      <c r="H113" s="241">
        <v>16.5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47" t="s">
        <v>180</v>
      </c>
      <c r="AU113" s="247" t="s">
        <v>74</v>
      </c>
      <c r="AV113" s="12" t="s">
        <v>173</v>
      </c>
      <c r="AW113" s="12" t="s">
        <v>35</v>
      </c>
      <c r="AX113" s="12" t="s">
        <v>81</v>
      </c>
      <c r="AY113" s="247" t="s">
        <v>174</v>
      </c>
    </row>
    <row r="114" s="2" customFormat="1" ht="21.75" customHeight="1">
      <c r="A114" s="37"/>
      <c r="B114" s="38"/>
      <c r="C114" s="198" t="s">
        <v>217</v>
      </c>
      <c r="D114" s="198" t="s">
        <v>168</v>
      </c>
      <c r="E114" s="199" t="s">
        <v>253</v>
      </c>
      <c r="F114" s="200" t="s">
        <v>254</v>
      </c>
      <c r="G114" s="201" t="s">
        <v>220</v>
      </c>
      <c r="H114" s="202">
        <v>16.5</v>
      </c>
      <c r="I114" s="203"/>
      <c r="J114" s="204">
        <f>ROUND(I114*H114,2)</f>
        <v>0</v>
      </c>
      <c r="K114" s="200" t="s">
        <v>172</v>
      </c>
      <c r="L114" s="43"/>
      <c r="M114" s="205" t="s">
        <v>19</v>
      </c>
      <c r="N114" s="206" t="s">
        <v>45</v>
      </c>
      <c r="O114" s="83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9" t="s">
        <v>173</v>
      </c>
      <c r="AT114" s="209" t="s">
        <v>168</v>
      </c>
      <c r="AU114" s="209" t="s">
        <v>74</v>
      </c>
      <c r="AY114" s="16" t="s">
        <v>174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6" t="s">
        <v>81</v>
      </c>
      <c r="BK114" s="210">
        <f>ROUND(I114*H114,2)</f>
        <v>0</v>
      </c>
      <c r="BL114" s="16" t="s">
        <v>173</v>
      </c>
      <c r="BM114" s="209" t="s">
        <v>720</v>
      </c>
    </row>
    <row r="115" s="2" customFormat="1">
      <c r="A115" s="37"/>
      <c r="B115" s="38"/>
      <c r="C115" s="39"/>
      <c r="D115" s="211" t="s">
        <v>176</v>
      </c>
      <c r="E115" s="39"/>
      <c r="F115" s="212" t="s">
        <v>256</v>
      </c>
      <c r="G115" s="39"/>
      <c r="H115" s="39"/>
      <c r="I115" s="147"/>
      <c r="J115" s="39"/>
      <c r="K115" s="39"/>
      <c r="L115" s="43"/>
      <c r="M115" s="213"/>
      <c r="N115" s="214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176</v>
      </c>
      <c r="AU115" s="16" t="s">
        <v>74</v>
      </c>
    </row>
    <row r="116" s="2" customFormat="1">
      <c r="A116" s="37"/>
      <c r="B116" s="38"/>
      <c r="C116" s="39"/>
      <c r="D116" s="211" t="s">
        <v>178</v>
      </c>
      <c r="E116" s="39"/>
      <c r="F116" s="215" t="s">
        <v>235</v>
      </c>
      <c r="G116" s="39"/>
      <c r="H116" s="39"/>
      <c r="I116" s="147"/>
      <c r="J116" s="39"/>
      <c r="K116" s="39"/>
      <c r="L116" s="43"/>
      <c r="M116" s="213"/>
      <c r="N116" s="21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178</v>
      </c>
      <c r="AU116" s="16" t="s">
        <v>74</v>
      </c>
    </row>
    <row r="117" s="11" customFormat="1">
      <c r="A117" s="11"/>
      <c r="B117" s="226"/>
      <c r="C117" s="227"/>
      <c r="D117" s="211" t="s">
        <v>180</v>
      </c>
      <c r="E117" s="228" t="s">
        <v>19</v>
      </c>
      <c r="F117" s="229" t="s">
        <v>717</v>
      </c>
      <c r="G117" s="227"/>
      <c r="H117" s="230">
        <v>6.5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36" t="s">
        <v>180</v>
      </c>
      <c r="AU117" s="236" t="s">
        <v>74</v>
      </c>
      <c r="AV117" s="11" t="s">
        <v>83</v>
      </c>
      <c r="AW117" s="11" t="s">
        <v>35</v>
      </c>
      <c r="AX117" s="11" t="s">
        <v>74</v>
      </c>
      <c r="AY117" s="236" t="s">
        <v>174</v>
      </c>
    </row>
    <row r="118" s="11" customFormat="1">
      <c r="A118" s="11"/>
      <c r="B118" s="226"/>
      <c r="C118" s="227"/>
      <c r="D118" s="211" t="s">
        <v>180</v>
      </c>
      <c r="E118" s="228" t="s">
        <v>19</v>
      </c>
      <c r="F118" s="229" t="s">
        <v>718</v>
      </c>
      <c r="G118" s="227"/>
      <c r="H118" s="230">
        <v>5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36" t="s">
        <v>180</v>
      </c>
      <c r="AU118" s="236" t="s">
        <v>74</v>
      </c>
      <c r="AV118" s="11" t="s">
        <v>83</v>
      </c>
      <c r="AW118" s="11" t="s">
        <v>35</v>
      </c>
      <c r="AX118" s="11" t="s">
        <v>74</v>
      </c>
      <c r="AY118" s="236" t="s">
        <v>174</v>
      </c>
    </row>
    <row r="119" s="11" customFormat="1">
      <c r="A119" s="11"/>
      <c r="B119" s="226"/>
      <c r="C119" s="227"/>
      <c r="D119" s="211" t="s">
        <v>180</v>
      </c>
      <c r="E119" s="228" t="s">
        <v>19</v>
      </c>
      <c r="F119" s="229" t="s">
        <v>719</v>
      </c>
      <c r="G119" s="227"/>
      <c r="H119" s="230">
        <v>5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T119" s="236" t="s">
        <v>180</v>
      </c>
      <c r="AU119" s="236" t="s">
        <v>74</v>
      </c>
      <c r="AV119" s="11" t="s">
        <v>83</v>
      </c>
      <c r="AW119" s="11" t="s">
        <v>35</v>
      </c>
      <c r="AX119" s="11" t="s">
        <v>74</v>
      </c>
      <c r="AY119" s="236" t="s">
        <v>174</v>
      </c>
    </row>
    <row r="120" s="12" customFormat="1">
      <c r="A120" s="12"/>
      <c r="B120" s="237"/>
      <c r="C120" s="238"/>
      <c r="D120" s="211" t="s">
        <v>180</v>
      </c>
      <c r="E120" s="239" t="s">
        <v>19</v>
      </c>
      <c r="F120" s="240" t="s">
        <v>189</v>
      </c>
      <c r="G120" s="238"/>
      <c r="H120" s="241">
        <v>16.5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47" t="s">
        <v>180</v>
      </c>
      <c r="AU120" s="247" t="s">
        <v>74</v>
      </c>
      <c r="AV120" s="12" t="s">
        <v>173</v>
      </c>
      <c r="AW120" s="12" t="s">
        <v>35</v>
      </c>
      <c r="AX120" s="12" t="s">
        <v>81</v>
      </c>
      <c r="AY120" s="247" t="s">
        <v>174</v>
      </c>
    </row>
    <row r="121" s="2" customFormat="1" ht="21.75" customHeight="1">
      <c r="A121" s="37"/>
      <c r="B121" s="38"/>
      <c r="C121" s="248" t="s">
        <v>224</v>
      </c>
      <c r="D121" s="248" t="s">
        <v>203</v>
      </c>
      <c r="E121" s="249" t="s">
        <v>721</v>
      </c>
      <c r="F121" s="250" t="s">
        <v>722</v>
      </c>
      <c r="G121" s="251" t="s">
        <v>268</v>
      </c>
      <c r="H121" s="252">
        <v>7</v>
      </c>
      <c r="I121" s="253"/>
      <c r="J121" s="254">
        <f>ROUND(I121*H121,2)</f>
        <v>0</v>
      </c>
      <c r="K121" s="250" t="s">
        <v>172</v>
      </c>
      <c r="L121" s="255"/>
      <c r="M121" s="256" t="s">
        <v>19</v>
      </c>
      <c r="N121" s="257" t="s">
        <v>45</v>
      </c>
      <c r="O121" s="83"/>
      <c r="P121" s="207">
        <f>O121*H121</f>
        <v>0</v>
      </c>
      <c r="Q121" s="207">
        <v>0.71499999999999997</v>
      </c>
      <c r="R121" s="207">
        <f>Q121*H121</f>
        <v>5.0049999999999999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207</v>
      </c>
      <c r="AT121" s="209" t="s">
        <v>203</v>
      </c>
      <c r="AU121" s="209" t="s">
        <v>74</v>
      </c>
      <c r="AY121" s="16" t="s">
        <v>174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81</v>
      </c>
      <c r="BK121" s="210">
        <f>ROUND(I121*H121,2)</f>
        <v>0</v>
      </c>
      <c r="BL121" s="16" t="s">
        <v>173</v>
      </c>
      <c r="BM121" s="209" t="s">
        <v>723</v>
      </c>
    </row>
    <row r="122" s="2" customFormat="1">
      <c r="A122" s="37"/>
      <c r="B122" s="38"/>
      <c r="C122" s="39"/>
      <c r="D122" s="211" t="s">
        <v>176</v>
      </c>
      <c r="E122" s="39"/>
      <c r="F122" s="212" t="s">
        <v>722</v>
      </c>
      <c r="G122" s="39"/>
      <c r="H122" s="39"/>
      <c r="I122" s="147"/>
      <c r="J122" s="39"/>
      <c r="K122" s="39"/>
      <c r="L122" s="43"/>
      <c r="M122" s="213"/>
      <c r="N122" s="21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176</v>
      </c>
      <c r="AU122" s="16" t="s">
        <v>74</v>
      </c>
    </row>
    <row r="123" s="11" customFormat="1">
      <c r="A123" s="11"/>
      <c r="B123" s="226"/>
      <c r="C123" s="227"/>
      <c r="D123" s="211" t="s">
        <v>180</v>
      </c>
      <c r="E123" s="228" t="s">
        <v>19</v>
      </c>
      <c r="F123" s="229" t="s">
        <v>724</v>
      </c>
      <c r="G123" s="227"/>
      <c r="H123" s="230">
        <v>3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36" t="s">
        <v>180</v>
      </c>
      <c r="AU123" s="236" t="s">
        <v>74</v>
      </c>
      <c r="AV123" s="11" t="s">
        <v>83</v>
      </c>
      <c r="AW123" s="11" t="s">
        <v>35</v>
      </c>
      <c r="AX123" s="11" t="s">
        <v>74</v>
      </c>
      <c r="AY123" s="236" t="s">
        <v>174</v>
      </c>
    </row>
    <row r="124" s="11" customFormat="1">
      <c r="A124" s="11"/>
      <c r="B124" s="226"/>
      <c r="C124" s="227"/>
      <c r="D124" s="211" t="s">
        <v>180</v>
      </c>
      <c r="E124" s="228" t="s">
        <v>19</v>
      </c>
      <c r="F124" s="229" t="s">
        <v>725</v>
      </c>
      <c r="G124" s="227"/>
      <c r="H124" s="230">
        <v>2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36" t="s">
        <v>180</v>
      </c>
      <c r="AU124" s="236" t="s">
        <v>74</v>
      </c>
      <c r="AV124" s="11" t="s">
        <v>83</v>
      </c>
      <c r="AW124" s="11" t="s">
        <v>35</v>
      </c>
      <c r="AX124" s="11" t="s">
        <v>74</v>
      </c>
      <c r="AY124" s="236" t="s">
        <v>174</v>
      </c>
    </row>
    <row r="125" s="11" customFormat="1">
      <c r="A125" s="11"/>
      <c r="B125" s="226"/>
      <c r="C125" s="227"/>
      <c r="D125" s="211" t="s">
        <v>180</v>
      </c>
      <c r="E125" s="228" t="s">
        <v>19</v>
      </c>
      <c r="F125" s="229" t="s">
        <v>726</v>
      </c>
      <c r="G125" s="227"/>
      <c r="H125" s="230">
        <v>2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36" t="s">
        <v>180</v>
      </c>
      <c r="AU125" s="236" t="s">
        <v>74</v>
      </c>
      <c r="AV125" s="11" t="s">
        <v>83</v>
      </c>
      <c r="AW125" s="11" t="s">
        <v>35</v>
      </c>
      <c r="AX125" s="11" t="s">
        <v>74</v>
      </c>
      <c r="AY125" s="236" t="s">
        <v>174</v>
      </c>
    </row>
    <row r="126" s="12" customFormat="1">
      <c r="A126" s="12"/>
      <c r="B126" s="237"/>
      <c r="C126" s="238"/>
      <c r="D126" s="211" t="s">
        <v>180</v>
      </c>
      <c r="E126" s="239" t="s">
        <v>19</v>
      </c>
      <c r="F126" s="240" t="s">
        <v>189</v>
      </c>
      <c r="G126" s="238"/>
      <c r="H126" s="241">
        <v>7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7" t="s">
        <v>180</v>
      </c>
      <c r="AU126" s="247" t="s">
        <v>74</v>
      </c>
      <c r="AV126" s="12" t="s">
        <v>173</v>
      </c>
      <c r="AW126" s="12" t="s">
        <v>35</v>
      </c>
      <c r="AX126" s="12" t="s">
        <v>81</v>
      </c>
      <c r="AY126" s="247" t="s">
        <v>174</v>
      </c>
    </row>
    <row r="127" s="2" customFormat="1" ht="33" customHeight="1">
      <c r="A127" s="37"/>
      <c r="B127" s="38"/>
      <c r="C127" s="198" t="s">
        <v>207</v>
      </c>
      <c r="D127" s="198" t="s">
        <v>168</v>
      </c>
      <c r="E127" s="199" t="s">
        <v>727</v>
      </c>
      <c r="F127" s="200" t="s">
        <v>728</v>
      </c>
      <c r="G127" s="201" t="s">
        <v>268</v>
      </c>
      <c r="H127" s="202">
        <v>11</v>
      </c>
      <c r="I127" s="203"/>
      <c r="J127" s="204">
        <f>ROUND(I127*H127,2)</f>
        <v>0</v>
      </c>
      <c r="K127" s="200" t="s">
        <v>172</v>
      </c>
      <c r="L127" s="43"/>
      <c r="M127" s="205" t="s">
        <v>19</v>
      </c>
      <c r="N127" s="206" t="s">
        <v>45</v>
      </c>
      <c r="O127" s="83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173</v>
      </c>
      <c r="AT127" s="209" t="s">
        <v>168</v>
      </c>
      <c r="AU127" s="209" t="s">
        <v>74</v>
      </c>
      <c r="AY127" s="16" t="s">
        <v>174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81</v>
      </c>
      <c r="BK127" s="210">
        <f>ROUND(I127*H127,2)</f>
        <v>0</v>
      </c>
      <c r="BL127" s="16" t="s">
        <v>173</v>
      </c>
      <c r="BM127" s="209" t="s">
        <v>729</v>
      </c>
    </row>
    <row r="128" s="2" customFormat="1">
      <c r="A128" s="37"/>
      <c r="B128" s="38"/>
      <c r="C128" s="39"/>
      <c r="D128" s="211" t="s">
        <v>176</v>
      </c>
      <c r="E128" s="39"/>
      <c r="F128" s="212" t="s">
        <v>730</v>
      </c>
      <c r="G128" s="39"/>
      <c r="H128" s="39"/>
      <c r="I128" s="147"/>
      <c r="J128" s="39"/>
      <c r="K128" s="39"/>
      <c r="L128" s="43"/>
      <c r="M128" s="213"/>
      <c r="N128" s="214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176</v>
      </c>
      <c r="AU128" s="16" t="s">
        <v>74</v>
      </c>
    </row>
    <row r="129" s="2" customFormat="1">
      <c r="A129" s="37"/>
      <c r="B129" s="38"/>
      <c r="C129" s="39"/>
      <c r="D129" s="211" t="s">
        <v>178</v>
      </c>
      <c r="E129" s="39"/>
      <c r="F129" s="215" t="s">
        <v>505</v>
      </c>
      <c r="G129" s="39"/>
      <c r="H129" s="39"/>
      <c r="I129" s="147"/>
      <c r="J129" s="39"/>
      <c r="K129" s="39"/>
      <c r="L129" s="43"/>
      <c r="M129" s="213"/>
      <c r="N129" s="21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178</v>
      </c>
      <c r="AU129" s="16" t="s">
        <v>74</v>
      </c>
    </row>
    <row r="130" s="2" customFormat="1" ht="21.75" customHeight="1">
      <c r="A130" s="37"/>
      <c r="B130" s="38"/>
      <c r="C130" s="248" t="s">
        <v>236</v>
      </c>
      <c r="D130" s="248" t="s">
        <v>203</v>
      </c>
      <c r="E130" s="249" t="s">
        <v>731</v>
      </c>
      <c r="F130" s="250" t="s">
        <v>732</v>
      </c>
      <c r="G130" s="251" t="s">
        <v>268</v>
      </c>
      <c r="H130" s="252">
        <v>11</v>
      </c>
      <c r="I130" s="253"/>
      <c r="J130" s="254">
        <f>ROUND(I130*H130,2)</f>
        <v>0</v>
      </c>
      <c r="K130" s="250" t="s">
        <v>172</v>
      </c>
      <c r="L130" s="255"/>
      <c r="M130" s="256" t="s">
        <v>19</v>
      </c>
      <c r="N130" s="257" t="s">
        <v>45</v>
      </c>
      <c r="O130" s="83"/>
      <c r="P130" s="207">
        <f>O130*H130</f>
        <v>0</v>
      </c>
      <c r="Q130" s="207">
        <v>0.28306999999999999</v>
      </c>
      <c r="R130" s="207">
        <f>Q130*H130</f>
        <v>3.1137699999999997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207</v>
      </c>
      <c r="AT130" s="209" t="s">
        <v>203</v>
      </c>
      <c r="AU130" s="209" t="s">
        <v>74</v>
      </c>
      <c r="AY130" s="16" t="s">
        <v>174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81</v>
      </c>
      <c r="BK130" s="210">
        <f>ROUND(I130*H130,2)</f>
        <v>0</v>
      </c>
      <c r="BL130" s="16" t="s">
        <v>173</v>
      </c>
      <c r="BM130" s="209" t="s">
        <v>733</v>
      </c>
    </row>
    <row r="131" s="2" customFormat="1">
      <c r="A131" s="37"/>
      <c r="B131" s="38"/>
      <c r="C131" s="39"/>
      <c r="D131" s="211" t="s">
        <v>176</v>
      </c>
      <c r="E131" s="39"/>
      <c r="F131" s="212" t="s">
        <v>732</v>
      </c>
      <c r="G131" s="39"/>
      <c r="H131" s="39"/>
      <c r="I131" s="147"/>
      <c r="J131" s="39"/>
      <c r="K131" s="39"/>
      <c r="L131" s="43"/>
      <c r="M131" s="213"/>
      <c r="N131" s="214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176</v>
      </c>
      <c r="AU131" s="16" t="s">
        <v>74</v>
      </c>
    </row>
    <row r="132" s="10" customFormat="1">
      <c r="A132" s="10"/>
      <c r="B132" s="216"/>
      <c r="C132" s="217"/>
      <c r="D132" s="211" t="s">
        <v>180</v>
      </c>
      <c r="E132" s="218" t="s">
        <v>19</v>
      </c>
      <c r="F132" s="219" t="s">
        <v>734</v>
      </c>
      <c r="G132" s="217"/>
      <c r="H132" s="218" t="s">
        <v>19</v>
      </c>
      <c r="I132" s="220"/>
      <c r="J132" s="217"/>
      <c r="K132" s="217"/>
      <c r="L132" s="221"/>
      <c r="M132" s="222"/>
      <c r="N132" s="223"/>
      <c r="O132" s="223"/>
      <c r="P132" s="223"/>
      <c r="Q132" s="223"/>
      <c r="R132" s="223"/>
      <c r="S132" s="223"/>
      <c r="T132" s="22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180</v>
      </c>
      <c r="AU132" s="225" t="s">
        <v>74</v>
      </c>
      <c r="AV132" s="10" t="s">
        <v>81</v>
      </c>
      <c r="AW132" s="10" t="s">
        <v>35</v>
      </c>
      <c r="AX132" s="10" t="s">
        <v>74</v>
      </c>
      <c r="AY132" s="225" t="s">
        <v>174</v>
      </c>
    </row>
    <row r="133" s="11" customFormat="1">
      <c r="A133" s="11"/>
      <c r="B133" s="226"/>
      <c r="C133" s="227"/>
      <c r="D133" s="211" t="s">
        <v>180</v>
      </c>
      <c r="E133" s="228" t="s">
        <v>19</v>
      </c>
      <c r="F133" s="229" t="s">
        <v>119</v>
      </c>
      <c r="G133" s="227"/>
      <c r="H133" s="230">
        <v>11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6" t="s">
        <v>180</v>
      </c>
      <c r="AU133" s="236" t="s">
        <v>74</v>
      </c>
      <c r="AV133" s="11" t="s">
        <v>83</v>
      </c>
      <c r="AW133" s="11" t="s">
        <v>35</v>
      </c>
      <c r="AX133" s="11" t="s">
        <v>81</v>
      </c>
      <c r="AY133" s="236" t="s">
        <v>174</v>
      </c>
    </row>
    <row r="134" s="2" customFormat="1" ht="33" customHeight="1">
      <c r="A134" s="37"/>
      <c r="B134" s="38"/>
      <c r="C134" s="198" t="s">
        <v>116</v>
      </c>
      <c r="D134" s="198" t="s">
        <v>168</v>
      </c>
      <c r="E134" s="199" t="s">
        <v>528</v>
      </c>
      <c r="F134" s="200" t="s">
        <v>529</v>
      </c>
      <c r="G134" s="201" t="s">
        <v>268</v>
      </c>
      <c r="H134" s="202">
        <v>26</v>
      </c>
      <c r="I134" s="203"/>
      <c r="J134" s="204">
        <f>ROUND(I134*H134,2)</f>
        <v>0</v>
      </c>
      <c r="K134" s="200" t="s">
        <v>172</v>
      </c>
      <c r="L134" s="43"/>
      <c r="M134" s="205" t="s">
        <v>19</v>
      </c>
      <c r="N134" s="206" t="s">
        <v>45</v>
      </c>
      <c r="O134" s="83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9" t="s">
        <v>173</v>
      </c>
      <c r="AT134" s="209" t="s">
        <v>168</v>
      </c>
      <c r="AU134" s="209" t="s">
        <v>74</v>
      </c>
      <c r="AY134" s="16" t="s">
        <v>174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6" t="s">
        <v>81</v>
      </c>
      <c r="BK134" s="210">
        <f>ROUND(I134*H134,2)</f>
        <v>0</v>
      </c>
      <c r="BL134" s="16" t="s">
        <v>173</v>
      </c>
      <c r="BM134" s="209" t="s">
        <v>735</v>
      </c>
    </row>
    <row r="135" s="2" customFormat="1">
      <c r="A135" s="37"/>
      <c r="B135" s="38"/>
      <c r="C135" s="39"/>
      <c r="D135" s="211" t="s">
        <v>176</v>
      </c>
      <c r="E135" s="39"/>
      <c r="F135" s="212" t="s">
        <v>531</v>
      </c>
      <c r="G135" s="39"/>
      <c r="H135" s="39"/>
      <c r="I135" s="147"/>
      <c r="J135" s="39"/>
      <c r="K135" s="39"/>
      <c r="L135" s="43"/>
      <c r="M135" s="213"/>
      <c r="N135" s="214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176</v>
      </c>
      <c r="AU135" s="16" t="s">
        <v>74</v>
      </c>
    </row>
    <row r="136" s="2" customFormat="1">
      <c r="A136" s="37"/>
      <c r="B136" s="38"/>
      <c r="C136" s="39"/>
      <c r="D136" s="211" t="s">
        <v>178</v>
      </c>
      <c r="E136" s="39"/>
      <c r="F136" s="215" t="s">
        <v>505</v>
      </c>
      <c r="G136" s="39"/>
      <c r="H136" s="39"/>
      <c r="I136" s="147"/>
      <c r="J136" s="39"/>
      <c r="K136" s="39"/>
      <c r="L136" s="43"/>
      <c r="M136" s="213"/>
      <c r="N136" s="214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178</v>
      </c>
      <c r="AU136" s="16" t="s">
        <v>74</v>
      </c>
    </row>
    <row r="137" s="2" customFormat="1" ht="21.75" customHeight="1">
      <c r="A137" s="37"/>
      <c r="B137" s="38"/>
      <c r="C137" s="198" t="s">
        <v>119</v>
      </c>
      <c r="D137" s="198" t="s">
        <v>168</v>
      </c>
      <c r="E137" s="199" t="s">
        <v>736</v>
      </c>
      <c r="F137" s="200" t="s">
        <v>737</v>
      </c>
      <c r="G137" s="201" t="s">
        <v>260</v>
      </c>
      <c r="H137" s="202">
        <v>74</v>
      </c>
      <c r="I137" s="203"/>
      <c r="J137" s="204">
        <f>ROUND(I137*H137,2)</f>
        <v>0</v>
      </c>
      <c r="K137" s="200" t="s">
        <v>172</v>
      </c>
      <c r="L137" s="43"/>
      <c r="M137" s="205" t="s">
        <v>19</v>
      </c>
      <c r="N137" s="206" t="s">
        <v>45</v>
      </c>
      <c r="O137" s="83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9" t="s">
        <v>173</v>
      </c>
      <c r="AT137" s="209" t="s">
        <v>168</v>
      </c>
      <c r="AU137" s="209" t="s">
        <v>74</v>
      </c>
      <c r="AY137" s="16" t="s">
        <v>174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6" t="s">
        <v>81</v>
      </c>
      <c r="BK137" s="210">
        <f>ROUND(I137*H137,2)</f>
        <v>0</v>
      </c>
      <c r="BL137" s="16" t="s">
        <v>173</v>
      </c>
      <c r="BM137" s="209" t="s">
        <v>738</v>
      </c>
    </row>
    <row r="138" s="2" customFormat="1">
      <c r="A138" s="37"/>
      <c r="B138" s="38"/>
      <c r="C138" s="39"/>
      <c r="D138" s="211" t="s">
        <v>176</v>
      </c>
      <c r="E138" s="39"/>
      <c r="F138" s="212" t="s">
        <v>739</v>
      </c>
      <c r="G138" s="39"/>
      <c r="H138" s="39"/>
      <c r="I138" s="147"/>
      <c r="J138" s="39"/>
      <c r="K138" s="39"/>
      <c r="L138" s="43"/>
      <c r="M138" s="213"/>
      <c r="N138" s="214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176</v>
      </c>
      <c r="AU138" s="16" t="s">
        <v>74</v>
      </c>
    </row>
    <row r="139" s="2" customFormat="1">
      <c r="A139" s="37"/>
      <c r="B139" s="38"/>
      <c r="C139" s="39"/>
      <c r="D139" s="211" t="s">
        <v>178</v>
      </c>
      <c r="E139" s="39"/>
      <c r="F139" s="215" t="s">
        <v>263</v>
      </c>
      <c r="G139" s="39"/>
      <c r="H139" s="39"/>
      <c r="I139" s="147"/>
      <c r="J139" s="39"/>
      <c r="K139" s="39"/>
      <c r="L139" s="43"/>
      <c r="M139" s="213"/>
      <c r="N139" s="214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178</v>
      </c>
      <c r="AU139" s="16" t="s">
        <v>74</v>
      </c>
    </row>
    <row r="140" s="11" customFormat="1">
      <c r="A140" s="11"/>
      <c r="B140" s="226"/>
      <c r="C140" s="227"/>
      <c r="D140" s="211" t="s">
        <v>180</v>
      </c>
      <c r="E140" s="228" t="s">
        <v>19</v>
      </c>
      <c r="F140" s="229" t="s">
        <v>740</v>
      </c>
      <c r="G140" s="227"/>
      <c r="H140" s="230">
        <v>22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36" t="s">
        <v>180</v>
      </c>
      <c r="AU140" s="236" t="s">
        <v>74</v>
      </c>
      <c r="AV140" s="11" t="s">
        <v>83</v>
      </c>
      <c r="AW140" s="11" t="s">
        <v>35</v>
      </c>
      <c r="AX140" s="11" t="s">
        <v>74</v>
      </c>
      <c r="AY140" s="236" t="s">
        <v>174</v>
      </c>
    </row>
    <row r="141" s="11" customFormat="1">
      <c r="A141" s="11"/>
      <c r="B141" s="226"/>
      <c r="C141" s="227"/>
      <c r="D141" s="211" t="s">
        <v>180</v>
      </c>
      <c r="E141" s="228" t="s">
        <v>19</v>
      </c>
      <c r="F141" s="229" t="s">
        <v>741</v>
      </c>
      <c r="G141" s="227"/>
      <c r="H141" s="230">
        <v>52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36" t="s">
        <v>180</v>
      </c>
      <c r="AU141" s="236" t="s">
        <v>74</v>
      </c>
      <c r="AV141" s="11" t="s">
        <v>83</v>
      </c>
      <c r="AW141" s="11" t="s">
        <v>35</v>
      </c>
      <c r="AX141" s="11" t="s">
        <v>74</v>
      </c>
      <c r="AY141" s="236" t="s">
        <v>174</v>
      </c>
    </row>
    <row r="142" s="12" customFormat="1">
      <c r="A142" s="12"/>
      <c r="B142" s="237"/>
      <c r="C142" s="238"/>
      <c r="D142" s="211" t="s">
        <v>180</v>
      </c>
      <c r="E142" s="239" t="s">
        <v>19</v>
      </c>
      <c r="F142" s="240" t="s">
        <v>189</v>
      </c>
      <c r="G142" s="238"/>
      <c r="H142" s="241">
        <v>74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7" t="s">
        <v>180</v>
      </c>
      <c r="AU142" s="247" t="s">
        <v>74</v>
      </c>
      <c r="AV142" s="12" t="s">
        <v>173</v>
      </c>
      <c r="AW142" s="12" t="s">
        <v>35</v>
      </c>
      <c r="AX142" s="12" t="s">
        <v>81</v>
      </c>
      <c r="AY142" s="247" t="s">
        <v>174</v>
      </c>
    </row>
    <row r="143" s="2" customFormat="1" ht="21.75" customHeight="1">
      <c r="A143" s="37"/>
      <c r="B143" s="38"/>
      <c r="C143" s="248" t="s">
        <v>122</v>
      </c>
      <c r="D143" s="248" t="s">
        <v>203</v>
      </c>
      <c r="E143" s="249" t="s">
        <v>742</v>
      </c>
      <c r="F143" s="250" t="s">
        <v>743</v>
      </c>
      <c r="G143" s="251" t="s">
        <v>268</v>
      </c>
      <c r="H143" s="252">
        <v>66</v>
      </c>
      <c r="I143" s="253"/>
      <c r="J143" s="254">
        <f>ROUND(I143*H143,2)</f>
        <v>0</v>
      </c>
      <c r="K143" s="250" t="s">
        <v>172</v>
      </c>
      <c r="L143" s="255"/>
      <c r="M143" s="256" t="s">
        <v>19</v>
      </c>
      <c r="N143" s="257" t="s">
        <v>45</v>
      </c>
      <c r="O143" s="83"/>
      <c r="P143" s="207">
        <f>O143*H143</f>
        <v>0</v>
      </c>
      <c r="Q143" s="207">
        <v>0.00063000000000000003</v>
      </c>
      <c r="R143" s="207">
        <f>Q143*H143</f>
        <v>0.041579999999999999</v>
      </c>
      <c r="S143" s="207">
        <v>0</v>
      </c>
      <c r="T143" s="20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9" t="s">
        <v>207</v>
      </c>
      <c r="AT143" s="209" t="s">
        <v>203</v>
      </c>
      <c r="AU143" s="209" t="s">
        <v>74</v>
      </c>
      <c r="AY143" s="16" t="s">
        <v>174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6" t="s">
        <v>81</v>
      </c>
      <c r="BK143" s="210">
        <f>ROUND(I143*H143,2)</f>
        <v>0</v>
      </c>
      <c r="BL143" s="16" t="s">
        <v>173</v>
      </c>
      <c r="BM143" s="209" t="s">
        <v>744</v>
      </c>
    </row>
    <row r="144" s="2" customFormat="1">
      <c r="A144" s="37"/>
      <c r="B144" s="38"/>
      <c r="C144" s="39"/>
      <c r="D144" s="211" t="s">
        <v>176</v>
      </c>
      <c r="E144" s="39"/>
      <c r="F144" s="212" t="s">
        <v>743</v>
      </c>
      <c r="G144" s="39"/>
      <c r="H144" s="39"/>
      <c r="I144" s="147"/>
      <c r="J144" s="39"/>
      <c r="K144" s="39"/>
      <c r="L144" s="43"/>
      <c r="M144" s="213"/>
      <c r="N144" s="214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176</v>
      </c>
      <c r="AU144" s="16" t="s">
        <v>74</v>
      </c>
    </row>
    <row r="145" s="2" customFormat="1" ht="21.75" customHeight="1">
      <c r="A145" s="37"/>
      <c r="B145" s="38"/>
      <c r="C145" s="248" t="s">
        <v>257</v>
      </c>
      <c r="D145" s="248" t="s">
        <v>203</v>
      </c>
      <c r="E145" s="249" t="s">
        <v>745</v>
      </c>
      <c r="F145" s="250" t="s">
        <v>746</v>
      </c>
      <c r="G145" s="251" t="s">
        <v>268</v>
      </c>
      <c r="H145" s="252">
        <v>104</v>
      </c>
      <c r="I145" s="253"/>
      <c r="J145" s="254">
        <f>ROUND(I145*H145,2)</f>
        <v>0</v>
      </c>
      <c r="K145" s="250" t="s">
        <v>172</v>
      </c>
      <c r="L145" s="255"/>
      <c r="M145" s="256" t="s">
        <v>19</v>
      </c>
      <c r="N145" s="257" t="s">
        <v>45</v>
      </c>
      <c r="O145" s="83"/>
      <c r="P145" s="207">
        <f>O145*H145</f>
        <v>0</v>
      </c>
      <c r="Q145" s="207">
        <v>0.00123</v>
      </c>
      <c r="R145" s="207">
        <f>Q145*H145</f>
        <v>0.12792000000000001</v>
      </c>
      <c r="S145" s="207">
        <v>0</v>
      </c>
      <c r="T145" s="20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9" t="s">
        <v>207</v>
      </c>
      <c r="AT145" s="209" t="s">
        <v>203</v>
      </c>
      <c r="AU145" s="209" t="s">
        <v>74</v>
      </c>
      <c r="AY145" s="16" t="s">
        <v>174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6" t="s">
        <v>81</v>
      </c>
      <c r="BK145" s="210">
        <f>ROUND(I145*H145,2)</f>
        <v>0</v>
      </c>
      <c r="BL145" s="16" t="s">
        <v>173</v>
      </c>
      <c r="BM145" s="209" t="s">
        <v>747</v>
      </c>
    </row>
    <row r="146" s="2" customFormat="1">
      <c r="A146" s="37"/>
      <c r="B146" s="38"/>
      <c r="C146" s="39"/>
      <c r="D146" s="211" t="s">
        <v>176</v>
      </c>
      <c r="E146" s="39"/>
      <c r="F146" s="212" t="s">
        <v>746</v>
      </c>
      <c r="G146" s="39"/>
      <c r="H146" s="39"/>
      <c r="I146" s="147"/>
      <c r="J146" s="39"/>
      <c r="K146" s="39"/>
      <c r="L146" s="43"/>
      <c r="M146" s="213"/>
      <c r="N146" s="21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176</v>
      </c>
      <c r="AU146" s="16" t="s">
        <v>74</v>
      </c>
    </row>
    <row r="147" s="2" customFormat="1" ht="21.75" customHeight="1">
      <c r="A147" s="37"/>
      <c r="B147" s="38"/>
      <c r="C147" s="248" t="s">
        <v>265</v>
      </c>
      <c r="D147" s="248" t="s">
        <v>203</v>
      </c>
      <c r="E147" s="249" t="s">
        <v>568</v>
      </c>
      <c r="F147" s="250" t="s">
        <v>569</v>
      </c>
      <c r="G147" s="251" t="s">
        <v>268</v>
      </c>
      <c r="H147" s="252">
        <v>74</v>
      </c>
      <c r="I147" s="253"/>
      <c r="J147" s="254">
        <f>ROUND(I147*H147,2)</f>
        <v>0</v>
      </c>
      <c r="K147" s="250" t="s">
        <v>172</v>
      </c>
      <c r="L147" s="255"/>
      <c r="M147" s="256" t="s">
        <v>19</v>
      </c>
      <c r="N147" s="257" t="s">
        <v>45</v>
      </c>
      <c r="O147" s="83"/>
      <c r="P147" s="207">
        <f>O147*H147</f>
        <v>0</v>
      </c>
      <c r="Q147" s="207">
        <v>0.00018000000000000001</v>
      </c>
      <c r="R147" s="207">
        <f>Q147*H147</f>
        <v>0.01332</v>
      </c>
      <c r="S147" s="207">
        <v>0</v>
      </c>
      <c r="T147" s="20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9" t="s">
        <v>207</v>
      </c>
      <c r="AT147" s="209" t="s">
        <v>203</v>
      </c>
      <c r="AU147" s="209" t="s">
        <v>74</v>
      </c>
      <c r="AY147" s="16" t="s">
        <v>174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6" t="s">
        <v>81</v>
      </c>
      <c r="BK147" s="210">
        <f>ROUND(I147*H147,2)</f>
        <v>0</v>
      </c>
      <c r="BL147" s="16" t="s">
        <v>173</v>
      </c>
      <c r="BM147" s="209" t="s">
        <v>748</v>
      </c>
    </row>
    <row r="148" s="2" customFormat="1">
      <c r="A148" s="37"/>
      <c r="B148" s="38"/>
      <c r="C148" s="39"/>
      <c r="D148" s="211" t="s">
        <v>176</v>
      </c>
      <c r="E148" s="39"/>
      <c r="F148" s="212" t="s">
        <v>569</v>
      </c>
      <c r="G148" s="39"/>
      <c r="H148" s="39"/>
      <c r="I148" s="147"/>
      <c r="J148" s="39"/>
      <c r="K148" s="39"/>
      <c r="L148" s="43"/>
      <c r="M148" s="213"/>
      <c r="N148" s="214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176</v>
      </c>
      <c r="AU148" s="16" t="s">
        <v>74</v>
      </c>
    </row>
    <row r="149" s="2" customFormat="1" ht="21.75" customHeight="1">
      <c r="A149" s="37"/>
      <c r="B149" s="38"/>
      <c r="C149" s="198" t="s">
        <v>8</v>
      </c>
      <c r="D149" s="198" t="s">
        <v>168</v>
      </c>
      <c r="E149" s="199" t="s">
        <v>749</v>
      </c>
      <c r="F149" s="200" t="s">
        <v>750</v>
      </c>
      <c r="G149" s="201" t="s">
        <v>220</v>
      </c>
      <c r="H149" s="202">
        <v>20</v>
      </c>
      <c r="I149" s="203"/>
      <c r="J149" s="204">
        <f>ROUND(I149*H149,2)</f>
        <v>0</v>
      </c>
      <c r="K149" s="200" t="s">
        <v>172</v>
      </c>
      <c r="L149" s="43"/>
      <c r="M149" s="205" t="s">
        <v>19</v>
      </c>
      <c r="N149" s="206" t="s">
        <v>45</v>
      </c>
      <c r="O149" s="83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9" t="s">
        <v>173</v>
      </c>
      <c r="AT149" s="209" t="s">
        <v>168</v>
      </c>
      <c r="AU149" s="209" t="s">
        <v>74</v>
      </c>
      <c r="AY149" s="16" t="s">
        <v>174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6" t="s">
        <v>81</v>
      </c>
      <c r="BK149" s="210">
        <f>ROUND(I149*H149,2)</f>
        <v>0</v>
      </c>
      <c r="BL149" s="16" t="s">
        <v>173</v>
      </c>
      <c r="BM149" s="209" t="s">
        <v>751</v>
      </c>
    </row>
    <row r="150" s="2" customFormat="1">
      <c r="A150" s="37"/>
      <c r="B150" s="38"/>
      <c r="C150" s="39"/>
      <c r="D150" s="211" t="s">
        <v>176</v>
      </c>
      <c r="E150" s="39"/>
      <c r="F150" s="212" t="s">
        <v>752</v>
      </c>
      <c r="G150" s="39"/>
      <c r="H150" s="39"/>
      <c r="I150" s="147"/>
      <c r="J150" s="39"/>
      <c r="K150" s="39"/>
      <c r="L150" s="43"/>
      <c r="M150" s="213"/>
      <c r="N150" s="214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176</v>
      </c>
      <c r="AU150" s="16" t="s">
        <v>74</v>
      </c>
    </row>
    <row r="151" s="2" customFormat="1">
      <c r="A151" s="37"/>
      <c r="B151" s="38"/>
      <c r="C151" s="39"/>
      <c r="D151" s="211" t="s">
        <v>178</v>
      </c>
      <c r="E151" s="39"/>
      <c r="F151" s="215" t="s">
        <v>280</v>
      </c>
      <c r="G151" s="39"/>
      <c r="H151" s="39"/>
      <c r="I151" s="147"/>
      <c r="J151" s="39"/>
      <c r="K151" s="39"/>
      <c r="L151" s="43"/>
      <c r="M151" s="213"/>
      <c r="N151" s="214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178</v>
      </c>
      <c r="AU151" s="16" t="s">
        <v>74</v>
      </c>
    </row>
    <row r="152" s="2" customFormat="1" ht="21.75" customHeight="1">
      <c r="A152" s="37"/>
      <c r="B152" s="38"/>
      <c r="C152" s="198" t="s">
        <v>275</v>
      </c>
      <c r="D152" s="198" t="s">
        <v>168</v>
      </c>
      <c r="E152" s="199" t="s">
        <v>578</v>
      </c>
      <c r="F152" s="200" t="s">
        <v>579</v>
      </c>
      <c r="G152" s="201" t="s">
        <v>295</v>
      </c>
      <c r="H152" s="202">
        <v>4</v>
      </c>
      <c r="I152" s="203"/>
      <c r="J152" s="204">
        <f>ROUND(I152*H152,2)</f>
        <v>0</v>
      </c>
      <c r="K152" s="200" t="s">
        <v>172</v>
      </c>
      <c r="L152" s="43"/>
      <c r="M152" s="205" t="s">
        <v>19</v>
      </c>
      <c r="N152" s="206" t="s">
        <v>45</v>
      </c>
      <c r="O152" s="83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9" t="s">
        <v>173</v>
      </c>
      <c r="AT152" s="209" t="s">
        <v>168</v>
      </c>
      <c r="AU152" s="209" t="s">
        <v>74</v>
      </c>
      <c r="AY152" s="16" t="s">
        <v>174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6" t="s">
        <v>81</v>
      </c>
      <c r="BK152" s="210">
        <f>ROUND(I152*H152,2)</f>
        <v>0</v>
      </c>
      <c r="BL152" s="16" t="s">
        <v>173</v>
      </c>
      <c r="BM152" s="209" t="s">
        <v>753</v>
      </c>
    </row>
    <row r="153" s="2" customFormat="1">
      <c r="A153" s="37"/>
      <c r="B153" s="38"/>
      <c r="C153" s="39"/>
      <c r="D153" s="211" t="s">
        <v>176</v>
      </c>
      <c r="E153" s="39"/>
      <c r="F153" s="212" t="s">
        <v>581</v>
      </c>
      <c r="G153" s="39"/>
      <c r="H153" s="39"/>
      <c r="I153" s="147"/>
      <c r="J153" s="39"/>
      <c r="K153" s="39"/>
      <c r="L153" s="43"/>
      <c r="M153" s="213"/>
      <c r="N153" s="214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176</v>
      </c>
      <c r="AU153" s="16" t="s">
        <v>74</v>
      </c>
    </row>
    <row r="154" s="2" customFormat="1">
      <c r="A154" s="37"/>
      <c r="B154" s="38"/>
      <c r="C154" s="39"/>
      <c r="D154" s="211" t="s">
        <v>178</v>
      </c>
      <c r="E154" s="39"/>
      <c r="F154" s="215" t="s">
        <v>298</v>
      </c>
      <c r="G154" s="39"/>
      <c r="H154" s="39"/>
      <c r="I154" s="147"/>
      <c r="J154" s="39"/>
      <c r="K154" s="39"/>
      <c r="L154" s="43"/>
      <c r="M154" s="213"/>
      <c r="N154" s="214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178</v>
      </c>
      <c r="AU154" s="16" t="s">
        <v>74</v>
      </c>
    </row>
    <row r="155" s="2" customFormat="1" ht="21.75" customHeight="1">
      <c r="A155" s="37"/>
      <c r="B155" s="38"/>
      <c r="C155" s="198" t="s">
        <v>281</v>
      </c>
      <c r="D155" s="198" t="s">
        <v>168</v>
      </c>
      <c r="E155" s="199" t="s">
        <v>318</v>
      </c>
      <c r="F155" s="200" t="s">
        <v>319</v>
      </c>
      <c r="G155" s="201" t="s">
        <v>320</v>
      </c>
      <c r="H155" s="202">
        <v>26.5</v>
      </c>
      <c r="I155" s="203"/>
      <c r="J155" s="204">
        <f>ROUND(I155*H155,2)</f>
        <v>0</v>
      </c>
      <c r="K155" s="200" t="s">
        <v>172</v>
      </c>
      <c r="L155" s="43"/>
      <c r="M155" s="205" t="s">
        <v>19</v>
      </c>
      <c r="N155" s="206" t="s">
        <v>45</v>
      </c>
      <c r="O155" s="83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9" t="s">
        <v>173</v>
      </c>
      <c r="AT155" s="209" t="s">
        <v>168</v>
      </c>
      <c r="AU155" s="209" t="s">
        <v>74</v>
      </c>
      <c r="AY155" s="16" t="s">
        <v>174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6" t="s">
        <v>81</v>
      </c>
      <c r="BK155" s="210">
        <f>ROUND(I155*H155,2)</f>
        <v>0</v>
      </c>
      <c r="BL155" s="16" t="s">
        <v>173</v>
      </c>
      <c r="BM155" s="209" t="s">
        <v>754</v>
      </c>
    </row>
    <row r="156" s="2" customFormat="1">
      <c r="A156" s="37"/>
      <c r="B156" s="38"/>
      <c r="C156" s="39"/>
      <c r="D156" s="211" t="s">
        <v>176</v>
      </c>
      <c r="E156" s="39"/>
      <c r="F156" s="212" t="s">
        <v>322</v>
      </c>
      <c r="G156" s="39"/>
      <c r="H156" s="39"/>
      <c r="I156" s="147"/>
      <c r="J156" s="39"/>
      <c r="K156" s="39"/>
      <c r="L156" s="43"/>
      <c r="M156" s="213"/>
      <c r="N156" s="214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176</v>
      </c>
      <c r="AU156" s="16" t="s">
        <v>74</v>
      </c>
    </row>
    <row r="157" s="2" customFormat="1">
      <c r="A157" s="37"/>
      <c r="B157" s="38"/>
      <c r="C157" s="39"/>
      <c r="D157" s="211" t="s">
        <v>178</v>
      </c>
      <c r="E157" s="39"/>
      <c r="F157" s="215" t="s">
        <v>323</v>
      </c>
      <c r="G157" s="39"/>
      <c r="H157" s="39"/>
      <c r="I157" s="147"/>
      <c r="J157" s="39"/>
      <c r="K157" s="39"/>
      <c r="L157" s="43"/>
      <c r="M157" s="213"/>
      <c r="N157" s="214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178</v>
      </c>
      <c r="AU157" s="16" t="s">
        <v>74</v>
      </c>
    </row>
    <row r="158" s="2" customFormat="1" ht="33" customHeight="1">
      <c r="A158" s="37"/>
      <c r="B158" s="38"/>
      <c r="C158" s="198" t="s">
        <v>285</v>
      </c>
      <c r="D158" s="198" t="s">
        <v>168</v>
      </c>
      <c r="E158" s="199" t="s">
        <v>325</v>
      </c>
      <c r="F158" s="200" t="s">
        <v>326</v>
      </c>
      <c r="G158" s="201" t="s">
        <v>320</v>
      </c>
      <c r="H158" s="202">
        <v>106.5</v>
      </c>
      <c r="I158" s="203"/>
      <c r="J158" s="204">
        <f>ROUND(I158*H158,2)</f>
        <v>0</v>
      </c>
      <c r="K158" s="200" t="s">
        <v>172</v>
      </c>
      <c r="L158" s="43"/>
      <c r="M158" s="205" t="s">
        <v>19</v>
      </c>
      <c r="N158" s="206" t="s">
        <v>45</v>
      </c>
      <c r="O158" s="83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9" t="s">
        <v>173</v>
      </c>
      <c r="AT158" s="209" t="s">
        <v>168</v>
      </c>
      <c r="AU158" s="209" t="s">
        <v>74</v>
      </c>
      <c r="AY158" s="16" t="s">
        <v>174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6" t="s">
        <v>81</v>
      </c>
      <c r="BK158" s="210">
        <f>ROUND(I158*H158,2)</f>
        <v>0</v>
      </c>
      <c r="BL158" s="16" t="s">
        <v>173</v>
      </c>
      <c r="BM158" s="209" t="s">
        <v>755</v>
      </c>
    </row>
    <row r="159" s="2" customFormat="1">
      <c r="A159" s="37"/>
      <c r="B159" s="38"/>
      <c r="C159" s="39"/>
      <c r="D159" s="211" t="s">
        <v>176</v>
      </c>
      <c r="E159" s="39"/>
      <c r="F159" s="212" t="s">
        <v>328</v>
      </c>
      <c r="G159" s="39"/>
      <c r="H159" s="39"/>
      <c r="I159" s="147"/>
      <c r="J159" s="39"/>
      <c r="K159" s="39"/>
      <c r="L159" s="43"/>
      <c r="M159" s="213"/>
      <c r="N159" s="214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176</v>
      </c>
      <c r="AU159" s="16" t="s">
        <v>74</v>
      </c>
    </row>
    <row r="160" s="2" customFormat="1">
      <c r="A160" s="37"/>
      <c r="B160" s="38"/>
      <c r="C160" s="39"/>
      <c r="D160" s="211" t="s">
        <v>178</v>
      </c>
      <c r="E160" s="39"/>
      <c r="F160" s="215" t="s">
        <v>329</v>
      </c>
      <c r="G160" s="39"/>
      <c r="H160" s="39"/>
      <c r="I160" s="147"/>
      <c r="J160" s="39"/>
      <c r="K160" s="39"/>
      <c r="L160" s="43"/>
      <c r="M160" s="213"/>
      <c r="N160" s="214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178</v>
      </c>
      <c r="AU160" s="16" t="s">
        <v>74</v>
      </c>
    </row>
    <row r="161" s="11" customFormat="1">
      <c r="A161" s="11"/>
      <c r="B161" s="226"/>
      <c r="C161" s="227"/>
      <c r="D161" s="211" t="s">
        <v>180</v>
      </c>
      <c r="E161" s="228" t="s">
        <v>19</v>
      </c>
      <c r="F161" s="229" t="s">
        <v>756</v>
      </c>
      <c r="G161" s="227"/>
      <c r="H161" s="230">
        <v>106.5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36" t="s">
        <v>180</v>
      </c>
      <c r="AU161" s="236" t="s">
        <v>74</v>
      </c>
      <c r="AV161" s="11" t="s">
        <v>83</v>
      </c>
      <c r="AW161" s="11" t="s">
        <v>35</v>
      </c>
      <c r="AX161" s="11" t="s">
        <v>81</v>
      </c>
      <c r="AY161" s="236" t="s">
        <v>174</v>
      </c>
    </row>
    <row r="162" s="2" customFormat="1" ht="21.75" customHeight="1">
      <c r="A162" s="37"/>
      <c r="B162" s="38"/>
      <c r="C162" s="248" t="s">
        <v>292</v>
      </c>
      <c r="D162" s="248" t="s">
        <v>203</v>
      </c>
      <c r="E162" s="249" t="s">
        <v>331</v>
      </c>
      <c r="F162" s="250" t="s">
        <v>332</v>
      </c>
      <c r="G162" s="251" t="s">
        <v>206</v>
      </c>
      <c r="H162" s="252">
        <v>35.145000000000003</v>
      </c>
      <c r="I162" s="253"/>
      <c r="J162" s="254">
        <f>ROUND(I162*H162,2)</f>
        <v>0</v>
      </c>
      <c r="K162" s="250" t="s">
        <v>172</v>
      </c>
      <c r="L162" s="255"/>
      <c r="M162" s="256" t="s">
        <v>19</v>
      </c>
      <c r="N162" s="257" t="s">
        <v>45</v>
      </c>
      <c r="O162" s="83"/>
      <c r="P162" s="207">
        <f>O162*H162</f>
        <v>0</v>
      </c>
      <c r="Q162" s="207">
        <v>1</v>
      </c>
      <c r="R162" s="207">
        <f>Q162*H162</f>
        <v>35.145000000000003</v>
      </c>
      <c r="S162" s="207">
        <v>0</v>
      </c>
      <c r="T162" s="20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9" t="s">
        <v>207</v>
      </c>
      <c r="AT162" s="209" t="s">
        <v>203</v>
      </c>
      <c r="AU162" s="209" t="s">
        <v>74</v>
      </c>
      <c r="AY162" s="16" t="s">
        <v>174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6" t="s">
        <v>81</v>
      </c>
      <c r="BK162" s="210">
        <f>ROUND(I162*H162,2)</f>
        <v>0</v>
      </c>
      <c r="BL162" s="16" t="s">
        <v>173</v>
      </c>
      <c r="BM162" s="209" t="s">
        <v>757</v>
      </c>
    </row>
    <row r="163" s="2" customFormat="1">
      <c r="A163" s="37"/>
      <c r="B163" s="38"/>
      <c r="C163" s="39"/>
      <c r="D163" s="211" t="s">
        <v>176</v>
      </c>
      <c r="E163" s="39"/>
      <c r="F163" s="212" t="s">
        <v>332</v>
      </c>
      <c r="G163" s="39"/>
      <c r="H163" s="39"/>
      <c r="I163" s="147"/>
      <c r="J163" s="39"/>
      <c r="K163" s="39"/>
      <c r="L163" s="43"/>
      <c r="M163" s="213"/>
      <c r="N163" s="214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176</v>
      </c>
      <c r="AU163" s="16" t="s">
        <v>74</v>
      </c>
    </row>
    <row r="164" s="11" customFormat="1">
      <c r="A164" s="11"/>
      <c r="B164" s="226"/>
      <c r="C164" s="227"/>
      <c r="D164" s="211" t="s">
        <v>180</v>
      </c>
      <c r="E164" s="228" t="s">
        <v>19</v>
      </c>
      <c r="F164" s="229" t="s">
        <v>758</v>
      </c>
      <c r="G164" s="227"/>
      <c r="H164" s="230">
        <v>35.145000000000003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36" t="s">
        <v>180</v>
      </c>
      <c r="AU164" s="236" t="s">
        <v>74</v>
      </c>
      <c r="AV164" s="11" t="s">
        <v>83</v>
      </c>
      <c r="AW164" s="11" t="s">
        <v>35</v>
      </c>
      <c r="AX164" s="11" t="s">
        <v>81</v>
      </c>
      <c r="AY164" s="236" t="s">
        <v>174</v>
      </c>
    </row>
    <row r="165" s="2" customFormat="1" ht="44.25" customHeight="1">
      <c r="A165" s="37"/>
      <c r="B165" s="38"/>
      <c r="C165" s="198" t="s">
        <v>299</v>
      </c>
      <c r="D165" s="198" t="s">
        <v>168</v>
      </c>
      <c r="E165" s="199" t="s">
        <v>343</v>
      </c>
      <c r="F165" s="200" t="s">
        <v>344</v>
      </c>
      <c r="G165" s="201" t="s">
        <v>206</v>
      </c>
      <c r="H165" s="202">
        <v>35.145000000000003</v>
      </c>
      <c r="I165" s="203"/>
      <c r="J165" s="204">
        <f>ROUND(I165*H165,2)</f>
        <v>0</v>
      </c>
      <c r="K165" s="200" t="s">
        <v>172</v>
      </c>
      <c r="L165" s="43"/>
      <c r="M165" s="205" t="s">
        <v>19</v>
      </c>
      <c r="N165" s="206" t="s">
        <v>45</v>
      </c>
      <c r="O165" s="83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9" t="s">
        <v>173</v>
      </c>
      <c r="AT165" s="209" t="s">
        <v>168</v>
      </c>
      <c r="AU165" s="209" t="s">
        <v>74</v>
      </c>
      <c r="AY165" s="16" t="s">
        <v>174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6" t="s">
        <v>81</v>
      </c>
      <c r="BK165" s="210">
        <f>ROUND(I165*H165,2)</f>
        <v>0</v>
      </c>
      <c r="BL165" s="16" t="s">
        <v>173</v>
      </c>
      <c r="BM165" s="209" t="s">
        <v>759</v>
      </c>
    </row>
    <row r="166" s="2" customFormat="1">
      <c r="A166" s="37"/>
      <c r="B166" s="38"/>
      <c r="C166" s="39"/>
      <c r="D166" s="211" t="s">
        <v>176</v>
      </c>
      <c r="E166" s="39"/>
      <c r="F166" s="212" t="s">
        <v>346</v>
      </c>
      <c r="G166" s="39"/>
      <c r="H166" s="39"/>
      <c r="I166" s="147"/>
      <c r="J166" s="39"/>
      <c r="K166" s="39"/>
      <c r="L166" s="43"/>
      <c r="M166" s="213"/>
      <c r="N166" s="214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176</v>
      </c>
      <c r="AU166" s="16" t="s">
        <v>74</v>
      </c>
    </row>
    <row r="167" s="2" customFormat="1">
      <c r="A167" s="37"/>
      <c r="B167" s="38"/>
      <c r="C167" s="39"/>
      <c r="D167" s="211" t="s">
        <v>178</v>
      </c>
      <c r="E167" s="39"/>
      <c r="F167" s="215" t="s">
        <v>216</v>
      </c>
      <c r="G167" s="39"/>
      <c r="H167" s="39"/>
      <c r="I167" s="147"/>
      <c r="J167" s="39"/>
      <c r="K167" s="39"/>
      <c r="L167" s="43"/>
      <c r="M167" s="213"/>
      <c r="N167" s="214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178</v>
      </c>
      <c r="AU167" s="16" t="s">
        <v>74</v>
      </c>
    </row>
    <row r="168" s="11" customFormat="1">
      <c r="A168" s="11"/>
      <c r="B168" s="226"/>
      <c r="C168" s="227"/>
      <c r="D168" s="211" t="s">
        <v>180</v>
      </c>
      <c r="E168" s="228" t="s">
        <v>19</v>
      </c>
      <c r="F168" s="229" t="s">
        <v>760</v>
      </c>
      <c r="G168" s="227"/>
      <c r="H168" s="230">
        <v>35.145000000000003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36" t="s">
        <v>180</v>
      </c>
      <c r="AU168" s="236" t="s">
        <v>74</v>
      </c>
      <c r="AV168" s="11" t="s">
        <v>83</v>
      </c>
      <c r="AW168" s="11" t="s">
        <v>35</v>
      </c>
      <c r="AX168" s="11" t="s">
        <v>81</v>
      </c>
      <c r="AY168" s="236" t="s">
        <v>174</v>
      </c>
    </row>
    <row r="169" s="2" customFormat="1" ht="44.25" customHeight="1">
      <c r="A169" s="37"/>
      <c r="B169" s="38"/>
      <c r="C169" s="198" t="s">
        <v>7</v>
      </c>
      <c r="D169" s="198" t="s">
        <v>168</v>
      </c>
      <c r="E169" s="199" t="s">
        <v>349</v>
      </c>
      <c r="F169" s="200" t="s">
        <v>350</v>
      </c>
      <c r="G169" s="201" t="s">
        <v>206</v>
      </c>
      <c r="H169" s="202">
        <v>7.7750000000000004</v>
      </c>
      <c r="I169" s="203"/>
      <c r="J169" s="204">
        <f>ROUND(I169*H169,2)</f>
        <v>0</v>
      </c>
      <c r="K169" s="200" t="s">
        <v>172</v>
      </c>
      <c r="L169" s="43"/>
      <c r="M169" s="205" t="s">
        <v>19</v>
      </c>
      <c r="N169" s="206" t="s">
        <v>45</v>
      </c>
      <c r="O169" s="83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9" t="s">
        <v>173</v>
      </c>
      <c r="AT169" s="209" t="s">
        <v>168</v>
      </c>
      <c r="AU169" s="209" t="s">
        <v>74</v>
      </c>
      <c r="AY169" s="16" t="s">
        <v>174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6" t="s">
        <v>81</v>
      </c>
      <c r="BK169" s="210">
        <f>ROUND(I169*H169,2)</f>
        <v>0</v>
      </c>
      <c r="BL169" s="16" t="s">
        <v>173</v>
      </c>
      <c r="BM169" s="209" t="s">
        <v>761</v>
      </c>
    </row>
    <row r="170" s="2" customFormat="1">
      <c r="A170" s="37"/>
      <c r="B170" s="38"/>
      <c r="C170" s="39"/>
      <c r="D170" s="211" t="s">
        <v>176</v>
      </c>
      <c r="E170" s="39"/>
      <c r="F170" s="212" t="s">
        <v>352</v>
      </c>
      <c r="G170" s="39"/>
      <c r="H170" s="39"/>
      <c r="I170" s="147"/>
      <c r="J170" s="39"/>
      <c r="K170" s="39"/>
      <c r="L170" s="43"/>
      <c r="M170" s="213"/>
      <c r="N170" s="214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176</v>
      </c>
      <c r="AU170" s="16" t="s">
        <v>74</v>
      </c>
    </row>
    <row r="171" s="2" customFormat="1">
      <c r="A171" s="37"/>
      <c r="B171" s="38"/>
      <c r="C171" s="39"/>
      <c r="D171" s="211" t="s">
        <v>178</v>
      </c>
      <c r="E171" s="39"/>
      <c r="F171" s="215" t="s">
        <v>216</v>
      </c>
      <c r="G171" s="39"/>
      <c r="H171" s="39"/>
      <c r="I171" s="147"/>
      <c r="J171" s="39"/>
      <c r="K171" s="39"/>
      <c r="L171" s="43"/>
      <c r="M171" s="213"/>
      <c r="N171" s="214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178</v>
      </c>
      <c r="AU171" s="16" t="s">
        <v>74</v>
      </c>
    </row>
    <row r="172" s="10" customFormat="1">
      <c r="A172" s="10"/>
      <c r="B172" s="216"/>
      <c r="C172" s="217"/>
      <c r="D172" s="211" t="s">
        <v>180</v>
      </c>
      <c r="E172" s="218" t="s">
        <v>19</v>
      </c>
      <c r="F172" s="219" t="s">
        <v>353</v>
      </c>
      <c r="G172" s="217"/>
      <c r="H172" s="218" t="s">
        <v>19</v>
      </c>
      <c r="I172" s="220"/>
      <c r="J172" s="217"/>
      <c r="K172" s="217"/>
      <c r="L172" s="221"/>
      <c r="M172" s="222"/>
      <c r="N172" s="223"/>
      <c r="O172" s="223"/>
      <c r="P172" s="223"/>
      <c r="Q172" s="223"/>
      <c r="R172" s="223"/>
      <c r="S172" s="223"/>
      <c r="T172" s="224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25" t="s">
        <v>180</v>
      </c>
      <c r="AU172" s="225" t="s">
        <v>74</v>
      </c>
      <c r="AV172" s="10" t="s">
        <v>81</v>
      </c>
      <c r="AW172" s="10" t="s">
        <v>35</v>
      </c>
      <c r="AX172" s="10" t="s">
        <v>74</v>
      </c>
      <c r="AY172" s="225" t="s">
        <v>174</v>
      </c>
    </row>
    <row r="173" s="11" customFormat="1">
      <c r="A173" s="11"/>
      <c r="B173" s="226"/>
      <c r="C173" s="227"/>
      <c r="D173" s="211" t="s">
        <v>180</v>
      </c>
      <c r="E173" s="228" t="s">
        <v>19</v>
      </c>
      <c r="F173" s="229" t="s">
        <v>762</v>
      </c>
      <c r="G173" s="227"/>
      <c r="H173" s="230">
        <v>0.183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36" t="s">
        <v>180</v>
      </c>
      <c r="AU173" s="236" t="s">
        <v>74</v>
      </c>
      <c r="AV173" s="11" t="s">
        <v>83</v>
      </c>
      <c r="AW173" s="11" t="s">
        <v>35</v>
      </c>
      <c r="AX173" s="11" t="s">
        <v>74</v>
      </c>
      <c r="AY173" s="236" t="s">
        <v>174</v>
      </c>
    </row>
    <row r="174" s="10" customFormat="1">
      <c r="A174" s="10"/>
      <c r="B174" s="216"/>
      <c r="C174" s="217"/>
      <c r="D174" s="211" t="s">
        <v>180</v>
      </c>
      <c r="E174" s="218" t="s">
        <v>19</v>
      </c>
      <c r="F174" s="219" t="s">
        <v>610</v>
      </c>
      <c r="G174" s="217"/>
      <c r="H174" s="218" t="s">
        <v>19</v>
      </c>
      <c r="I174" s="220"/>
      <c r="J174" s="217"/>
      <c r="K174" s="217"/>
      <c r="L174" s="221"/>
      <c r="M174" s="222"/>
      <c r="N174" s="223"/>
      <c r="O174" s="223"/>
      <c r="P174" s="223"/>
      <c r="Q174" s="223"/>
      <c r="R174" s="223"/>
      <c r="S174" s="223"/>
      <c r="T174" s="224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5" t="s">
        <v>180</v>
      </c>
      <c r="AU174" s="225" t="s">
        <v>74</v>
      </c>
      <c r="AV174" s="10" t="s">
        <v>81</v>
      </c>
      <c r="AW174" s="10" t="s">
        <v>35</v>
      </c>
      <c r="AX174" s="10" t="s">
        <v>74</v>
      </c>
      <c r="AY174" s="225" t="s">
        <v>174</v>
      </c>
    </row>
    <row r="175" s="11" customFormat="1">
      <c r="A175" s="11"/>
      <c r="B175" s="226"/>
      <c r="C175" s="227"/>
      <c r="D175" s="211" t="s">
        <v>180</v>
      </c>
      <c r="E175" s="228" t="s">
        <v>19</v>
      </c>
      <c r="F175" s="229" t="s">
        <v>763</v>
      </c>
      <c r="G175" s="227"/>
      <c r="H175" s="230">
        <v>7.5919999999999996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T175" s="236" t="s">
        <v>180</v>
      </c>
      <c r="AU175" s="236" t="s">
        <v>74</v>
      </c>
      <c r="AV175" s="11" t="s">
        <v>83</v>
      </c>
      <c r="AW175" s="11" t="s">
        <v>35</v>
      </c>
      <c r="AX175" s="11" t="s">
        <v>74</v>
      </c>
      <c r="AY175" s="236" t="s">
        <v>174</v>
      </c>
    </row>
    <row r="176" s="12" customFormat="1">
      <c r="A176" s="12"/>
      <c r="B176" s="237"/>
      <c r="C176" s="238"/>
      <c r="D176" s="211" t="s">
        <v>180</v>
      </c>
      <c r="E176" s="239" t="s">
        <v>19</v>
      </c>
      <c r="F176" s="240" t="s">
        <v>189</v>
      </c>
      <c r="G176" s="238"/>
      <c r="H176" s="241">
        <v>7.7750000000000004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7" t="s">
        <v>180</v>
      </c>
      <c r="AU176" s="247" t="s">
        <v>74</v>
      </c>
      <c r="AV176" s="12" t="s">
        <v>173</v>
      </c>
      <c r="AW176" s="12" t="s">
        <v>35</v>
      </c>
      <c r="AX176" s="12" t="s">
        <v>81</v>
      </c>
      <c r="AY176" s="247" t="s">
        <v>174</v>
      </c>
    </row>
    <row r="177" s="2" customFormat="1" ht="44.25" customHeight="1">
      <c r="A177" s="37"/>
      <c r="B177" s="38"/>
      <c r="C177" s="198" t="s">
        <v>311</v>
      </c>
      <c r="D177" s="198" t="s">
        <v>168</v>
      </c>
      <c r="E177" s="199" t="s">
        <v>613</v>
      </c>
      <c r="F177" s="200" t="s">
        <v>614</v>
      </c>
      <c r="G177" s="201" t="s">
        <v>206</v>
      </c>
      <c r="H177" s="202">
        <v>3.1139999999999999</v>
      </c>
      <c r="I177" s="203"/>
      <c r="J177" s="204">
        <f>ROUND(I177*H177,2)</f>
        <v>0</v>
      </c>
      <c r="K177" s="200" t="s">
        <v>172</v>
      </c>
      <c r="L177" s="43"/>
      <c r="M177" s="205" t="s">
        <v>19</v>
      </c>
      <c r="N177" s="206" t="s">
        <v>45</v>
      </c>
      <c r="O177" s="83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9" t="s">
        <v>173</v>
      </c>
      <c r="AT177" s="209" t="s">
        <v>168</v>
      </c>
      <c r="AU177" s="209" t="s">
        <v>74</v>
      </c>
      <c r="AY177" s="16" t="s">
        <v>174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6" t="s">
        <v>81</v>
      </c>
      <c r="BK177" s="210">
        <f>ROUND(I177*H177,2)</f>
        <v>0</v>
      </c>
      <c r="BL177" s="16" t="s">
        <v>173</v>
      </c>
      <c r="BM177" s="209" t="s">
        <v>764</v>
      </c>
    </row>
    <row r="178" s="2" customFormat="1">
      <c r="A178" s="37"/>
      <c r="B178" s="38"/>
      <c r="C178" s="39"/>
      <c r="D178" s="211" t="s">
        <v>176</v>
      </c>
      <c r="E178" s="39"/>
      <c r="F178" s="212" t="s">
        <v>616</v>
      </c>
      <c r="G178" s="39"/>
      <c r="H178" s="39"/>
      <c r="I178" s="147"/>
      <c r="J178" s="39"/>
      <c r="K178" s="39"/>
      <c r="L178" s="43"/>
      <c r="M178" s="213"/>
      <c r="N178" s="214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176</v>
      </c>
      <c r="AU178" s="16" t="s">
        <v>74</v>
      </c>
    </row>
    <row r="179" s="2" customFormat="1">
      <c r="A179" s="37"/>
      <c r="B179" s="38"/>
      <c r="C179" s="39"/>
      <c r="D179" s="211" t="s">
        <v>178</v>
      </c>
      <c r="E179" s="39"/>
      <c r="F179" s="215" t="s">
        <v>216</v>
      </c>
      <c r="G179" s="39"/>
      <c r="H179" s="39"/>
      <c r="I179" s="147"/>
      <c r="J179" s="39"/>
      <c r="K179" s="39"/>
      <c r="L179" s="43"/>
      <c r="M179" s="213"/>
      <c r="N179" s="214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178</v>
      </c>
      <c r="AU179" s="16" t="s">
        <v>74</v>
      </c>
    </row>
    <row r="180" s="10" customFormat="1">
      <c r="A180" s="10"/>
      <c r="B180" s="216"/>
      <c r="C180" s="217"/>
      <c r="D180" s="211" t="s">
        <v>180</v>
      </c>
      <c r="E180" s="218" t="s">
        <v>19</v>
      </c>
      <c r="F180" s="219" t="s">
        <v>617</v>
      </c>
      <c r="G180" s="217"/>
      <c r="H180" s="218" t="s">
        <v>19</v>
      </c>
      <c r="I180" s="220"/>
      <c r="J180" s="217"/>
      <c r="K180" s="217"/>
      <c r="L180" s="221"/>
      <c r="M180" s="222"/>
      <c r="N180" s="223"/>
      <c r="O180" s="223"/>
      <c r="P180" s="223"/>
      <c r="Q180" s="223"/>
      <c r="R180" s="223"/>
      <c r="S180" s="223"/>
      <c r="T180" s="224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5" t="s">
        <v>180</v>
      </c>
      <c r="AU180" s="225" t="s">
        <v>74</v>
      </c>
      <c r="AV180" s="10" t="s">
        <v>81</v>
      </c>
      <c r="AW180" s="10" t="s">
        <v>35</v>
      </c>
      <c r="AX180" s="10" t="s">
        <v>74</v>
      </c>
      <c r="AY180" s="225" t="s">
        <v>174</v>
      </c>
    </row>
    <row r="181" s="11" customFormat="1">
      <c r="A181" s="11"/>
      <c r="B181" s="226"/>
      <c r="C181" s="227"/>
      <c r="D181" s="211" t="s">
        <v>180</v>
      </c>
      <c r="E181" s="228" t="s">
        <v>19</v>
      </c>
      <c r="F181" s="229" t="s">
        <v>765</v>
      </c>
      <c r="G181" s="227"/>
      <c r="H181" s="230">
        <v>3.1139999999999999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T181" s="236" t="s">
        <v>180</v>
      </c>
      <c r="AU181" s="236" t="s">
        <v>74</v>
      </c>
      <c r="AV181" s="11" t="s">
        <v>83</v>
      </c>
      <c r="AW181" s="11" t="s">
        <v>35</v>
      </c>
      <c r="AX181" s="11" t="s">
        <v>81</v>
      </c>
      <c r="AY181" s="236" t="s">
        <v>174</v>
      </c>
    </row>
    <row r="182" s="2" customFormat="1" ht="55.5" customHeight="1">
      <c r="A182" s="37"/>
      <c r="B182" s="38"/>
      <c r="C182" s="198" t="s">
        <v>317</v>
      </c>
      <c r="D182" s="198" t="s">
        <v>168</v>
      </c>
      <c r="E182" s="199" t="s">
        <v>766</v>
      </c>
      <c r="F182" s="200" t="s">
        <v>767</v>
      </c>
      <c r="G182" s="201" t="s">
        <v>206</v>
      </c>
      <c r="H182" s="202">
        <v>5.0049999999999999</v>
      </c>
      <c r="I182" s="203"/>
      <c r="J182" s="204">
        <f>ROUND(I182*H182,2)</f>
        <v>0</v>
      </c>
      <c r="K182" s="200" t="s">
        <v>172</v>
      </c>
      <c r="L182" s="43"/>
      <c r="M182" s="205" t="s">
        <v>19</v>
      </c>
      <c r="N182" s="206" t="s">
        <v>45</v>
      </c>
      <c r="O182" s="83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9" t="s">
        <v>173</v>
      </c>
      <c r="AT182" s="209" t="s">
        <v>168</v>
      </c>
      <c r="AU182" s="209" t="s">
        <v>74</v>
      </c>
      <c r="AY182" s="16" t="s">
        <v>174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6" t="s">
        <v>81</v>
      </c>
      <c r="BK182" s="210">
        <f>ROUND(I182*H182,2)</f>
        <v>0</v>
      </c>
      <c r="BL182" s="16" t="s">
        <v>173</v>
      </c>
      <c r="BM182" s="209" t="s">
        <v>768</v>
      </c>
    </row>
    <row r="183" s="2" customFormat="1">
      <c r="A183" s="37"/>
      <c r="B183" s="38"/>
      <c r="C183" s="39"/>
      <c r="D183" s="211" t="s">
        <v>176</v>
      </c>
      <c r="E183" s="39"/>
      <c r="F183" s="212" t="s">
        <v>769</v>
      </c>
      <c r="G183" s="39"/>
      <c r="H183" s="39"/>
      <c r="I183" s="147"/>
      <c r="J183" s="39"/>
      <c r="K183" s="39"/>
      <c r="L183" s="43"/>
      <c r="M183" s="213"/>
      <c r="N183" s="214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176</v>
      </c>
      <c r="AU183" s="16" t="s">
        <v>74</v>
      </c>
    </row>
    <row r="184" s="2" customFormat="1">
      <c r="A184" s="37"/>
      <c r="B184" s="38"/>
      <c r="C184" s="39"/>
      <c r="D184" s="211" t="s">
        <v>178</v>
      </c>
      <c r="E184" s="39"/>
      <c r="F184" s="215" t="s">
        <v>216</v>
      </c>
      <c r="G184" s="39"/>
      <c r="H184" s="39"/>
      <c r="I184" s="147"/>
      <c r="J184" s="39"/>
      <c r="K184" s="39"/>
      <c r="L184" s="43"/>
      <c r="M184" s="213"/>
      <c r="N184" s="214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178</v>
      </c>
      <c r="AU184" s="16" t="s">
        <v>74</v>
      </c>
    </row>
    <row r="185" s="10" customFormat="1">
      <c r="A185" s="10"/>
      <c r="B185" s="216"/>
      <c r="C185" s="217"/>
      <c r="D185" s="211" t="s">
        <v>180</v>
      </c>
      <c r="E185" s="218" t="s">
        <v>19</v>
      </c>
      <c r="F185" s="219" t="s">
        <v>770</v>
      </c>
      <c r="G185" s="217"/>
      <c r="H185" s="218" t="s">
        <v>19</v>
      </c>
      <c r="I185" s="220"/>
      <c r="J185" s="217"/>
      <c r="K185" s="217"/>
      <c r="L185" s="221"/>
      <c r="M185" s="222"/>
      <c r="N185" s="223"/>
      <c r="O185" s="223"/>
      <c r="P185" s="223"/>
      <c r="Q185" s="223"/>
      <c r="R185" s="223"/>
      <c r="S185" s="223"/>
      <c r="T185" s="224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5" t="s">
        <v>180</v>
      </c>
      <c r="AU185" s="225" t="s">
        <v>74</v>
      </c>
      <c r="AV185" s="10" t="s">
        <v>81</v>
      </c>
      <c r="AW185" s="10" t="s">
        <v>35</v>
      </c>
      <c r="AX185" s="10" t="s">
        <v>74</v>
      </c>
      <c r="AY185" s="225" t="s">
        <v>174</v>
      </c>
    </row>
    <row r="186" s="11" customFormat="1">
      <c r="A186" s="11"/>
      <c r="B186" s="226"/>
      <c r="C186" s="227"/>
      <c r="D186" s="211" t="s">
        <v>180</v>
      </c>
      <c r="E186" s="228" t="s">
        <v>19</v>
      </c>
      <c r="F186" s="229" t="s">
        <v>771</v>
      </c>
      <c r="G186" s="227"/>
      <c r="H186" s="230">
        <v>5.0049999999999999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36" t="s">
        <v>180</v>
      </c>
      <c r="AU186" s="236" t="s">
        <v>74</v>
      </c>
      <c r="AV186" s="11" t="s">
        <v>83</v>
      </c>
      <c r="AW186" s="11" t="s">
        <v>35</v>
      </c>
      <c r="AX186" s="11" t="s">
        <v>81</v>
      </c>
      <c r="AY186" s="236" t="s">
        <v>174</v>
      </c>
    </row>
    <row r="187" s="2" customFormat="1" ht="44.25" customHeight="1">
      <c r="A187" s="37"/>
      <c r="B187" s="38"/>
      <c r="C187" s="198" t="s">
        <v>324</v>
      </c>
      <c r="D187" s="198" t="s">
        <v>168</v>
      </c>
      <c r="E187" s="199" t="s">
        <v>369</v>
      </c>
      <c r="F187" s="200" t="s">
        <v>370</v>
      </c>
      <c r="G187" s="201" t="s">
        <v>206</v>
      </c>
      <c r="H187" s="202">
        <v>31.824000000000002</v>
      </c>
      <c r="I187" s="203"/>
      <c r="J187" s="204">
        <f>ROUND(I187*H187,2)</f>
        <v>0</v>
      </c>
      <c r="K187" s="200" t="s">
        <v>172</v>
      </c>
      <c r="L187" s="43"/>
      <c r="M187" s="205" t="s">
        <v>19</v>
      </c>
      <c r="N187" s="206" t="s">
        <v>45</v>
      </c>
      <c r="O187" s="83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9" t="s">
        <v>173</v>
      </c>
      <c r="AT187" s="209" t="s">
        <v>168</v>
      </c>
      <c r="AU187" s="209" t="s">
        <v>74</v>
      </c>
      <c r="AY187" s="16" t="s">
        <v>174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6" t="s">
        <v>81</v>
      </c>
      <c r="BK187" s="210">
        <f>ROUND(I187*H187,2)</f>
        <v>0</v>
      </c>
      <c r="BL187" s="16" t="s">
        <v>173</v>
      </c>
      <c r="BM187" s="209" t="s">
        <v>772</v>
      </c>
    </row>
    <row r="188" s="2" customFormat="1">
      <c r="A188" s="37"/>
      <c r="B188" s="38"/>
      <c r="C188" s="39"/>
      <c r="D188" s="211" t="s">
        <v>176</v>
      </c>
      <c r="E188" s="39"/>
      <c r="F188" s="212" t="s">
        <v>372</v>
      </c>
      <c r="G188" s="39"/>
      <c r="H188" s="39"/>
      <c r="I188" s="147"/>
      <c r="J188" s="39"/>
      <c r="K188" s="39"/>
      <c r="L188" s="43"/>
      <c r="M188" s="213"/>
      <c r="N188" s="214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176</v>
      </c>
      <c r="AU188" s="16" t="s">
        <v>74</v>
      </c>
    </row>
    <row r="189" s="2" customFormat="1">
      <c r="A189" s="37"/>
      <c r="B189" s="38"/>
      <c r="C189" s="39"/>
      <c r="D189" s="211" t="s">
        <v>178</v>
      </c>
      <c r="E189" s="39"/>
      <c r="F189" s="215" t="s">
        <v>216</v>
      </c>
      <c r="G189" s="39"/>
      <c r="H189" s="39"/>
      <c r="I189" s="147"/>
      <c r="J189" s="39"/>
      <c r="K189" s="39"/>
      <c r="L189" s="43"/>
      <c r="M189" s="213"/>
      <c r="N189" s="214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178</v>
      </c>
      <c r="AU189" s="16" t="s">
        <v>74</v>
      </c>
    </row>
    <row r="190" s="10" customFormat="1">
      <c r="A190" s="10"/>
      <c r="B190" s="216"/>
      <c r="C190" s="217"/>
      <c r="D190" s="211" t="s">
        <v>180</v>
      </c>
      <c r="E190" s="218" t="s">
        <v>19</v>
      </c>
      <c r="F190" s="219" t="s">
        <v>373</v>
      </c>
      <c r="G190" s="217"/>
      <c r="H190" s="218" t="s">
        <v>19</v>
      </c>
      <c r="I190" s="220"/>
      <c r="J190" s="217"/>
      <c r="K190" s="217"/>
      <c r="L190" s="221"/>
      <c r="M190" s="222"/>
      <c r="N190" s="223"/>
      <c r="O190" s="223"/>
      <c r="P190" s="223"/>
      <c r="Q190" s="223"/>
      <c r="R190" s="223"/>
      <c r="S190" s="223"/>
      <c r="T190" s="224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25" t="s">
        <v>180</v>
      </c>
      <c r="AU190" s="225" t="s">
        <v>74</v>
      </c>
      <c r="AV190" s="10" t="s">
        <v>81</v>
      </c>
      <c r="AW190" s="10" t="s">
        <v>35</v>
      </c>
      <c r="AX190" s="10" t="s">
        <v>74</v>
      </c>
      <c r="AY190" s="225" t="s">
        <v>174</v>
      </c>
    </row>
    <row r="191" s="11" customFormat="1">
      <c r="A191" s="11"/>
      <c r="B191" s="226"/>
      <c r="C191" s="227"/>
      <c r="D191" s="211" t="s">
        <v>180</v>
      </c>
      <c r="E191" s="228" t="s">
        <v>19</v>
      </c>
      <c r="F191" s="229" t="s">
        <v>773</v>
      </c>
      <c r="G191" s="227"/>
      <c r="H191" s="230">
        <v>18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T191" s="236" t="s">
        <v>180</v>
      </c>
      <c r="AU191" s="236" t="s">
        <v>74</v>
      </c>
      <c r="AV191" s="11" t="s">
        <v>83</v>
      </c>
      <c r="AW191" s="11" t="s">
        <v>35</v>
      </c>
      <c r="AX191" s="11" t="s">
        <v>74</v>
      </c>
      <c r="AY191" s="236" t="s">
        <v>174</v>
      </c>
    </row>
    <row r="192" s="11" customFormat="1">
      <c r="A192" s="11"/>
      <c r="B192" s="226"/>
      <c r="C192" s="227"/>
      <c r="D192" s="211" t="s">
        <v>180</v>
      </c>
      <c r="E192" s="228" t="s">
        <v>19</v>
      </c>
      <c r="F192" s="229" t="s">
        <v>774</v>
      </c>
      <c r="G192" s="227"/>
      <c r="H192" s="230">
        <v>10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T192" s="236" t="s">
        <v>180</v>
      </c>
      <c r="AU192" s="236" t="s">
        <v>74</v>
      </c>
      <c r="AV192" s="11" t="s">
        <v>83</v>
      </c>
      <c r="AW192" s="11" t="s">
        <v>35</v>
      </c>
      <c r="AX192" s="11" t="s">
        <v>74</v>
      </c>
      <c r="AY192" s="236" t="s">
        <v>174</v>
      </c>
    </row>
    <row r="193" s="11" customFormat="1">
      <c r="A193" s="11"/>
      <c r="B193" s="226"/>
      <c r="C193" s="227"/>
      <c r="D193" s="211" t="s">
        <v>180</v>
      </c>
      <c r="E193" s="228" t="s">
        <v>19</v>
      </c>
      <c r="F193" s="229" t="s">
        <v>775</v>
      </c>
      <c r="G193" s="227"/>
      <c r="H193" s="230">
        <v>3.8109999999999999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T193" s="236" t="s">
        <v>180</v>
      </c>
      <c r="AU193" s="236" t="s">
        <v>74</v>
      </c>
      <c r="AV193" s="11" t="s">
        <v>83</v>
      </c>
      <c r="AW193" s="11" t="s">
        <v>35</v>
      </c>
      <c r="AX193" s="11" t="s">
        <v>74</v>
      </c>
      <c r="AY193" s="236" t="s">
        <v>174</v>
      </c>
    </row>
    <row r="194" s="11" customFormat="1">
      <c r="A194" s="11"/>
      <c r="B194" s="226"/>
      <c r="C194" s="227"/>
      <c r="D194" s="211" t="s">
        <v>180</v>
      </c>
      <c r="E194" s="228" t="s">
        <v>19</v>
      </c>
      <c r="F194" s="229" t="s">
        <v>776</v>
      </c>
      <c r="G194" s="227"/>
      <c r="H194" s="230">
        <v>0.012999999999999999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36" t="s">
        <v>180</v>
      </c>
      <c r="AU194" s="236" t="s">
        <v>74</v>
      </c>
      <c r="AV194" s="11" t="s">
        <v>83</v>
      </c>
      <c r="AW194" s="11" t="s">
        <v>35</v>
      </c>
      <c r="AX194" s="11" t="s">
        <v>74</v>
      </c>
      <c r="AY194" s="236" t="s">
        <v>174</v>
      </c>
    </row>
    <row r="195" s="12" customFormat="1">
      <c r="A195" s="12"/>
      <c r="B195" s="237"/>
      <c r="C195" s="238"/>
      <c r="D195" s="211" t="s">
        <v>180</v>
      </c>
      <c r="E195" s="239" t="s">
        <v>19</v>
      </c>
      <c r="F195" s="240" t="s">
        <v>189</v>
      </c>
      <c r="G195" s="238"/>
      <c r="H195" s="241">
        <v>31.824000000000002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7" t="s">
        <v>180</v>
      </c>
      <c r="AU195" s="247" t="s">
        <v>74</v>
      </c>
      <c r="AV195" s="12" t="s">
        <v>173</v>
      </c>
      <c r="AW195" s="12" t="s">
        <v>35</v>
      </c>
      <c r="AX195" s="12" t="s">
        <v>81</v>
      </c>
      <c r="AY195" s="247" t="s">
        <v>174</v>
      </c>
    </row>
    <row r="196" s="2" customFormat="1" ht="21.75" customHeight="1">
      <c r="A196" s="37"/>
      <c r="B196" s="38"/>
      <c r="C196" s="198" t="s">
        <v>330</v>
      </c>
      <c r="D196" s="198" t="s">
        <v>168</v>
      </c>
      <c r="E196" s="199" t="s">
        <v>378</v>
      </c>
      <c r="F196" s="200" t="s">
        <v>379</v>
      </c>
      <c r="G196" s="201" t="s">
        <v>206</v>
      </c>
      <c r="H196" s="202">
        <v>28</v>
      </c>
      <c r="I196" s="203"/>
      <c r="J196" s="204">
        <f>ROUND(I196*H196,2)</f>
        <v>0</v>
      </c>
      <c r="K196" s="200" t="s">
        <v>172</v>
      </c>
      <c r="L196" s="43"/>
      <c r="M196" s="205" t="s">
        <v>19</v>
      </c>
      <c r="N196" s="206" t="s">
        <v>45</v>
      </c>
      <c r="O196" s="83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9" t="s">
        <v>173</v>
      </c>
      <c r="AT196" s="209" t="s">
        <v>168</v>
      </c>
      <c r="AU196" s="209" t="s">
        <v>74</v>
      </c>
      <c r="AY196" s="16" t="s">
        <v>174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6" t="s">
        <v>81</v>
      </c>
      <c r="BK196" s="210">
        <f>ROUND(I196*H196,2)</f>
        <v>0</v>
      </c>
      <c r="BL196" s="16" t="s">
        <v>173</v>
      </c>
      <c r="BM196" s="209" t="s">
        <v>777</v>
      </c>
    </row>
    <row r="197" s="2" customFormat="1">
      <c r="A197" s="37"/>
      <c r="B197" s="38"/>
      <c r="C197" s="39"/>
      <c r="D197" s="211" t="s">
        <v>176</v>
      </c>
      <c r="E197" s="39"/>
      <c r="F197" s="212" t="s">
        <v>381</v>
      </c>
      <c r="G197" s="39"/>
      <c r="H197" s="39"/>
      <c r="I197" s="147"/>
      <c r="J197" s="39"/>
      <c r="K197" s="39"/>
      <c r="L197" s="43"/>
      <c r="M197" s="213"/>
      <c r="N197" s="214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176</v>
      </c>
      <c r="AU197" s="16" t="s">
        <v>74</v>
      </c>
    </row>
    <row r="198" s="2" customFormat="1">
      <c r="A198" s="37"/>
      <c r="B198" s="38"/>
      <c r="C198" s="39"/>
      <c r="D198" s="211" t="s">
        <v>178</v>
      </c>
      <c r="E198" s="39"/>
      <c r="F198" s="215" t="s">
        <v>382</v>
      </c>
      <c r="G198" s="39"/>
      <c r="H198" s="39"/>
      <c r="I198" s="147"/>
      <c r="J198" s="39"/>
      <c r="K198" s="39"/>
      <c r="L198" s="43"/>
      <c r="M198" s="213"/>
      <c r="N198" s="214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178</v>
      </c>
      <c r="AU198" s="16" t="s">
        <v>74</v>
      </c>
    </row>
    <row r="199" s="11" customFormat="1">
      <c r="A199" s="11"/>
      <c r="B199" s="226"/>
      <c r="C199" s="227"/>
      <c r="D199" s="211" t="s">
        <v>180</v>
      </c>
      <c r="E199" s="228" t="s">
        <v>19</v>
      </c>
      <c r="F199" s="229" t="s">
        <v>778</v>
      </c>
      <c r="G199" s="227"/>
      <c r="H199" s="230">
        <v>28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236" t="s">
        <v>180</v>
      </c>
      <c r="AU199" s="236" t="s">
        <v>74</v>
      </c>
      <c r="AV199" s="11" t="s">
        <v>83</v>
      </c>
      <c r="AW199" s="11" t="s">
        <v>35</v>
      </c>
      <c r="AX199" s="11" t="s">
        <v>81</v>
      </c>
      <c r="AY199" s="236" t="s">
        <v>174</v>
      </c>
    </row>
    <row r="200" s="2" customFormat="1" ht="21.75" customHeight="1">
      <c r="A200" s="37"/>
      <c r="B200" s="38"/>
      <c r="C200" s="198" t="s">
        <v>335</v>
      </c>
      <c r="D200" s="198" t="s">
        <v>168</v>
      </c>
      <c r="E200" s="199" t="s">
        <v>633</v>
      </c>
      <c r="F200" s="200" t="s">
        <v>634</v>
      </c>
      <c r="G200" s="201" t="s">
        <v>206</v>
      </c>
      <c r="H200" s="202">
        <v>3.8109999999999999</v>
      </c>
      <c r="I200" s="203"/>
      <c r="J200" s="204">
        <f>ROUND(I200*H200,2)</f>
        <v>0</v>
      </c>
      <c r="K200" s="200" t="s">
        <v>172</v>
      </c>
      <c r="L200" s="43"/>
      <c r="M200" s="205" t="s">
        <v>19</v>
      </c>
      <c r="N200" s="206" t="s">
        <v>45</v>
      </c>
      <c r="O200" s="83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9" t="s">
        <v>173</v>
      </c>
      <c r="AT200" s="209" t="s">
        <v>168</v>
      </c>
      <c r="AU200" s="209" t="s">
        <v>74</v>
      </c>
      <c r="AY200" s="16" t="s">
        <v>174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6" t="s">
        <v>81</v>
      </c>
      <c r="BK200" s="210">
        <f>ROUND(I200*H200,2)</f>
        <v>0</v>
      </c>
      <c r="BL200" s="16" t="s">
        <v>173</v>
      </c>
      <c r="BM200" s="209" t="s">
        <v>779</v>
      </c>
    </row>
    <row r="201" s="2" customFormat="1">
      <c r="A201" s="37"/>
      <c r="B201" s="38"/>
      <c r="C201" s="39"/>
      <c r="D201" s="211" t="s">
        <v>176</v>
      </c>
      <c r="E201" s="39"/>
      <c r="F201" s="212" t="s">
        <v>636</v>
      </c>
      <c r="G201" s="39"/>
      <c r="H201" s="39"/>
      <c r="I201" s="147"/>
      <c r="J201" s="39"/>
      <c r="K201" s="39"/>
      <c r="L201" s="43"/>
      <c r="M201" s="213"/>
      <c r="N201" s="214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176</v>
      </c>
      <c r="AU201" s="16" t="s">
        <v>74</v>
      </c>
    </row>
    <row r="202" s="2" customFormat="1">
      <c r="A202" s="37"/>
      <c r="B202" s="38"/>
      <c r="C202" s="39"/>
      <c r="D202" s="211" t="s">
        <v>178</v>
      </c>
      <c r="E202" s="39"/>
      <c r="F202" s="215" t="s">
        <v>382</v>
      </c>
      <c r="G202" s="39"/>
      <c r="H202" s="39"/>
      <c r="I202" s="147"/>
      <c r="J202" s="39"/>
      <c r="K202" s="39"/>
      <c r="L202" s="43"/>
      <c r="M202" s="213"/>
      <c r="N202" s="214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178</v>
      </c>
      <c r="AU202" s="16" t="s">
        <v>74</v>
      </c>
    </row>
    <row r="203" s="2" customFormat="1" ht="21.75" customHeight="1">
      <c r="A203" s="37"/>
      <c r="B203" s="38"/>
      <c r="C203" s="198" t="s">
        <v>342</v>
      </c>
      <c r="D203" s="198" t="s">
        <v>168</v>
      </c>
      <c r="E203" s="199" t="s">
        <v>385</v>
      </c>
      <c r="F203" s="200" t="s">
        <v>386</v>
      </c>
      <c r="G203" s="201" t="s">
        <v>206</v>
      </c>
      <c r="H203" s="202">
        <v>0.012999999999999999</v>
      </c>
      <c r="I203" s="203"/>
      <c r="J203" s="204">
        <f>ROUND(I203*H203,2)</f>
        <v>0</v>
      </c>
      <c r="K203" s="200" t="s">
        <v>172</v>
      </c>
      <c r="L203" s="43"/>
      <c r="M203" s="205" t="s">
        <v>19</v>
      </c>
      <c r="N203" s="206" t="s">
        <v>45</v>
      </c>
      <c r="O203" s="83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173</v>
      </c>
      <c r="AT203" s="209" t="s">
        <v>168</v>
      </c>
      <c r="AU203" s="209" t="s">
        <v>74</v>
      </c>
      <c r="AY203" s="16" t="s">
        <v>174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81</v>
      </c>
      <c r="BK203" s="210">
        <f>ROUND(I203*H203,2)</f>
        <v>0</v>
      </c>
      <c r="BL203" s="16" t="s">
        <v>173</v>
      </c>
      <c r="BM203" s="209" t="s">
        <v>780</v>
      </c>
    </row>
    <row r="204" s="2" customFormat="1">
      <c r="A204" s="37"/>
      <c r="B204" s="38"/>
      <c r="C204" s="39"/>
      <c r="D204" s="211" t="s">
        <v>176</v>
      </c>
      <c r="E204" s="39"/>
      <c r="F204" s="212" t="s">
        <v>388</v>
      </c>
      <c r="G204" s="39"/>
      <c r="H204" s="39"/>
      <c r="I204" s="147"/>
      <c r="J204" s="39"/>
      <c r="K204" s="39"/>
      <c r="L204" s="43"/>
      <c r="M204" s="213"/>
      <c r="N204" s="21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176</v>
      </c>
      <c r="AU204" s="16" t="s">
        <v>74</v>
      </c>
    </row>
    <row r="205" s="2" customFormat="1">
      <c r="A205" s="37"/>
      <c r="B205" s="38"/>
      <c r="C205" s="39"/>
      <c r="D205" s="211" t="s">
        <v>178</v>
      </c>
      <c r="E205" s="39"/>
      <c r="F205" s="215" t="s">
        <v>382</v>
      </c>
      <c r="G205" s="39"/>
      <c r="H205" s="39"/>
      <c r="I205" s="147"/>
      <c r="J205" s="39"/>
      <c r="K205" s="39"/>
      <c r="L205" s="43"/>
      <c r="M205" s="258"/>
      <c r="N205" s="259"/>
      <c r="O205" s="260"/>
      <c r="P205" s="260"/>
      <c r="Q205" s="260"/>
      <c r="R205" s="260"/>
      <c r="S205" s="260"/>
      <c r="T205" s="26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178</v>
      </c>
      <c r="AU205" s="16" t="s">
        <v>74</v>
      </c>
    </row>
    <row r="206" s="2" customFormat="1" ht="6.96" customHeight="1">
      <c r="A206" s="37"/>
      <c r="B206" s="58"/>
      <c r="C206" s="59"/>
      <c r="D206" s="59"/>
      <c r="E206" s="59"/>
      <c r="F206" s="59"/>
      <c r="G206" s="59"/>
      <c r="H206" s="59"/>
      <c r="I206" s="175"/>
      <c r="J206" s="59"/>
      <c r="K206" s="59"/>
      <c r="L206" s="43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sheetProtection sheet="1" autoFilter="0" formatColumns="0" formatRows="0" objects="1" scenarios="1" spinCount="100000" saltValue="FqSvIfSAyhq66pU7BGC4B/CorX6U3YjC4ioNCyq89rgygyGRNy+wtNkNWe7TLOjwqskHpBAaiFboRHn+5/qDsQ==" hashValue="UsjGtLnzMNmfXtiodONL9HI9YmdAY7Ui1p1CNbZsMT2GNxFapZykCnCKaJ4LRbTay3/nkA7WjZLmer22xLvb0w==" algorithmName="SHA-512" password="CC35"/>
  <autoFilter ref="C90:K2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781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ROUND((SUM(BE91:BE245)),  2)</f>
        <v>0</v>
      </c>
      <c r="G37" s="37"/>
      <c r="H37" s="37"/>
      <c r="I37" s="164">
        <v>0.20999999999999999</v>
      </c>
      <c r="J37" s="163">
        <f>ROUND(((SUM(BE91:BE245))*I37),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ROUND((SUM(BF91:BF245)),  2)</f>
        <v>0</v>
      </c>
      <c r="G38" s="37"/>
      <c r="H38" s="37"/>
      <c r="I38" s="164">
        <v>0.14999999999999999</v>
      </c>
      <c r="J38" s="163">
        <f>ROUND(((SUM(BF91:BF245))*I38),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ROUND((SUM(BG91:BG245)),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ROUND((SUM(BH91:BH245)),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ROUND((SUM(BI91:BI245)),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10 - SO 10 - TO Lovosice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10 - SO 10 - TO Lovosice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SUM(P92:P245)</f>
        <v>0</v>
      </c>
      <c r="Q91" s="95"/>
      <c r="R91" s="195">
        <f>SUM(R92:R245)</f>
        <v>672.05312999999978</v>
      </c>
      <c r="S91" s="95"/>
      <c r="T91" s="196">
        <f>SUM(T92:T245)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SUM(BK92:BK245)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704</v>
      </c>
      <c r="F92" s="200" t="s">
        <v>705</v>
      </c>
      <c r="G92" s="201" t="s">
        <v>171</v>
      </c>
      <c r="H92" s="202">
        <v>1.2250000000000001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782</v>
      </c>
    </row>
    <row r="93" s="2" customFormat="1">
      <c r="A93" s="37"/>
      <c r="B93" s="38"/>
      <c r="C93" s="39"/>
      <c r="D93" s="211" t="s">
        <v>176</v>
      </c>
      <c r="E93" s="39"/>
      <c r="F93" s="212" t="s">
        <v>707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1" customFormat="1">
      <c r="A95" s="11"/>
      <c r="B95" s="226"/>
      <c r="C95" s="227"/>
      <c r="D95" s="211" t="s">
        <v>180</v>
      </c>
      <c r="E95" s="228" t="s">
        <v>19</v>
      </c>
      <c r="F95" s="229" t="s">
        <v>783</v>
      </c>
      <c r="G95" s="227"/>
      <c r="H95" s="230">
        <v>1.2250000000000001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T95" s="236" t="s">
        <v>180</v>
      </c>
      <c r="AU95" s="236" t="s">
        <v>74</v>
      </c>
      <c r="AV95" s="11" t="s">
        <v>83</v>
      </c>
      <c r="AW95" s="11" t="s">
        <v>35</v>
      </c>
      <c r="AX95" s="11" t="s">
        <v>81</v>
      </c>
      <c r="AY95" s="236" t="s">
        <v>174</v>
      </c>
    </row>
    <row r="96" s="2" customFormat="1" ht="16.5" customHeight="1">
      <c r="A96" s="37"/>
      <c r="B96" s="38"/>
      <c r="C96" s="198" t="s">
        <v>83</v>
      </c>
      <c r="D96" s="198" t="s">
        <v>168</v>
      </c>
      <c r="E96" s="199" t="s">
        <v>784</v>
      </c>
      <c r="F96" s="200" t="s">
        <v>785</v>
      </c>
      <c r="G96" s="201" t="s">
        <v>220</v>
      </c>
      <c r="H96" s="202">
        <v>100</v>
      </c>
      <c r="I96" s="203"/>
      <c r="J96" s="204">
        <f>ROUND(I96*H96,2)</f>
        <v>0</v>
      </c>
      <c r="K96" s="200" t="s">
        <v>19</v>
      </c>
      <c r="L96" s="43"/>
      <c r="M96" s="205" t="s">
        <v>19</v>
      </c>
      <c r="N96" s="206" t="s">
        <v>45</v>
      </c>
      <c r="O96" s="83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9" t="s">
        <v>173</v>
      </c>
      <c r="AT96" s="209" t="s">
        <v>168</v>
      </c>
      <c r="AU96" s="209" t="s">
        <v>74</v>
      </c>
      <c r="AY96" s="16" t="s">
        <v>174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6" t="s">
        <v>81</v>
      </c>
      <c r="BK96" s="210">
        <f>ROUND(I96*H96,2)</f>
        <v>0</v>
      </c>
      <c r="BL96" s="16" t="s">
        <v>173</v>
      </c>
      <c r="BM96" s="209" t="s">
        <v>786</v>
      </c>
    </row>
    <row r="97" s="2" customFormat="1">
      <c r="A97" s="37"/>
      <c r="B97" s="38"/>
      <c r="C97" s="39"/>
      <c r="D97" s="211" t="s">
        <v>176</v>
      </c>
      <c r="E97" s="39"/>
      <c r="F97" s="212" t="s">
        <v>785</v>
      </c>
      <c r="G97" s="39"/>
      <c r="H97" s="39"/>
      <c r="I97" s="147"/>
      <c r="J97" s="39"/>
      <c r="K97" s="39"/>
      <c r="L97" s="43"/>
      <c r="M97" s="213"/>
      <c r="N97" s="21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176</v>
      </c>
      <c r="AU97" s="16" t="s">
        <v>74</v>
      </c>
    </row>
    <row r="98" s="2" customFormat="1">
      <c r="A98" s="37"/>
      <c r="B98" s="38"/>
      <c r="C98" s="39"/>
      <c r="D98" s="211" t="s">
        <v>178</v>
      </c>
      <c r="E98" s="39"/>
      <c r="F98" s="215" t="s">
        <v>194</v>
      </c>
      <c r="G98" s="39"/>
      <c r="H98" s="39"/>
      <c r="I98" s="147"/>
      <c r="J98" s="39"/>
      <c r="K98" s="39"/>
      <c r="L98" s="43"/>
      <c r="M98" s="213"/>
      <c r="N98" s="21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178</v>
      </c>
      <c r="AU98" s="16" t="s">
        <v>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787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788</v>
      </c>
      <c r="G100" s="227"/>
      <c r="H100" s="230">
        <v>100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81</v>
      </c>
      <c r="AY100" s="236" t="s">
        <v>174</v>
      </c>
    </row>
    <row r="101" s="2" customFormat="1" ht="21.75" customHeight="1">
      <c r="A101" s="37"/>
      <c r="B101" s="38"/>
      <c r="C101" s="198" t="s">
        <v>90</v>
      </c>
      <c r="D101" s="198" t="s">
        <v>168</v>
      </c>
      <c r="E101" s="199" t="s">
        <v>195</v>
      </c>
      <c r="F101" s="200" t="s">
        <v>196</v>
      </c>
      <c r="G101" s="201" t="s">
        <v>197</v>
      </c>
      <c r="H101" s="202">
        <v>429</v>
      </c>
      <c r="I101" s="203"/>
      <c r="J101" s="204">
        <f>ROUND(I101*H101,2)</f>
        <v>0</v>
      </c>
      <c r="K101" s="200" t="s">
        <v>172</v>
      </c>
      <c r="L101" s="43"/>
      <c r="M101" s="205" t="s">
        <v>19</v>
      </c>
      <c r="N101" s="206" t="s">
        <v>45</v>
      </c>
      <c r="O101" s="83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9" t="s">
        <v>173</v>
      </c>
      <c r="AT101" s="209" t="s">
        <v>168</v>
      </c>
      <c r="AU101" s="209" t="s">
        <v>74</v>
      </c>
      <c r="AY101" s="16" t="s">
        <v>174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6" t="s">
        <v>81</v>
      </c>
      <c r="BK101" s="210">
        <f>ROUND(I101*H101,2)</f>
        <v>0</v>
      </c>
      <c r="BL101" s="16" t="s">
        <v>173</v>
      </c>
      <c r="BM101" s="209" t="s">
        <v>789</v>
      </c>
    </row>
    <row r="102" s="2" customFormat="1">
      <c r="A102" s="37"/>
      <c r="B102" s="38"/>
      <c r="C102" s="39"/>
      <c r="D102" s="211" t="s">
        <v>176</v>
      </c>
      <c r="E102" s="39"/>
      <c r="F102" s="212" t="s">
        <v>199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176</v>
      </c>
      <c r="AU102" s="16" t="s">
        <v>74</v>
      </c>
    </row>
    <row r="103" s="2" customFormat="1">
      <c r="A103" s="37"/>
      <c r="B103" s="38"/>
      <c r="C103" s="39"/>
      <c r="D103" s="211" t="s">
        <v>178</v>
      </c>
      <c r="E103" s="39"/>
      <c r="F103" s="215" t="s">
        <v>200</v>
      </c>
      <c r="G103" s="39"/>
      <c r="H103" s="39"/>
      <c r="I103" s="147"/>
      <c r="J103" s="39"/>
      <c r="K103" s="39"/>
      <c r="L103" s="43"/>
      <c r="M103" s="213"/>
      <c r="N103" s="21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178</v>
      </c>
      <c r="AU103" s="16" t="s">
        <v>74</v>
      </c>
    </row>
    <row r="104" s="10" customFormat="1">
      <c r="A104" s="10"/>
      <c r="B104" s="216"/>
      <c r="C104" s="217"/>
      <c r="D104" s="211" t="s">
        <v>180</v>
      </c>
      <c r="E104" s="218" t="s">
        <v>19</v>
      </c>
      <c r="F104" s="219" t="s">
        <v>790</v>
      </c>
      <c r="G104" s="217"/>
      <c r="H104" s="218" t="s">
        <v>19</v>
      </c>
      <c r="I104" s="220"/>
      <c r="J104" s="217"/>
      <c r="K104" s="217"/>
      <c r="L104" s="221"/>
      <c r="M104" s="222"/>
      <c r="N104" s="223"/>
      <c r="O104" s="223"/>
      <c r="P104" s="223"/>
      <c r="Q104" s="223"/>
      <c r="R104" s="223"/>
      <c r="S104" s="223"/>
      <c r="T104" s="224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25" t="s">
        <v>180</v>
      </c>
      <c r="AU104" s="225" t="s">
        <v>74</v>
      </c>
      <c r="AV104" s="10" t="s">
        <v>81</v>
      </c>
      <c r="AW104" s="10" t="s">
        <v>35</v>
      </c>
      <c r="AX104" s="10" t="s">
        <v>74</v>
      </c>
      <c r="AY104" s="225" t="s">
        <v>174</v>
      </c>
    </row>
    <row r="105" s="11" customFormat="1">
      <c r="A105" s="11"/>
      <c r="B105" s="226"/>
      <c r="C105" s="227"/>
      <c r="D105" s="211" t="s">
        <v>180</v>
      </c>
      <c r="E105" s="228" t="s">
        <v>19</v>
      </c>
      <c r="F105" s="229" t="s">
        <v>791</v>
      </c>
      <c r="G105" s="227"/>
      <c r="H105" s="230">
        <v>429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36" t="s">
        <v>180</v>
      </c>
      <c r="AU105" s="236" t="s">
        <v>74</v>
      </c>
      <c r="AV105" s="11" t="s">
        <v>83</v>
      </c>
      <c r="AW105" s="11" t="s">
        <v>35</v>
      </c>
      <c r="AX105" s="11" t="s">
        <v>81</v>
      </c>
      <c r="AY105" s="236" t="s">
        <v>174</v>
      </c>
    </row>
    <row r="106" s="2" customFormat="1" ht="21.75" customHeight="1">
      <c r="A106" s="37"/>
      <c r="B106" s="38"/>
      <c r="C106" s="248" t="s">
        <v>173</v>
      </c>
      <c r="D106" s="248" t="s">
        <v>203</v>
      </c>
      <c r="E106" s="249" t="s">
        <v>424</v>
      </c>
      <c r="F106" s="250" t="s">
        <v>425</v>
      </c>
      <c r="G106" s="251" t="s">
        <v>206</v>
      </c>
      <c r="H106" s="252">
        <v>643.5</v>
      </c>
      <c r="I106" s="253"/>
      <c r="J106" s="254">
        <f>ROUND(I106*H106,2)</f>
        <v>0</v>
      </c>
      <c r="K106" s="250" t="s">
        <v>172</v>
      </c>
      <c r="L106" s="255"/>
      <c r="M106" s="256" t="s">
        <v>19</v>
      </c>
      <c r="N106" s="257" t="s">
        <v>45</v>
      </c>
      <c r="O106" s="83"/>
      <c r="P106" s="207">
        <f>O106*H106</f>
        <v>0</v>
      </c>
      <c r="Q106" s="207">
        <v>1</v>
      </c>
      <c r="R106" s="207">
        <f>Q106*H106</f>
        <v>643.5</v>
      </c>
      <c r="S106" s="207">
        <v>0</v>
      </c>
      <c r="T106" s="20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9" t="s">
        <v>207</v>
      </c>
      <c r="AT106" s="209" t="s">
        <v>203</v>
      </c>
      <c r="AU106" s="209" t="s">
        <v>74</v>
      </c>
      <c r="AY106" s="16" t="s">
        <v>174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6" t="s">
        <v>81</v>
      </c>
      <c r="BK106" s="210">
        <f>ROUND(I106*H106,2)</f>
        <v>0</v>
      </c>
      <c r="BL106" s="16" t="s">
        <v>173</v>
      </c>
      <c r="BM106" s="209" t="s">
        <v>792</v>
      </c>
    </row>
    <row r="107" s="2" customFormat="1">
      <c r="A107" s="37"/>
      <c r="B107" s="38"/>
      <c r="C107" s="39"/>
      <c r="D107" s="211" t="s">
        <v>176</v>
      </c>
      <c r="E107" s="39"/>
      <c r="F107" s="212" t="s">
        <v>425</v>
      </c>
      <c r="G107" s="39"/>
      <c r="H107" s="39"/>
      <c r="I107" s="147"/>
      <c r="J107" s="39"/>
      <c r="K107" s="39"/>
      <c r="L107" s="43"/>
      <c r="M107" s="213"/>
      <c r="N107" s="21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176</v>
      </c>
      <c r="AU107" s="16" t="s">
        <v>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793</v>
      </c>
      <c r="G108" s="227"/>
      <c r="H108" s="230">
        <v>643.5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81</v>
      </c>
      <c r="AY108" s="236" t="s">
        <v>174</v>
      </c>
    </row>
    <row r="109" s="2" customFormat="1" ht="44.25" customHeight="1">
      <c r="A109" s="37"/>
      <c r="B109" s="38"/>
      <c r="C109" s="198" t="s">
        <v>211</v>
      </c>
      <c r="D109" s="198" t="s">
        <v>168</v>
      </c>
      <c r="E109" s="199" t="s">
        <v>212</v>
      </c>
      <c r="F109" s="200" t="s">
        <v>213</v>
      </c>
      <c r="G109" s="201" t="s">
        <v>206</v>
      </c>
      <c r="H109" s="202">
        <v>643.5</v>
      </c>
      <c r="I109" s="203"/>
      <c r="J109" s="204">
        <f>ROUND(I109*H109,2)</f>
        <v>0</v>
      </c>
      <c r="K109" s="200" t="s">
        <v>172</v>
      </c>
      <c r="L109" s="43"/>
      <c r="M109" s="205" t="s">
        <v>19</v>
      </c>
      <c r="N109" s="206" t="s">
        <v>45</v>
      </c>
      <c r="O109" s="83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9" t="s">
        <v>173</v>
      </c>
      <c r="AT109" s="209" t="s">
        <v>168</v>
      </c>
      <c r="AU109" s="209" t="s">
        <v>74</v>
      </c>
      <c r="AY109" s="16" t="s">
        <v>174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6" t="s">
        <v>81</v>
      </c>
      <c r="BK109" s="210">
        <f>ROUND(I109*H109,2)</f>
        <v>0</v>
      </c>
      <c r="BL109" s="16" t="s">
        <v>173</v>
      </c>
      <c r="BM109" s="209" t="s">
        <v>794</v>
      </c>
    </row>
    <row r="110" s="2" customFormat="1">
      <c r="A110" s="37"/>
      <c r="B110" s="38"/>
      <c r="C110" s="39"/>
      <c r="D110" s="211" t="s">
        <v>176</v>
      </c>
      <c r="E110" s="39"/>
      <c r="F110" s="212" t="s">
        <v>215</v>
      </c>
      <c r="G110" s="39"/>
      <c r="H110" s="39"/>
      <c r="I110" s="147"/>
      <c r="J110" s="39"/>
      <c r="K110" s="39"/>
      <c r="L110" s="43"/>
      <c r="M110" s="213"/>
      <c r="N110" s="21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176</v>
      </c>
      <c r="AU110" s="16" t="s">
        <v>74</v>
      </c>
    </row>
    <row r="111" s="2" customFormat="1">
      <c r="A111" s="37"/>
      <c r="B111" s="38"/>
      <c r="C111" s="39"/>
      <c r="D111" s="211" t="s">
        <v>178</v>
      </c>
      <c r="E111" s="39"/>
      <c r="F111" s="215" t="s">
        <v>216</v>
      </c>
      <c r="G111" s="39"/>
      <c r="H111" s="39"/>
      <c r="I111" s="147"/>
      <c r="J111" s="39"/>
      <c r="K111" s="39"/>
      <c r="L111" s="43"/>
      <c r="M111" s="213"/>
      <c r="N111" s="21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178</v>
      </c>
      <c r="AU111" s="16" t="s">
        <v>74</v>
      </c>
    </row>
    <row r="112" s="2" customFormat="1" ht="33" customHeight="1">
      <c r="A112" s="37"/>
      <c r="B112" s="38"/>
      <c r="C112" s="198" t="s">
        <v>217</v>
      </c>
      <c r="D112" s="198" t="s">
        <v>168</v>
      </c>
      <c r="E112" s="199" t="s">
        <v>528</v>
      </c>
      <c r="F112" s="200" t="s">
        <v>529</v>
      </c>
      <c r="G112" s="201" t="s">
        <v>268</v>
      </c>
      <c r="H112" s="202">
        <v>40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795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531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505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11" customFormat="1">
      <c r="A115" s="11"/>
      <c r="B115" s="226"/>
      <c r="C115" s="227"/>
      <c r="D115" s="211" t="s">
        <v>180</v>
      </c>
      <c r="E115" s="228" t="s">
        <v>19</v>
      </c>
      <c r="F115" s="229" t="s">
        <v>796</v>
      </c>
      <c r="G115" s="227"/>
      <c r="H115" s="230">
        <v>25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36" t="s">
        <v>180</v>
      </c>
      <c r="AU115" s="236" t="s">
        <v>74</v>
      </c>
      <c r="AV115" s="11" t="s">
        <v>83</v>
      </c>
      <c r="AW115" s="11" t="s">
        <v>35</v>
      </c>
      <c r="AX115" s="11" t="s">
        <v>74</v>
      </c>
      <c r="AY115" s="236" t="s">
        <v>174</v>
      </c>
    </row>
    <row r="116" s="11" customFormat="1">
      <c r="A116" s="11"/>
      <c r="B116" s="226"/>
      <c r="C116" s="227"/>
      <c r="D116" s="211" t="s">
        <v>180</v>
      </c>
      <c r="E116" s="228" t="s">
        <v>19</v>
      </c>
      <c r="F116" s="229" t="s">
        <v>797</v>
      </c>
      <c r="G116" s="227"/>
      <c r="H116" s="230">
        <v>15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6" t="s">
        <v>180</v>
      </c>
      <c r="AU116" s="236" t="s">
        <v>74</v>
      </c>
      <c r="AV116" s="11" t="s">
        <v>83</v>
      </c>
      <c r="AW116" s="11" t="s">
        <v>35</v>
      </c>
      <c r="AX116" s="11" t="s">
        <v>74</v>
      </c>
      <c r="AY116" s="236" t="s">
        <v>174</v>
      </c>
    </row>
    <row r="117" s="12" customFormat="1">
      <c r="A117" s="12"/>
      <c r="B117" s="237"/>
      <c r="C117" s="238"/>
      <c r="D117" s="211" t="s">
        <v>180</v>
      </c>
      <c r="E117" s="239" t="s">
        <v>19</v>
      </c>
      <c r="F117" s="240" t="s">
        <v>189</v>
      </c>
      <c r="G117" s="238"/>
      <c r="H117" s="241">
        <v>40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47" t="s">
        <v>180</v>
      </c>
      <c r="AU117" s="247" t="s">
        <v>74</v>
      </c>
      <c r="AV117" s="12" t="s">
        <v>173</v>
      </c>
      <c r="AW117" s="12" t="s">
        <v>35</v>
      </c>
      <c r="AX117" s="12" t="s">
        <v>81</v>
      </c>
      <c r="AY117" s="247" t="s">
        <v>174</v>
      </c>
    </row>
    <row r="118" s="2" customFormat="1" ht="21.75" customHeight="1">
      <c r="A118" s="37"/>
      <c r="B118" s="38"/>
      <c r="C118" s="198" t="s">
        <v>224</v>
      </c>
      <c r="D118" s="198" t="s">
        <v>168</v>
      </c>
      <c r="E118" s="199" t="s">
        <v>736</v>
      </c>
      <c r="F118" s="200" t="s">
        <v>737</v>
      </c>
      <c r="G118" s="201" t="s">
        <v>260</v>
      </c>
      <c r="H118" s="202">
        <v>80</v>
      </c>
      <c r="I118" s="203"/>
      <c r="J118" s="204">
        <f>ROUND(I118*H118,2)</f>
        <v>0</v>
      </c>
      <c r="K118" s="200" t="s">
        <v>172</v>
      </c>
      <c r="L118" s="43"/>
      <c r="M118" s="205" t="s">
        <v>19</v>
      </c>
      <c r="N118" s="206" t="s">
        <v>45</v>
      </c>
      <c r="O118" s="83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9" t="s">
        <v>173</v>
      </c>
      <c r="AT118" s="209" t="s">
        <v>168</v>
      </c>
      <c r="AU118" s="209" t="s">
        <v>74</v>
      </c>
      <c r="AY118" s="16" t="s">
        <v>174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6" t="s">
        <v>81</v>
      </c>
      <c r="BK118" s="210">
        <f>ROUND(I118*H118,2)</f>
        <v>0</v>
      </c>
      <c r="BL118" s="16" t="s">
        <v>173</v>
      </c>
      <c r="BM118" s="209" t="s">
        <v>798</v>
      </c>
    </row>
    <row r="119" s="2" customFormat="1">
      <c r="A119" s="37"/>
      <c r="B119" s="38"/>
      <c r="C119" s="39"/>
      <c r="D119" s="211" t="s">
        <v>176</v>
      </c>
      <c r="E119" s="39"/>
      <c r="F119" s="212" t="s">
        <v>739</v>
      </c>
      <c r="G119" s="39"/>
      <c r="H119" s="39"/>
      <c r="I119" s="147"/>
      <c r="J119" s="39"/>
      <c r="K119" s="39"/>
      <c r="L119" s="43"/>
      <c r="M119" s="213"/>
      <c r="N119" s="21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176</v>
      </c>
      <c r="AU119" s="16" t="s">
        <v>74</v>
      </c>
    </row>
    <row r="120" s="2" customFormat="1">
      <c r="A120" s="37"/>
      <c r="B120" s="38"/>
      <c r="C120" s="39"/>
      <c r="D120" s="211" t="s">
        <v>178</v>
      </c>
      <c r="E120" s="39"/>
      <c r="F120" s="215" t="s">
        <v>263</v>
      </c>
      <c r="G120" s="39"/>
      <c r="H120" s="39"/>
      <c r="I120" s="147"/>
      <c r="J120" s="39"/>
      <c r="K120" s="39"/>
      <c r="L120" s="43"/>
      <c r="M120" s="213"/>
      <c r="N120" s="21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178</v>
      </c>
      <c r="AU120" s="16" t="s">
        <v>74</v>
      </c>
    </row>
    <row r="121" s="11" customFormat="1">
      <c r="A121" s="11"/>
      <c r="B121" s="226"/>
      <c r="C121" s="227"/>
      <c r="D121" s="211" t="s">
        <v>180</v>
      </c>
      <c r="E121" s="228" t="s">
        <v>19</v>
      </c>
      <c r="F121" s="229" t="s">
        <v>799</v>
      </c>
      <c r="G121" s="227"/>
      <c r="H121" s="230">
        <v>50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36" t="s">
        <v>180</v>
      </c>
      <c r="AU121" s="236" t="s">
        <v>74</v>
      </c>
      <c r="AV121" s="11" t="s">
        <v>83</v>
      </c>
      <c r="AW121" s="11" t="s">
        <v>35</v>
      </c>
      <c r="AX121" s="11" t="s">
        <v>74</v>
      </c>
      <c r="AY121" s="236" t="s">
        <v>174</v>
      </c>
    </row>
    <row r="122" s="11" customFormat="1">
      <c r="A122" s="11"/>
      <c r="B122" s="226"/>
      <c r="C122" s="227"/>
      <c r="D122" s="211" t="s">
        <v>180</v>
      </c>
      <c r="E122" s="228" t="s">
        <v>19</v>
      </c>
      <c r="F122" s="229" t="s">
        <v>800</v>
      </c>
      <c r="G122" s="227"/>
      <c r="H122" s="230">
        <v>30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T122" s="236" t="s">
        <v>180</v>
      </c>
      <c r="AU122" s="236" t="s">
        <v>74</v>
      </c>
      <c r="AV122" s="11" t="s">
        <v>83</v>
      </c>
      <c r="AW122" s="11" t="s">
        <v>35</v>
      </c>
      <c r="AX122" s="11" t="s">
        <v>74</v>
      </c>
      <c r="AY122" s="236" t="s">
        <v>174</v>
      </c>
    </row>
    <row r="123" s="12" customFormat="1">
      <c r="A123" s="12"/>
      <c r="B123" s="237"/>
      <c r="C123" s="238"/>
      <c r="D123" s="211" t="s">
        <v>180</v>
      </c>
      <c r="E123" s="239" t="s">
        <v>19</v>
      </c>
      <c r="F123" s="240" t="s">
        <v>189</v>
      </c>
      <c r="G123" s="238"/>
      <c r="H123" s="241">
        <v>80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7" t="s">
        <v>180</v>
      </c>
      <c r="AU123" s="247" t="s">
        <v>74</v>
      </c>
      <c r="AV123" s="12" t="s">
        <v>173</v>
      </c>
      <c r="AW123" s="12" t="s">
        <v>35</v>
      </c>
      <c r="AX123" s="12" t="s">
        <v>81</v>
      </c>
      <c r="AY123" s="247" t="s">
        <v>174</v>
      </c>
    </row>
    <row r="124" s="2" customFormat="1" ht="21.75" customHeight="1">
      <c r="A124" s="37"/>
      <c r="B124" s="38"/>
      <c r="C124" s="248" t="s">
        <v>207</v>
      </c>
      <c r="D124" s="248" t="s">
        <v>203</v>
      </c>
      <c r="E124" s="249" t="s">
        <v>801</v>
      </c>
      <c r="F124" s="250" t="s">
        <v>802</v>
      </c>
      <c r="G124" s="251" t="s">
        <v>268</v>
      </c>
      <c r="H124" s="252">
        <v>160</v>
      </c>
      <c r="I124" s="253"/>
      <c r="J124" s="254">
        <f>ROUND(I124*H124,2)</f>
        <v>0</v>
      </c>
      <c r="K124" s="250" t="s">
        <v>172</v>
      </c>
      <c r="L124" s="255"/>
      <c r="M124" s="256" t="s">
        <v>19</v>
      </c>
      <c r="N124" s="257" t="s">
        <v>45</v>
      </c>
      <c r="O124" s="83"/>
      <c r="P124" s="207">
        <f>O124*H124</f>
        <v>0</v>
      </c>
      <c r="Q124" s="207">
        <v>0.00123</v>
      </c>
      <c r="R124" s="207">
        <f>Q124*H124</f>
        <v>0.1968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207</v>
      </c>
      <c r="AT124" s="209" t="s">
        <v>203</v>
      </c>
      <c r="AU124" s="209" t="s">
        <v>74</v>
      </c>
      <c r="AY124" s="16" t="s">
        <v>174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81</v>
      </c>
      <c r="BK124" s="210">
        <f>ROUND(I124*H124,2)</f>
        <v>0</v>
      </c>
      <c r="BL124" s="16" t="s">
        <v>173</v>
      </c>
      <c r="BM124" s="209" t="s">
        <v>803</v>
      </c>
    </row>
    <row r="125" s="2" customFormat="1">
      <c r="A125" s="37"/>
      <c r="B125" s="38"/>
      <c r="C125" s="39"/>
      <c r="D125" s="211" t="s">
        <v>176</v>
      </c>
      <c r="E125" s="39"/>
      <c r="F125" s="212" t="s">
        <v>802</v>
      </c>
      <c r="G125" s="39"/>
      <c r="H125" s="39"/>
      <c r="I125" s="147"/>
      <c r="J125" s="39"/>
      <c r="K125" s="39"/>
      <c r="L125" s="43"/>
      <c r="M125" s="213"/>
      <c r="N125" s="21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176</v>
      </c>
      <c r="AU125" s="16" t="s">
        <v>74</v>
      </c>
    </row>
    <row r="126" s="11" customFormat="1">
      <c r="A126" s="11"/>
      <c r="B126" s="226"/>
      <c r="C126" s="227"/>
      <c r="D126" s="211" t="s">
        <v>180</v>
      </c>
      <c r="E126" s="228" t="s">
        <v>19</v>
      </c>
      <c r="F126" s="229" t="s">
        <v>804</v>
      </c>
      <c r="G126" s="227"/>
      <c r="H126" s="230">
        <v>160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36" t="s">
        <v>180</v>
      </c>
      <c r="AU126" s="236" t="s">
        <v>74</v>
      </c>
      <c r="AV126" s="11" t="s">
        <v>83</v>
      </c>
      <c r="AW126" s="11" t="s">
        <v>35</v>
      </c>
      <c r="AX126" s="11" t="s">
        <v>81</v>
      </c>
      <c r="AY126" s="236" t="s">
        <v>174</v>
      </c>
    </row>
    <row r="127" s="2" customFormat="1" ht="21.75" customHeight="1">
      <c r="A127" s="37"/>
      <c r="B127" s="38"/>
      <c r="C127" s="248" t="s">
        <v>236</v>
      </c>
      <c r="D127" s="248" t="s">
        <v>203</v>
      </c>
      <c r="E127" s="249" t="s">
        <v>568</v>
      </c>
      <c r="F127" s="250" t="s">
        <v>569</v>
      </c>
      <c r="G127" s="251" t="s">
        <v>268</v>
      </c>
      <c r="H127" s="252">
        <v>80</v>
      </c>
      <c r="I127" s="253"/>
      <c r="J127" s="254">
        <f>ROUND(I127*H127,2)</f>
        <v>0</v>
      </c>
      <c r="K127" s="250" t="s">
        <v>172</v>
      </c>
      <c r="L127" s="255"/>
      <c r="M127" s="256" t="s">
        <v>19</v>
      </c>
      <c r="N127" s="257" t="s">
        <v>45</v>
      </c>
      <c r="O127" s="83"/>
      <c r="P127" s="207">
        <f>O127*H127</f>
        <v>0</v>
      </c>
      <c r="Q127" s="207">
        <v>0.00018000000000000001</v>
      </c>
      <c r="R127" s="207">
        <f>Q127*H127</f>
        <v>0.014400000000000001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207</v>
      </c>
      <c r="AT127" s="209" t="s">
        <v>203</v>
      </c>
      <c r="AU127" s="209" t="s">
        <v>74</v>
      </c>
      <c r="AY127" s="16" t="s">
        <v>174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81</v>
      </c>
      <c r="BK127" s="210">
        <f>ROUND(I127*H127,2)</f>
        <v>0</v>
      </c>
      <c r="BL127" s="16" t="s">
        <v>173</v>
      </c>
      <c r="BM127" s="209" t="s">
        <v>805</v>
      </c>
    </row>
    <row r="128" s="2" customFormat="1">
      <c r="A128" s="37"/>
      <c r="B128" s="38"/>
      <c r="C128" s="39"/>
      <c r="D128" s="211" t="s">
        <v>176</v>
      </c>
      <c r="E128" s="39"/>
      <c r="F128" s="212" t="s">
        <v>569</v>
      </c>
      <c r="G128" s="39"/>
      <c r="H128" s="39"/>
      <c r="I128" s="147"/>
      <c r="J128" s="39"/>
      <c r="K128" s="39"/>
      <c r="L128" s="43"/>
      <c r="M128" s="213"/>
      <c r="N128" s="214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176</v>
      </c>
      <c r="AU128" s="16" t="s">
        <v>74</v>
      </c>
    </row>
    <row r="129" s="11" customFormat="1">
      <c r="A129" s="11"/>
      <c r="B129" s="226"/>
      <c r="C129" s="227"/>
      <c r="D129" s="211" t="s">
        <v>180</v>
      </c>
      <c r="E129" s="228" t="s">
        <v>19</v>
      </c>
      <c r="F129" s="229" t="s">
        <v>806</v>
      </c>
      <c r="G129" s="227"/>
      <c r="H129" s="230">
        <v>80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36" t="s">
        <v>180</v>
      </c>
      <c r="AU129" s="236" t="s">
        <v>74</v>
      </c>
      <c r="AV129" s="11" t="s">
        <v>83</v>
      </c>
      <c r="AW129" s="11" t="s">
        <v>35</v>
      </c>
      <c r="AX129" s="11" t="s">
        <v>81</v>
      </c>
      <c r="AY129" s="236" t="s">
        <v>174</v>
      </c>
    </row>
    <row r="130" s="2" customFormat="1" ht="21.75" customHeight="1">
      <c r="A130" s="37"/>
      <c r="B130" s="38"/>
      <c r="C130" s="198" t="s">
        <v>116</v>
      </c>
      <c r="D130" s="198" t="s">
        <v>168</v>
      </c>
      <c r="E130" s="199" t="s">
        <v>749</v>
      </c>
      <c r="F130" s="200" t="s">
        <v>750</v>
      </c>
      <c r="G130" s="201" t="s">
        <v>220</v>
      </c>
      <c r="H130" s="202">
        <v>97</v>
      </c>
      <c r="I130" s="203"/>
      <c r="J130" s="204">
        <f>ROUND(I130*H130,2)</f>
        <v>0</v>
      </c>
      <c r="K130" s="200" t="s">
        <v>172</v>
      </c>
      <c r="L130" s="43"/>
      <c r="M130" s="205" t="s">
        <v>19</v>
      </c>
      <c r="N130" s="206" t="s">
        <v>45</v>
      </c>
      <c r="O130" s="83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173</v>
      </c>
      <c r="AT130" s="209" t="s">
        <v>168</v>
      </c>
      <c r="AU130" s="209" t="s">
        <v>74</v>
      </c>
      <c r="AY130" s="16" t="s">
        <v>174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81</v>
      </c>
      <c r="BK130" s="210">
        <f>ROUND(I130*H130,2)</f>
        <v>0</v>
      </c>
      <c r="BL130" s="16" t="s">
        <v>173</v>
      </c>
      <c r="BM130" s="209" t="s">
        <v>807</v>
      </c>
    </row>
    <row r="131" s="2" customFormat="1">
      <c r="A131" s="37"/>
      <c r="B131" s="38"/>
      <c r="C131" s="39"/>
      <c r="D131" s="211" t="s">
        <v>176</v>
      </c>
      <c r="E131" s="39"/>
      <c r="F131" s="212" t="s">
        <v>752</v>
      </c>
      <c r="G131" s="39"/>
      <c r="H131" s="39"/>
      <c r="I131" s="147"/>
      <c r="J131" s="39"/>
      <c r="K131" s="39"/>
      <c r="L131" s="43"/>
      <c r="M131" s="213"/>
      <c r="N131" s="214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176</v>
      </c>
      <c r="AU131" s="16" t="s">
        <v>74</v>
      </c>
    </row>
    <row r="132" s="2" customFormat="1">
      <c r="A132" s="37"/>
      <c r="B132" s="38"/>
      <c r="C132" s="39"/>
      <c r="D132" s="211" t="s">
        <v>178</v>
      </c>
      <c r="E132" s="39"/>
      <c r="F132" s="215" t="s">
        <v>280</v>
      </c>
      <c r="G132" s="39"/>
      <c r="H132" s="39"/>
      <c r="I132" s="147"/>
      <c r="J132" s="39"/>
      <c r="K132" s="39"/>
      <c r="L132" s="43"/>
      <c r="M132" s="213"/>
      <c r="N132" s="21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178</v>
      </c>
      <c r="AU132" s="16" t="s">
        <v>74</v>
      </c>
    </row>
    <row r="133" s="11" customFormat="1">
      <c r="A133" s="11"/>
      <c r="B133" s="226"/>
      <c r="C133" s="227"/>
      <c r="D133" s="211" t="s">
        <v>180</v>
      </c>
      <c r="E133" s="228" t="s">
        <v>19</v>
      </c>
      <c r="F133" s="229" t="s">
        <v>808</v>
      </c>
      <c r="G133" s="227"/>
      <c r="H133" s="230">
        <v>72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6" t="s">
        <v>180</v>
      </c>
      <c r="AU133" s="236" t="s">
        <v>74</v>
      </c>
      <c r="AV133" s="11" t="s">
        <v>83</v>
      </c>
      <c r="AW133" s="11" t="s">
        <v>35</v>
      </c>
      <c r="AX133" s="11" t="s">
        <v>74</v>
      </c>
      <c r="AY133" s="236" t="s">
        <v>174</v>
      </c>
    </row>
    <row r="134" s="11" customFormat="1">
      <c r="A134" s="11"/>
      <c r="B134" s="226"/>
      <c r="C134" s="227"/>
      <c r="D134" s="211" t="s">
        <v>180</v>
      </c>
      <c r="E134" s="228" t="s">
        <v>19</v>
      </c>
      <c r="F134" s="229" t="s">
        <v>809</v>
      </c>
      <c r="G134" s="227"/>
      <c r="H134" s="230">
        <v>25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36" t="s">
        <v>180</v>
      </c>
      <c r="AU134" s="236" t="s">
        <v>74</v>
      </c>
      <c r="AV134" s="11" t="s">
        <v>83</v>
      </c>
      <c r="AW134" s="11" t="s">
        <v>35</v>
      </c>
      <c r="AX134" s="11" t="s">
        <v>74</v>
      </c>
      <c r="AY134" s="236" t="s">
        <v>174</v>
      </c>
    </row>
    <row r="135" s="12" customFormat="1">
      <c r="A135" s="12"/>
      <c r="B135" s="237"/>
      <c r="C135" s="238"/>
      <c r="D135" s="211" t="s">
        <v>180</v>
      </c>
      <c r="E135" s="239" t="s">
        <v>19</v>
      </c>
      <c r="F135" s="240" t="s">
        <v>189</v>
      </c>
      <c r="G135" s="238"/>
      <c r="H135" s="241">
        <v>97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7" t="s">
        <v>180</v>
      </c>
      <c r="AU135" s="247" t="s">
        <v>74</v>
      </c>
      <c r="AV135" s="12" t="s">
        <v>173</v>
      </c>
      <c r="AW135" s="12" t="s">
        <v>35</v>
      </c>
      <c r="AX135" s="12" t="s">
        <v>81</v>
      </c>
      <c r="AY135" s="247" t="s">
        <v>174</v>
      </c>
    </row>
    <row r="136" s="2" customFormat="1" ht="21.75" customHeight="1">
      <c r="A136" s="37"/>
      <c r="B136" s="38"/>
      <c r="C136" s="248" t="s">
        <v>119</v>
      </c>
      <c r="D136" s="248" t="s">
        <v>203</v>
      </c>
      <c r="E136" s="249" t="s">
        <v>810</v>
      </c>
      <c r="F136" s="250" t="s">
        <v>811</v>
      </c>
      <c r="G136" s="251" t="s">
        <v>268</v>
      </c>
      <c r="H136" s="252">
        <v>1</v>
      </c>
      <c r="I136" s="253"/>
      <c r="J136" s="254">
        <f>ROUND(I136*H136,2)</f>
        <v>0</v>
      </c>
      <c r="K136" s="250" t="s">
        <v>172</v>
      </c>
      <c r="L136" s="255"/>
      <c r="M136" s="256" t="s">
        <v>19</v>
      </c>
      <c r="N136" s="257" t="s">
        <v>45</v>
      </c>
      <c r="O136" s="83"/>
      <c r="P136" s="207">
        <f>O136*H136</f>
        <v>0</v>
      </c>
      <c r="Q136" s="207">
        <v>1.23475</v>
      </c>
      <c r="R136" s="207">
        <f>Q136*H136</f>
        <v>1.23475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207</v>
      </c>
      <c r="AT136" s="209" t="s">
        <v>203</v>
      </c>
      <c r="AU136" s="209" t="s">
        <v>74</v>
      </c>
      <c r="AY136" s="16" t="s">
        <v>174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81</v>
      </c>
      <c r="BK136" s="210">
        <f>ROUND(I136*H136,2)</f>
        <v>0</v>
      </c>
      <c r="BL136" s="16" t="s">
        <v>173</v>
      </c>
      <c r="BM136" s="209" t="s">
        <v>812</v>
      </c>
    </row>
    <row r="137" s="2" customFormat="1">
      <c r="A137" s="37"/>
      <c r="B137" s="38"/>
      <c r="C137" s="39"/>
      <c r="D137" s="211" t="s">
        <v>176</v>
      </c>
      <c r="E137" s="39"/>
      <c r="F137" s="212" t="s">
        <v>811</v>
      </c>
      <c r="G137" s="39"/>
      <c r="H137" s="39"/>
      <c r="I137" s="147"/>
      <c r="J137" s="39"/>
      <c r="K137" s="39"/>
      <c r="L137" s="43"/>
      <c r="M137" s="213"/>
      <c r="N137" s="214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176</v>
      </c>
      <c r="AU137" s="16" t="s">
        <v>74</v>
      </c>
    </row>
    <row r="138" s="2" customFormat="1" ht="21.75" customHeight="1">
      <c r="A138" s="37"/>
      <c r="B138" s="38"/>
      <c r="C138" s="248" t="s">
        <v>122</v>
      </c>
      <c r="D138" s="248" t="s">
        <v>203</v>
      </c>
      <c r="E138" s="249" t="s">
        <v>575</v>
      </c>
      <c r="F138" s="250" t="s">
        <v>576</v>
      </c>
      <c r="G138" s="251" t="s">
        <v>268</v>
      </c>
      <c r="H138" s="252">
        <v>2</v>
      </c>
      <c r="I138" s="253"/>
      <c r="J138" s="254">
        <f>ROUND(I138*H138,2)</f>
        <v>0</v>
      </c>
      <c r="K138" s="250" t="s">
        <v>172</v>
      </c>
      <c r="L138" s="255"/>
      <c r="M138" s="256" t="s">
        <v>19</v>
      </c>
      <c r="N138" s="257" t="s">
        <v>45</v>
      </c>
      <c r="O138" s="83"/>
      <c r="P138" s="207">
        <f>O138*H138</f>
        <v>0</v>
      </c>
      <c r="Q138" s="207">
        <v>1.7780400000000001</v>
      </c>
      <c r="R138" s="207">
        <f>Q138*H138</f>
        <v>3.5560800000000001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207</v>
      </c>
      <c r="AT138" s="209" t="s">
        <v>203</v>
      </c>
      <c r="AU138" s="209" t="s">
        <v>74</v>
      </c>
      <c r="AY138" s="16" t="s">
        <v>174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81</v>
      </c>
      <c r="BK138" s="210">
        <f>ROUND(I138*H138,2)</f>
        <v>0</v>
      </c>
      <c r="BL138" s="16" t="s">
        <v>173</v>
      </c>
      <c r="BM138" s="209" t="s">
        <v>813</v>
      </c>
    </row>
    <row r="139" s="2" customFormat="1">
      <c r="A139" s="37"/>
      <c r="B139" s="38"/>
      <c r="C139" s="39"/>
      <c r="D139" s="211" t="s">
        <v>176</v>
      </c>
      <c r="E139" s="39"/>
      <c r="F139" s="212" t="s">
        <v>576</v>
      </c>
      <c r="G139" s="39"/>
      <c r="H139" s="39"/>
      <c r="I139" s="147"/>
      <c r="J139" s="39"/>
      <c r="K139" s="39"/>
      <c r="L139" s="43"/>
      <c r="M139" s="213"/>
      <c r="N139" s="214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176</v>
      </c>
      <c r="AU139" s="16" t="s">
        <v>74</v>
      </c>
    </row>
    <row r="140" s="2" customFormat="1" ht="21.75" customHeight="1">
      <c r="A140" s="37"/>
      <c r="B140" s="38"/>
      <c r="C140" s="198" t="s">
        <v>257</v>
      </c>
      <c r="D140" s="198" t="s">
        <v>168</v>
      </c>
      <c r="E140" s="199" t="s">
        <v>578</v>
      </c>
      <c r="F140" s="200" t="s">
        <v>579</v>
      </c>
      <c r="G140" s="201" t="s">
        <v>295</v>
      </c>
      <c r="H140" s="202">
        <v>8</v>
      </c>
      <c r="I140" s="203"/>
      <c r="J140" s="204">
        <f>ROUND(I140*H140,2)</f>
        <v>0</v>
      </c>
      <c r="K140" s="200" t="s">
        <v>172</v>
      </c>
      <c r="L140" s="43"/>
      <c r="M140" s="205" t="s">
        <v>19</v>
      </c>
      <c r="N140" s="206" t="s">
        <v>45</v>
      </c>
      <c r="O140" s="83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9" t="s">
        <v>173</v>
      </c>
      <c r="AT140" s="209" t="s">
        <v>168</v>
      </c>
      <c r="AU140" s="209" t="s">
        <v>74</v>
      </c>
      <c r="AY140" s="16" t="s">
        <v>174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6" t="s">
        <v>81</v>
      </c>
      <c r="BK140" s="210">
        <f>ROUND(I140*H140,2)</f>
        <v>0</v>
      </c>
      <c r="BL140" s="16" t="s">
        <v>173</v>
      </c>
      <c r="BM140" s="209" t="s">
        <v>814</v>
      </c>
    </row>
    <row r="141" s="2" customFormat="1">
      <c r="A141" s="37"/>
      <c r="B141" s="38"/>
      <c r="C141" s="39"/>
      <c r="D141" s="211" t="s">
        <v>176</v>
      </c>
      <c r="E141" s="39"/>
      <c r="F141" s="212" t="s">
        <v>581</v>
      </c>
      <c r="G141" s="39"/>
      <c r="H141" s="39"/>
      <c r="I141" s="147"/>
      <c r="J141" s="39"/>
      <c r="K141" s="39"/>
      <c r="L141" s="43"/>
      <c r="M141" s="213"/>
      <c r="N141" s="214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176</v>
      </c>
      <c r="AU141" s="16" t="s">
        <v>74</v>
      </c>
    </row>
    <row r="142" s="2" customFormat="1">
      <c r="A142" s="37"/>
      <c r="B142" s="38"/>
      <c r="C142" s="39"/>
      <c r="D142" s="211" t="s">
        <v>178</v>
      </c>
      <c r="E142" s="39"/>
      <c r="F142" s="215" t="s">
        <v>298</v>
      </c>
      <c r="G142" s="39"/>
      <c r="H142" s="39"/>
      <c r="I142" s="147"/>
      <c r="J142" s="39"/>
      <c r="K142" s="39"/>
      <c r="L142" s="43"/>
      <c r="M142" s="213"/>
      <c r="N142" s="214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178</v>
      </c>
      <c r="AU142" s="16" t="s">
        <v>74</v>
      </c>
    </row>
    <row r="143" s="11" customFormat="1">
      <c r="A143" s="11"/>
      <c r="B143" s="226"/>
      <c r="C143" s="227"/>
      <c r="D143" s="211" t="s">
        <v>180</v>
      </c>
      <c r="E143" s="228" t="s">
        <v>19</v>
      </c>
      <c r="F143" s="229" t="s">
        <v>815</v>
      </c>
      <c r="G143" s="227"/>
      <c r="H143" s="230">
        <v>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36" t="s">
        <v>180</v>
      </c>
      <c r="AU143" s="236" t="s">
        <v>74</v>
      </c>
      <c r="AV143" s="11" t="s">
        <v>83</v>
      </c>
      <c r="AW143" s="11" t="s">
        <v>35</v>
      </c>
      <c r="AX143" s="11" t="s">
        <v>81</v>
      </c>
      <c r="AY143" s="236" t="s">
        <v>174</v>
      </c>
    </row>
    <row r="144" s="2" customFormat="1" ht="21.75" customHeight="1">
      <c r="A144" s="37"/>
      <c r="B144" s="38"/>
      <c r="C144" s="198" t="s">
        <v>265</v>
      </c>
      <c r="D144" s="198" t="s">
        <v>168</v>
      </c>
      <c r="E144" s="199" t="s">
        <v>248</v>
      </c>
      <c r="F144" s="200" t="s">
        <v>249</v>
      </c>
      <c r="G144" s="201" t="s">
        <v>220</v>
      </c>
      <c r="H144" s="202">
        <v>5</v>
      </c>
      <c r="I144" s="203"/>
      <c r="J144" s="204">
        <f>ROUND(I144*H144,2)</f>
        <v>0</v>
      </c>
      <c r="K144" s="200" t="s">
        <v>172</v>
      </c>
      <c r="L144" s="43"/>
      <c r="M144" s="205" t="s">
        <v>19</v>
      </c>
      <c r="N144" s="206" t="s">
        <v>45</v>
      </c>
      <c r="O144" s="83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9" t="s">
        <v>173</v>
      </c>
      <c r="AT144" s="209" t="s">
        <v>168</v>
      </c>
      <c r="AU144" s="209" t="s">
        <v>74</v>
      </c>
      <c r="AY144" s="16" t="s">
        <v>174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6" t="s">
        <v>81</v>
      </c>
      <c r="BK144" s="210">
        <f>ROUND(I144*H144,2)</f>
        <v>0</v>
      </c>
      <c r="BL144" s="16" t="s">
        <v>173</v>
      </c>
      <c r="BM144" s="209" t="s">
        <v>816</v>
      </c>
    </row>
    <row r="145" s="2" customFormat="1">
      <c r="A145" s="37"/>
      <c r="B145" s="38"/>
      <c r="C145" s="39"/>
      <c r="D145" s="211" t="s">
        <v>176</v>
      </c>
      <c r="E145" s="39"/>
      <c r="F145" s="212" t="s">
        <v>251</v>
      </c>
      <c r="G145" s="39"/>
      <c r="H145" s="39"/>
      <c r="I145" s="147"/>
      <c r="J145" s="39"/>
      <c r="K145" s="39"/>
      <c r="L145" s="43"/>
      <c r="M145" s="213"/>
      <c r="N145" s="214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176</v>
      </c>
      <c r="AU145" s="16" t="s">
        <v>74</v>
      </c>
    </row>
    <row r="146" s="2" customFormat="1">
      <c r="A146" s="37"/>
      <c r="B146" s="38"/>
      <c r="C146" s="39"/>
      <c r="D146" s="211" t="s">
        <v>178</v>
      </c>
      <c r="E146" s="39"/>
      <c r="F146" s="215" t="s">
        <v>241</v>
      </c>
      <c r="G146" s="39"/>
      <c r="H146" s="39"/>
      <c r="I146" s="147"/>
      <c r="J146" s="39"/>
      <c r="K146" s="39"/>
      <c r="L146" s="43"/>
      <c r="M146" s="213"/>
      <c r="N146" s="21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178</v>
      </c>
      <c r="AU146" s="16" t="s">
        <v>74</v>
      </c>
    </row>
    <row r="147" s="11" customFormat="1">
      <c r="A147" s="11"/>
      <c r="B147" s="226"/>
      <c r="C147" s="227"/>
      <c r="D147" s="211" t="s">
        <v>180</v>
      </c>
      <c r="E147" s="228" t="s">
        <v>19</v>
      </c>
      <c r="F147" s="229" t="s">
        <v>817</v>
      </c>
      <c r="G147" s="227"/>
      <c r="H147" s="230">
        <v>5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T147" s="236" t="s">
        <v>180</v>
      </c>
      <c r="AU147" s="236" t="s">
        <v>74</v>
      </c>
      <c r="AV147" s="11" t="s">
        <v>83</v>
      </c>
      <c r="AW147" s="11" t="s">
        <v>35</v>
      </c>
      <c r="AX147" s="11" t="s">
        <v>81</v>
      </c>
      <c r="AY147" s="236" t="s">
        <v>174</v>
      </c>
    </row>
    <row r="148" s="2" customFormat="1" ht="21.75" customHeight="1">
      <c r="A148" s="37"/>
      <c r="B148" s="38"/>
      <c r="C148" s="198" t="s">
        <v>8</v>
      </c>
      <c r="D148" s="198" t="s">
        <v>168</v>
      </c>
      <c r="E148" s="199" t="s">
        <v>253</v>
      </c>
      <c r="F148" s="200" t="s">
        <v>254</v>
      </c>
      <c r="G148" s="201" t="s">
        <v>220</v>
      </c>
      <c r="H148" s="202">
        <v>13</v>
      </c>
      <c r="I148" s="203"/>
      <c r="J148" s="204">
        <f>ROUND(I148*H148,2)</f>
        <v>0</v>
      </c>
      <c r="K148" s="200" t="s">
        <v>172</v>
      </c>
      <c r="L148" s="43"/>
      <c r="M148" s="205" t="s">
        <v>19</v>
      </c>
      <c r="N148" s="206" t="s">
        <v>45</v>
      </c>
      <c r="O148" s="83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9" t="s">
        <v>173</v>
      </c>
      <c r="AT148" s="209" t="s">
        <v>168</v>
      </c>
      <c r="AU148" s="209" t="s">
        <v>74</v>
      </c>
      <c r="AY148" s="16" t="s">
        <v>174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6" t="s">
        <v>81</v>
      </c>
      <c r="BK148" s="210">
        <f>ROUND(I148*H148,2)</f>
        <v>0</v>
      </c>
      <c r="BL148" s="16" t="s">
        <v>173</v>
      </c>
      <c r="BM148" s="209" t="s">
        <v>818</v>
      </c>
    </row>
    <row r="149" s="2" customFormat="1">
      <c r="A149" s="37"/>
      <c r="B149" s="38"/>
      <c r="C149" s="39"/>
      <c r="D149" s="211" t="s">
        <v>176</v>
      </c>
      <c r="E149" s="39"/>
      <c r="F149" s="212" t="s">
        <v>256</v>
      </c>
      <c r="G149" s="39"/>
      <c r="H149" s="39"/>
      <c r="I149" s="147"/>
      <c r="J149" s="39"/>
      <c r="K149" s="39"/>
      <c r="L149" s="43"/>
      <c r="M149" s="213"/>
      <c r="N149" s="214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176</v>
      </c>
      <c r="AU149" s="16" t="s">
        <v>74</v>
      </c>
    </row>
    <row r="150" s="2" customFormat="1">
      <c r="A150" s="37"/>
      <c r="B150" s="38"/>
      <c r="C150" s="39"/>
      <c r="D150" s="211" t="s">
        <v>178</v>
      </c>
      <c r="E150" s="39"/>
      <c r="F150" s="215" t="s">
        <v>235</v>
      </c>
      <c r="G150" s="39"/>
      <c r="H150" s="39"/>
      <c r="I150" s="147"/>
      <c r="J150" s="39"/>
      <c r="K150" s="39"/>
      <c r="L150" s="43"/>
      <c r="M150" s="213"/>
      <c r="N150" s="214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178</v>
      </c>
      <c r="AU150" s="16" t="s">
        <v>74</v>
      </c>
    </row>
    <row r="151" s="11" customFormat="1">
      <c r="A151" s="11"/>
      <c r="B151" s="226"/>
      <c r="C151" s="227"/>
      <c r="D151" s="211" t="s">
        <v>180</v>
      </c>
      <c r="E151" s="228" t="s">
        <v>19</v>
      </c>
      <c r="F151" s="229" t="s">
        <v>819</v>
      </c>
      <c r="G151" s="227"/>
      <c r="H151" s="230">
        <v>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T151" s="236" t="s">
        <v>180</v>
      </c>
      <c r="AU151" s="236" t="s">
        <v>74</v>
      </c>
      <c r="AV151" s="11" t="s">
        <v>83</v>
      </c>
      <c r="AW151" s="11" t="s">
        <v>35</v>
      </c>
      <c r="AX151" s="11" t="s">
        <v>74</v>
      </c>
      <c r="AY151" s="236" t="s">
        <v>174</v>
      </c>
    </row>
    <row r="152" s="11" customFormat="1">
      <c r="A152" s="11"/>
      <c r="B152" s="226"/>
      <c r="C152" s="227"/>
      <c r="D152" s="211" t="s">
        <v>180</v>
      </c>
      <c r="E152" s="228" t="s">
        <v>19</v>
      </c>
      <c r="F152" s="229" t="s">
        <v>817</v>
      </c>
      <c r="G152" s="227"/>
      <c r="H152" s="230">
        <v>5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36" t="s">
        <v>180</v>
      </c>
      <c r="AU152" s="236" t="s">
        <v>74</v>
      </c>
      <c r="AV152" s="11" t="s">
        <v>83</v>
      </c>
      <c r="AW152" s="11" t="s">
        <v>35</v>
      </c>
      <c r="AX152" s="11" t="s">
        <v>74</v>
      </c>
      <c r="AY152" s="236" t="s">
        <v>174</v>
      </c>
    </row>
    <row r="153" s="12" customFormat="1">
      <c r="A153" s="12"/>
      <c r="B153" s="237"/>
      <c r="C153" s="238"/>
      <c r="D153" s="211" t="s">
        <v>180</v>
      </c>
      <c r="E153" s="239" t="s">
        <v>19</v>
      </c>
      <c r="F153" s="240" t="s">
        <v>189</v>
      </c>
      <c r="G153" s="238"/>
      <c r="H153" s="241">
        <v>13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7" t="s">
        <v>180</v>
      </c>
      <c r="AU153" s="247" t="s">
        <v>74</v>
      </c>
      <c r="AV153" s="12" t="s">
        <v>173</v>
      </c>
      <c r="AW153" s="12" t="s">
        <v>35</v>
      </c>
      <c r="AX153" s="12" t="s">
        <v>81</v>
      </c>
      <c r="AY153" s="247" t="s">
        <v>174</v>
      </c>
    </row>
    <row r="154" s="2" customFormat="1" ht="21.75" customHeight="1">
      <c r="A154" s="37"/>
      <c r="B154" s="38"/>
      <c r="C154" s="248" t="s">
        <v>275</v>
      </c>
      <c r="D154" s="248" t="s">
        <v>203</v>
      </c>
      <c r="E154" s="249" t="s">
        <v>721</v>
      </c>
      <c r="F154" s="250" t="s">
        <v>722</v>
      </c>
      <c r="G154" s="251" t="s">
        <v>268</v>
      </c>
      <c r="H154" s="252">
        <v>2</v>
      </c>
      <c r="I154" s="253"/>
      <c r="J154" s="254">
        <f>ROUND(I154*H154,2)</f>
        <v>0</v>
      </c>
      <c r="K154" s="250" t="s">
        <v>172</v>
      </c>
      <c r="L154" s="255"/>
      <c r="M154" s="256" t="s">
        <v>19</v>
      </c>
      <c r="N154" s="257" t="s">
        <v>45</v>
      </c>
      <c r="O154" s="83"/>
      <c r="P154" s="207">
        <f>O154*H154</f>
        <v>0</v>
      </c>
      <c r="Q154" s="207">
        <v>0.71499999999999997</v>
      </c>
      <c r="R154" s="207">
        <f>Q154*H154</f>
        <v>1.4299999999999999</v>
      </c>
      <c r="S154" s="207">
        <v>0</v>
      </c>
      <c r="T154" s="20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9" t="s">
        <v>207</v>
      </c>
      <c r="AT154" s="209" t="s">
        <v>203</v>
      </c>
      <c r="AU154" s="209" t="s">
        <v>74</v>
      </c>
      <c r="AY154" s="16" t="s">
        <v>174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6" t="s">
        <v>81</v>
      </c>
      <c r="BK154" s="210">
        <f>ROUND(I154*H154,2)</f>
        <v>0</v>
      </c>
      <c r="BL154" s="16" t="s">
        <v>173</v>
      </c>
      <c r="BM154" s="209" t="s">
        <v>820</v>
      </c>
    </row>
    <row r="155" s="2" customFormat="1">
      <c r="A155" s="37"/>
      <c r="B155" s="38"/>
      <c r="C155" s="39"/>
      <c r="D155" s="211" t="s">
        <v>176</v>
      </c>
      <c r="E155" s="39"/>
      <c r="F155" s="212" t="s">
        <v>722</v>
      </c>
      <c r="G155" s="39"/>
      <c r="H155" s="39"/>
      <c r="I155" s="147"/>
      <c r="J155" s="39"/>
      <c r="K155" s="39"/>
      <c r="L155" s="43"/>
      <c r="M155" s="213"/>
      <c r="N155" s="214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176</v>
      </c>
      <c r="AU155" s="16" t="s">
        <v>74</v>
      </c>
    </row>
    <row r="156" s="11" customFormat="1">
      <c r="A156" s="11"/>
      <c r="B156" s="226"/>
      <c r="C156" s="227"/>
      <c r="D156" s="211" t="s">
        <v>180</v>
      </c>
      <c r="E156" s="228" t="s">
        <v>19</v>
      </c>
      <c r="F156" s="229" t="s">
        <v>821</v>
      </c>
      <c r="G156" s="227"/>
      <c r="H156" s="230">
        <v>2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36" t="s">
        <v>180</v>
      </c>
      <c r="AU156" s="236" t="s">
        <v>74</v>
      </c>
      <c r="AV156" s="11" t="s">
        <v>83</v>
      </c>
      <c r="AW156" s="11" t="s">
        <v>35</v>
      </c>
      <c r="AX156" s="11" t="s">
        <v>81</v>
      </c>
      <c r="AY156" s="236" t="s">
        <v>174</v>
      </c>
    </row>
    <row r="157" s="2" customFormat="1" ht="21.75" customHeight="1">
      <c r="A157" s="37"/>
      <c r="B157" s="38"/>
      <c r="C157" s="248" t="s">
        <v>281</v>
      </c>
      <c r="D157" s="248" t="s">
        <v>203</v>
      </c>
      <c r="E157" s="249" t="s">
        <v>822</v>
      </c>
      <c r="F157" s="250" t="s">
        <v>823</v>
      </c>
      <c r="G157" s="251" t="s">
        <v>268</v>
      </c>
      <c r="H157" s="252">
        <v>7</v>
      </c>
      <c r="I157" s="253"/>
      <c r="J157" s="254">
        <f>ROUND(I157*H157,2)</f>
        <v>0</v>
      </c>
      <c r="K157" s="250" t="s">
        <v>172</v>
      </c>
      <c r="L157" s="255"/>
      <c r="M157" s="256" t="s">
        <v>19</v>
      </c>
      <c r="N157" s="257" t="s">
        <v>45</v>
      </c>
      <c r="O157" s="83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207</v>
      </c>
      <c r="AT157" s="209" t="s">
        <v>203</v>
      </c>
      <c r="AU157" s="209" t="s">
        <v>74</v>
      </c>
      <c r="AY157" s="16" t="s">
        <v>174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81</v>
      </c>
      <c r="BK157" s="210">
        <f>ROUND(I157*H157,2)</f>
        <v>0</v>
      </c>
      <c r="BL157" s="16" t="s">
        <v>173</v>
      </c>
      <c r="BM157" s="209" t="s">
        <v>824</v>
      </c>
    </row>
    <row r="158" s="2" customFormat="1">
      <c r="A158" s="37"/>
      <c r="B158" s="38"/>
      <c r="C158" s="39"/>
      <c r="D158" s="211" t="s">
        <v>176</v>
      </c>
      <c r="E158" s="39"/>
      <c r="F158" s="212" t="s">
        <v>823</v>
      </c>
      <c r="G158" s="39"/>
      <c r="H158" s="39"/>
      <c r="I158" s="147"/>
      <c r="J158" s="39"/>
      <c r="K158" s="39"/>
      <c r="L158" s="43"/>
      <c r="M158" s="213"/>
      <c r="N158" s="214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176</v>
      </c>
      <c r="AU158" s="16" t="s">
        <v>74</v>
      </c>
    </row>
    <row r="159" s="11" customFormat="1">
      <c r="A159" s="11"/>
      <c r="B159" s="226"/>
      <c r="C159" s="227"/>
      <c r="D159" s="211" t="s">
        <v>180</v>
      </c>
      <c r="E159" s="228" t="s">
        <v>19</v>
      </c>
      <c r="F159" s="229" t="s">
        <v>825</v>
      </c>
      <c r="G159" s="227"/>
      <c r="H159" s="230">
        <v>7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T159" s="236" t="s">
        <v>180</v>
      </c>
      <c r="AU159" s="236" t="s">
        <v>74</v>
      </c>
      <c r="AV159" s="11" t="s">
        <v>83</v>
      </c>
      <c r="AW159" s="11" t="s">
        <v>35</v>
      </c>
      <c r="AX159" s="11" t="s">
        <v>81</v>
      </c>
      <c r="AY159" s="236" t="s">
        <v>174</v>
      </c>
    </row>
    <row r="160" s="2" customFormat="1" ht="21.75" customHeight="1">
      <c r="A160" s="37"/>
      <c r="B160" s="38"/>
      <c r="C160" s="198" t="s">
        <v>285</v>
      </c>
      <c r="D160" s="198" t="s">
        <v>168</v>
      </c>
      <c r="E160" s="199" t="s">
        <v>312</v>
      </c>
      <c r="F160" s="200" t="s">
        <v>313</v>
      </c>
      <c r="G160" s="201" t="s">
        <v>220</v>
      </c>
      <c r="H160" s="202">
        <v>16</v>
      </c>
      <c r="I160" s="203"/>
      <c r="J160" s="204">
        <f>ROUND(I160*H160,2)</f>
        <v>0</v>
      </c>
      <c r="K160" s="200" t="s">
        <v>172</v>
      </c>
      <c r="L160" s="43"/>
      <c r="M160" s="205" t="s">
        <v>19</v>
      </c>
      <c r="N160" s="206" t="s">
        <v>45</v>
      </c>
      <c r="O160" s="83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9" t="s">
        <v>173</v>
      </c>
      <c r="AT160" s="209" t="s">
        <v>168</v>
      </c>
      <c r="AU160" s="209" t="s">
        <v>74</v>
      </c>
      <c r="AY160" s="16" t="s">
        <v>174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6" t="s">
        <v>81</v>
      </c>
      <c r="BK160" s="210">
        <f>ROUND(I160*H160,2)</f>
        <v>0</v>
      </c>
      <c r="BL160" s="16" t="s">
        <v>173</v>
      </c>
      <c r="BM160" s="209" t="s">
        <v>826</v>
      </c>
    </row>
    <row r="161" s="2" customFormat="1">
      <c r="A161" s="37"/>
      <c r="B161" s="38"/>
      <c r="C161" s="39"/>
      <c r="D161" s="211" t="s">
        <v>176</v>
      </c>
      <c r="E161" s="39"/>
      <c r="F161" s="212" t="s">
        <v>315</v>
      </c>
      <c r="G161" s="39"/>
      <c r="H161" s="39"/>
      <c r="I161" s="147"/>
      <c r="J161" s="39"/>
      <c r="K161" s="39"/>
      <c r="L161" s="43"/>
      <c r="M161" s="213"/>
      <c r="N161" s="214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176</v>
      </c>
      <c r="AU161" s="16" t="s">
        <v>74</v>
      </c>
    </row>
    <row r="162" s="2" customFormat="1">
      <c r="A162" s="37"/>
      <c r="B162" s="38"/>
      <c r="C162" s="39"/>
      <c r="D162" s="211" t="s">
        <v>178</v>
      </c>
      <c r="E162" s="39"/>
      <c r="F162" s="215" t="s">
        <v>316</v>
      </c>
      <c r="G162" s="39"/>
      <c r="H162" s="39"/>
      <c r="I162" s="147"/>
      <c r="J162" s="39"/>
      <c r="K162" s="39"/>
      <c r="L162" s="43"/>
      <c r="M162" s="213"/>
      <c r="N162" s="214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178</v>
      </c>
      <c r="AU162" s="16" t="s">
        <v>74</v>
      </c>
    </row>
    <row r="163" s="11" customFormat="1">
      <c r="A163" s="11"/>
      <c r="B163" s="226"/>
      <c r="C163" s="227"/>
      <c r="D163" s="211" t="s">
        <v>180</v>
      </c>
      <c r="E163" s="228" t="s">
        <v>19</v>
      </c>
      <c r="F163" s="229" t="s">
        <v>827</v>
      </c>
      <c r="G163" s="227"/>
      <c r="H163" s="230">
        <v>16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36" t="s">
        <v>180</v>
      </c>
      <c r="AU163" s="236" t="s">
        <v>74</v>
      </c>
      <c r="AV163" s="11" t="s">
        <v>83</v>
      </c>
      <c r="AW163" s="11" t="s">
        <v>35</v>
      </c>
      <c r="AX163" s="11" t="s">
        <v>81</v>
      </c>
      <c r="AY163" s="236" t="s">
        <v>174</v>
      </c>
    </row>
    <row r="164" s="2" customFormat="1" ht="21.75" customHeight="1">
      <c r="A164" s="37"/>
      <c r="B164" s="38"/>
      <c r="C164" s="198" t="s">
        <v>292</v>
      </c>
      <c r="D164" s="198" t="s">
        <v>168</v>
      </c>
      <c r="E164" s="199" t="s">
        <v>318</v>
      </c>
      <c r="F164" s="200" t="s">
        <v>319</v>
      </c>
      <c r="G164" s="201" t="s">
        <v>320</v>
      </c>
      <c r="H164" s="202">
        <v>42.399999999999999</v>
      </c>
      <c r="I164" s="203"/>
      <c r="J164" s="204">
        <f>ROUND(I164*H164,2)</f>
        <v>0</v>
      </c>
      <c r="K164" s="200" t="s">
        <v>172</v>
      </c>
      <c r="L164" s="43"/>
      <c r="M164" s="205" t="s">
        <v>19</v>
      </c>
      <c r="N164" s="206" t="s">
        <v>45</v>
      </c>
      <c r="O164" s="83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9" t="s">
        <v>173</v>
      </c>
      <c r="AT164" s="209" t="s">
        <v>168</v>
      </c>
      <c r="AU164" s="209" t="s">
        <v>74</v>
      </c>
      <c r="AY164" s="16" t="s">
        <v>174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6" t="s">
        <v>81</v>
      </c>
      <c r="BK164" s="210">
        <f>ROUND(I164*H164,2)</f>
        <v>0</v>
      </c>
      <c r="BL164" s="16" t="s">
        <v>173</v>
      </c>
      <c r="BM164" s="209" t="s">
        <v>828</v>
      </c>
    </row>
    <row r="165" s="2" customFormat="1">
      <c r="A165" s="37"/>
      <c r="B165" s="38"/>
      <c r="C165" s="39"/>
      <c r="D165" s="211" t="s">
        <v>176</v>
      </c>
      <c r="E165" s="39"/>
      <c r="F165" s="212" t="s">
        <v>322</v>
      </c>
      <c r="G165" s="39"/>
      <c r="H165" s="39"/>
      <c r="I165" s="147"/>
      <c r="J165" s="39"/>
      <c r="K165" s="39"/>
      <c r="L165" s="43"/>
      <c r="M165" s="213"/>
      <c r="N165" s="214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176</v>
      </c>
      <c r="AU165" s="16" t="s">
        <v>74</v>
      </c>
    </row>
    <row r="166" s="2" customFormat="1">
      <c r="A166" s="37"/>
      <c r="B166" s="38"/>
      <c r="C166" s="39"/>
      <c r="D166" s="211" t="s">
        <v>178</v>
      </c>
      <c r="E166" s="39"/>
      <c r="F166" s="215" t="s">
        <v>323</v>
      </c>
      <c r="G166" s="39"/>
      <c r="H166" s="39"/>
      <c r="I166" s="147"/>
      <c r="J166" s="39"/>
      <c r="K166" s="39"/>
      <c r="L166" s="43"/>
      <c r="M166" s="213"/>
      <c r="N166" s="214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178</v>
      </c>
      <c r="AU166" s="16" t="s">
        <v>74</v>
      </c>
    </row>
    <row r="167" s="2" customFormat="1" ht="33" customHeight="1">
      <c r="A167" s="37"/>
      <c r="B167" s="38"/>
      <c r="C167" s="198" t="s">
        <v>299</v>
      </c>
      <c r="D167" s="198" t="s">
        <v>168</v>
      </c>
      <c r="E167" s="199" t="s">
        <v>325</v>
      </c>
      <c r="F167" s="200" t="s">
        <v>326</v>
      </c>
      <c r="G167" s="201" t="s">
        <v>320</v>
      </c>
      <c r="H167" s="202">
        <v>57</v>
      </c>
      <c r="I167" s="203"/>
      <c r="J167" s="204">
        <f>ROUND(I167*H167,2)</f>
        <v>0</v>
      </c>
      <c r="K167" s="200" t="s">
        <v>172</v>
      </c>
      <c r="L167" s="43"/>
      <c r="M167" s="205" t="s">
        <v>19</v>
      </c>
      <c r="N167" s="206" t="s">
        <v>45</v>
      </c>
      <c r="O167" s="83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9" t="s">
        <v>173</v>
      </c>
      <c r="AT167" s="209" t="s">
        <v>168</v>
      </c>
      <c r="AU167" s="209" t="s">
        <v>74</v>
      </c>
      <c r="AY167" s="16" t="s">
        <v>174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6" t="s">
        <v>81</v>
      </c>
      <c r="BK167" s="210">
        <f>ROUND(I167*H167,2)</f>
        <v>0</v>
      </c>
      <c r="BL167" s="16" t="s">
        <v>173</v>
      </c>
      <c r="BM167" s="209" t="s">
        <v>829</v>
      </c>
    </row>
    <row r="168" s="2" customFormat="1">
      <c r="A168" s="37"/>
      <c r="B168" s="38"/>
      <c r="C168" s="39"/>
      <c r="D168" s="211" t="s">
        <v>176</v>
      </c>
      <c r="E168" s="39"/>
      <c r="F168" s="212" t="s">
        <v>328</v>
      </c>
      <c r="G168" s="39"/>
      <c r="H168" s="39"/>
      <c r="I168" s="147"/>
      <c r="J168" s="39"/>
      <c r="K168" s="39"/>
      <c r="L168" s="43"/>
      <c r="M168" s="213"/>
      <c r="N168" s="214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176</v>
      </c>
      <c r="AU168" s="16" t="s">
        <v>74</v>
      </c>
    </row>
    <row r="169" s="2" customFormat="1">
      <c r="A169" s="37"/>
      <c r="B169" s="38"/>
      <c r="C169" s="39"/>
      <c r="D169" s="211" t="s">
        <v>178</v>
      </c>
      <c r="E169" s="39"/>
      <c r="F169" s="215" t="s">
        <v>329</v>
      </c>
      <c r="G169" s="39"/>
      <c r="H169" s="39"/>
      <c r="I169" s="147"/>
      <c r="J169" s="39"/>
      <c r="K169" s="39"/>
      <c r="L169" s="43"/>
      <c r="M169" s="213"/>
      <c r="N169" s="214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178</v>
      </c>
      <c r="AU169" s="16" t="s">
        <v>74</v>
      </c>
    </row>
    <row r="170" s="11" customFormat="1">
      <c r="A170" s="11"/>
      <c r="B170" s="226"/>
      <c r="C170" s="227"/>
      <c r="D170" s="211" t="s">
        <v>180</v>
      </c>
      <c r="E170" s="228" t="s">
        <v>19</v>
      </c>
      <c r="F170" s="229" t="s">
        <v>830</v>
      </c>
      <c r="G170" s="227"/>
      <c r="H170" s="230">
        <v>57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T170" s="236" t="s">
        <v>180</v>
      </c>
      <c r="AU170" s="236" t="s">
        <v>74</v>
      </c>
      <c r="AV170" s="11" t="s">
        <v>83</v>
      </c>
      <c r="AW170" s="11" t="s">
        <v>35</v>
      </c>
      <c r="AX170" s="11" t="s">
        <v>81</v>
      </c>
      <c r="AY170" s="236" t="s">
        <v>174</v>
      </c>
    </row>
    <row r="171" s="2" customFormat="1" ht="21.75" customHeight="1">
      <c r="A171" s="37"/>
      <c r="B171" s="38"/>
      <c r="C171" s="248" t="s">
        <v>7</v>
      </c>
      <c r="D171" s="248" t="s">
        <v>203</v>
      </c>
      <c r="E171" s="249" t="s">
        <v>331</v>
      </c>
      <c r="F171" s="250" t="s">
        <v>332</v>
      </c>
      <c r="G171" s="251" t="s">
        <v>206</v>
      </c>
      <c r="H171" s="252">
        <v>18.809999999999999</v>
      </c>
      <c r="I171" s="253"/>
      <c r="J171" s="254">
        <f>ROUND(I171*H171,2)</f>
        <v>0</v>
      </c>
      <c r="K171" s="250" t="s">
        <v>172</v>
      </c>
      <c r="L171" s="255"/>
      <c r="M171" s="256" t="s">
        <v>19</v>
      </c>
      <c r="N171" s="257" t="s">
        <v>45</v>
      </c>
      <c r="O171" s="83"/>
      <c r="P171" s="207">
        <f>O171*H171</f>
        <v>0</v>
      </c>
      <c r="Q171" s="207">
        <v>1</v>
      </c>
      <c r="R171" s="207">
        <f>Q171*H171</f>
        <v>18.809999999999999</v>
      </c>
      <c r="S171" s="207">
        <v>0</v>
      </c>
      <c r="T171" s="20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9" t="s">
        <v>207</v>
      </c>
      <c r="AT171" s="209" t="s">
        <v>203</v>
      </c>
      <c r="AU171" s="209" t="s">
        <v>74</v>
      </c>
      <c r="AY171" s="16" t="s">
        <v>174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6" t="s">
        <v>81</v>
      </c>
      <c r="BK171" s="210">
        <f>ROUND(I171*H171,2)</f>
        <v>0</v>
      </c>
      <c r="BL171" s="16" t="s">
        <v>173</v>
      </c>
      <c r="BM171" s="209" t="s">
        <v>831</v>
      </c>
    </row>
    <row r="172" s="2" customFormat="1">
      <c r="A172" s="37"/>
      <c r="B172" s="38"/>
      <c r="C172" s="39"/>
      <c r="D172" s="211" t="s">
        <v>176</v>
      </c>
      <c r="E172" s="39"/>
      <c r="F172" s="212" t="s">
        <v>332</v>
      </c>
      <c r="G172" s="39"/>
      <c r="H172" s="39"/>
      <c r="I172" s="147"/>
      <c r="J172" s="39"/>
      <c r="K172" s="39"/>
      <c r="L172" s="43"/>
      <c r="M172" s="213"/>
      <c r="N172" s="214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176</v>
      </c>
      <c r="AU172" s="16" t="s">
        <v>74</v>
      </c>
    </row>
    <row r="173" s="11" customFormat="1">
      <c r="A173" s="11"/>
      <c r="B173" s="226"/>
      <c r="C173" s="227"/>
      <c r="D173" s="211" t="s">
        <v>180</v>
      </c>
      <c r="E173" s="228" t="s">
        <v>19</v>
      </c>
      <c r="F173" s="229" t="s">
        <v>832</v>
      </c>
      <c r="G173" s="227"/>
      <c r="H173" s="230">
        <v>18.809999999999999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36" t="s">
        <v>180</v>
      </c>
      <c r="AU173" s="236" t="s">
        <v>74</v>
      </c>
      <c r="AV173" s="11" t="s">
        <v>83</v>
      </c>
      <c r="AW173" s="11" t="s">
        <v>35</v>
      </c>
      <c r="AX173" s="11" t="s">
        <v>81</v>
      </c>
      <c r="AY173" s="236" t="s">
        <v>174</v>
      </c>
    </row>
    <row r="174" s="2" customFormat="1" ht="44.25" customHeight="1">
      <c r="A174" s="37"/>
      <c r="B174" s="38"/>
      <c r="C174" s="198" t="s">
        <v>311</v>
      </c>
      <c r="D174" s="198" t="s">
        <v>168</v>
      </c>
      <c r="E174" s="199" t="s">
        <v>343</v>
      </c>
      <c r="F174" s="200" t="s">
        <v>344</v>
      </c>
      <c r="G174" s="201" t="s">
        <v>206</v>
      </c>
      <c r="H174" s="202">
        <v>18.809999999999999</v>
      </c>
      <c r="I174" s="203"/>
      <c r="J174" s="204">
        <f>ROUND(I174*H174,2)</f>
        <v>0</v>
      </c>
      <c r="K174" s="200" t="s">
        <v>172</v>
      </c>
      <c r="L174" s="43"/>
      <c r="M174" s="205" t="s">
        <v>19</v>
      </c>
      <c r="N174" s="206" t="s">
        <v>45</v>
      </c>
      <c r="O174" s="83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173</v>
      </c>
      <c r="AT174" s="209" t="s">
        <v>168</v>
      </c>
      <c r="AU174" s="209" t="s">
        <v>74</v>
      </c>
      <c r="AY174" s="16" t="s">
        <v>174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81</v>
      </c>
      <c r="BK174" s="210">
        <f>ROUND(I174*H174,2)</f>
        <v>0</v>
      </c>
      <c r="BL174" s="16" t="s">
        <v>173</v>
      </c>
      <c r="BM174" s="209" t="s">
        <v>833</v>
      </c>
    </row>
    <row r="175" s="2" customFormat="1">
      <c r="A175" s="37"/>
      <c r="B175" s="38"/>
      <c r="C175" s="39"/>
      <c r="D175" s="211" t="s">
        <v>176</v>
      </c>
      <c r="E175" s="39"/>
      <c r="F175" s="212" t="s">
        <v>346</v>
      </c>
      <c r="G175" s="39"/>
      <c r="H175" s="39"/>
      <c r="I175" s="147"/>
      <c r="J175" s="39"/>
      <c r="K175" s="39"/>
      <c r="L175" s="43"/>
      <c r="M175" s="213"/>
      <c r="N175" s="214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176</v>
      </c>
      <c r="AU175" s="16" t="s">
        <v>74</v>
      </c>
    </row>
    <row r="176" s="2" customFormat="1">
      <c r="A176" s="37"/>
      <c r="B176" s="38"/>
      <c r="C176" s="39"/>
      <c r="D176" s="211" t="s">
        <v>178</v>
      </c>
      <c r="E176" s="39"/>
      <c r="F176" s="215" t="s">
        <v>216</v>
      </c>
      <c r="G176" s="39"/>
      <c r="H176" s="39"/>
      <c r="I176" s="147"/>
      <c r="J176" s="39"/>
      <c r="K176" s="39"/>
      <c r="L176" s="43"/>
      <c r="M176" s="213"/>
      <c r="N176" s="214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178</v>
      </c>
      <c r="AU176" s="16" t="s">
        <v>74</v>
      </c>
    </row>
    <row r="177" s="11" customFormat="1">
      <c r="A177" s="11"/>
      <c r="B177" s="226"/>
      <c r="C177" s="227"/>
      <c r="D177" s="211" t="s">
        <v>180</v>
      </c>
      <c r="E177" s="228" t="s">
        <v>19</v>
      </c>
      <c r="F177" s="229" t="s">
        <v>834</v>
      </c>
      <c r="G177" s="227"/>
      <c r="H177" s="230">
        <v>18.809999999999999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36" t="s">
        <v>180</v>
      </c>
      <c r="AU177" s="236" t="s">
        <v>74</v>
      </c>
      <c r="AV177" s="11" t="s">
        <v>83</v>
      </c>
      <c r="AW177" s="11" t="s">
        <v>35</v>
      </c>
      <c r="AX177" s="11" t="s">
        <v>81</v>
      </c>
      <c r="AY177" s="236" t="s">
        <v>174</v>
      </c>
    </row>
    <row r="178" s="2" customFormat="1" ht="21.75" customHeight="1">
      <c r="A178" s="37"/>
      <c r="B178" s="38"/>
      <c r="C178" s="198" t="s">
        <v>317</v>
      </c>
      <c r="D178" s="198" t="s">
        <v>168</v>
      </c>
      <c r="E178" s="199" t="s">
        <v>835</v>
      </c>
      <c r="F178" s="200" t="s">
        <v>836</v>
      </c>
      <c r="G178" s="201" t="s">
        <v>268</v>
      </c>
      <c r="H178" s="202">
        <v>9</v>
      </c>
      <c r="I178" s="203"/>
      <c r="J178" s="204">
        <f>ROUND(I178*H178,2)</f>
        <v>0</v>
      </c>
      <c r="K178" s="200" t="s">
        <v>172</v>
      </c>
      <c r="L178" s="43"/>
      <c r="M178" s="205" t="s">
        <v>19</v>
      </c>
      <c r="N178" s="206" t="s">
        <v>45</v>
      </c>
      <c r="O178" s="83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9" t="s">
        <v>173</v>
      </c>
      <c r="AT178" s="209" t="s">
        <v>168</v>
      </c>
      <c r="AU178" s="209" t="s">
        <v>74</v>
      </c>
      <c r="AY178" s="16" t="s">
        <v>174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6" t="s">
        <v>81</v>
      </c>
      <c r="BK178" s="210">
        <f>ROUND(I178*H178,2)</f>
        <v>0</v>
      </c>
      <c r="BL178" s="16" t="s">
        <v>173</v>
      </c>
      <c r="BM178" s="209" t="s">
        <v>837</v>
      </c>
    </row>
    <row r="179" s="2" customFormat="1">
      <c r="A179" s="37"/>
      <c r="B179" s="38"/>
      <c r="C179" s="39"/>
      <c r="D179" s="211" t="s">
        <v>176</v>
      </c>
      <c r="E179" s="39"/>
      <c r="F179" s="212" t="s">
        <v>838</v>
      </c>
      <c r="G179" s="39"/>
      <c r="H179" s="39"/>
      <c r="I179" s="147"/>
      <c r="J179" s="39"/>
      <c r="K179" s="39"/>
      <c r="L179" s="43"/>
      <c r="M179" s="213"/>
      <c r="N179" s="214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176</v>
      </c>
      <c r="AU179" s="16" t="s">
        <v>74</v>
      </c>
    </row>
    <row r="180" s="2" customFormat="1">
      <c r="A180" s="37"/>
      <c r="B180" s="38"/>
      <c r="C180" s="39"/>
      <c r="D180" s="211" t="s">
        <v>178</v>
      </c>
      <c r="E180" s="39"/>
      <c r="F180" s="215" t="s">
        <v>839</v>
      </c>
      <c r="G180" s="39"/>
      <c r="H180" s="39"/>
      <c r="I180" s="147"/>
      <c r="J180" s="39"/>
      <c r="K180" s="39"/>
      <c r="L180" s="43"/>
      <c r="M180" s="213"/>
      <c r="N180" s="214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178</v>
      </c>
      <c r="AU180" s="16" t="s">
        <v>74</v>
      </c>
    </row>
    <row r="181" s="2" customFormat="1" ht="21.75" customHeight="1">
      <c r="A181" s="37"/>
      <c r="B181" s="38"/>
      <c r="C181" s="248" t="s">
        <v>324</v>
      </c>
      <c r="D181" s="248" t="s">
        <v>203</v>
      </c>
      <c r="E181" s="249" t="s">
        <v>840</v>
      </c>
      <c r="F181" s="250" t="s">
        <v>841</v>
      </c>
      <c r="G181" s="251" t="s">
        <v>268</v>
      </c>
      <c r="H181" s="252">
        <v>1</v>
      </c>
      <c r="I181" s="253"/>
      <c r="J181" s="254">
        <f>ROUND(I181*H181,2)</f>
        <v>0</v>
      </c>
      <c r="K181" s="250" t="s">
        <v>172</v>
      </c>
      <c r="L181" s="255"/>
      <c r="M181" s="256" t="s">
        <v>19</v>
      </c>
      <c r="N181" s="257" t="s">
        <v>45</v>
      </c>
      <c r="O181" s="83"/>
      <c r="P181" s="207">
        <f>O181*H181</f>
        <v>0</v>
      </c>
      <c r="Q181" s="207">
        <v>1.125</v>
      </c>
      <c r="R181" s="207">
        <f>Q181*H181</f>
        <v>1.125</v>
      </c>
      <c r="S181" s="207">
        <v>0</v>
      </c>
      <c r="T181" s="20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9" t="s">
        <v>207</v>
      </c>
      <c r="AT181" s="209" t="s">
        <v>203</v>
      </c>
      <c r="AU181" s="209" t="s">
        <v>74</v>
      </c>
      <c r="AY181" s="16" t="s">
        <v>174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6" t="s">
        <v>81</v>
      </c>
      <c r="BK181" s="210">
        <f>ROUND(I181*H181,2)</f>
        <v>0</v>
      </c>
      <c r="BL181" s="16" t="s">
        <v>173</v>
      </c>
      <c r="BM181" s="209" t="s">
        <v>842</v>
      </c>
    </row>
    <row r="182" s="2" customFormat="1">
      <c r="A182" s="37"/>
      <c r="B182" s="38"/>
      <c r="C182" s="39"/>
      <c r="D182" s="211" t="s">
        <v>176</v>
      </c>
      <c r="E182" s="39"/>
      <c r="F182" s="212" t="s">
        <v>841</v>
      </c>
      <c r="G182" s="39"/>
      <c r="H182" s="39"/>
      <c r="I182" s="147"/>
      <c r="J182" s="39"/>
      <c r="K182" s="39"/>
      <c r="L182" s="43"/>
      <c r="M182" s="213"/>
      <c r="N182" s="214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176</v>
      </c>
      <c r="AU182" s="16" t="s">
        <v>74</v>
      </c>
    </row>
    <row r="183" s="2" customFormat="1" ht="21.75" customHeight="1">
      <c r="A183" s="37"/>
      <c r="B183" s="38"/>
      <c r="C183" s="198" t="s">
        <v>330</v>
      </c>
      <c r="D183" s="198" t="s">
        <v>168</v>
      </c>
      <c r="E183" s="199" t="s">
        <v>843</v>
      </c>
      <c r="F183" s="200" t="s">
        <v>844</v>
      </c>
      <c r="G183" s="201" t="s">
        <v>197</v>
      </c>
      <c r="H183" s="202">
        <v>2.7000000000000002</v>
      </c>
      <c r="I183" s="203"/>
      <c r="J183" s="204">
        <f>ROUND(I183*H183,2)</f>
        <v>0</v>
      </c>
      <c r="K183" s="200" t="s">
        <v>338</v>
      </c>
      <c r="L183" s="43"/>
      <c r="M183" s="205" t="s">
        <v>19</v>
      </c>
      <c r="N183" s="206" t="s">
        <v>45</v>
      </c>
      <c r="O183" s="83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9" t="s">
        <v>173</v>
      </c>
      <c r="AT183" s="209" t="s">
        <v>168</v>
      </c>
      <c r="AU183" s="209" t="s">
        <v>74</v>
      </c>
      <c r="AY183" s="16" t="s">
        <v>174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6" t="s">
        <v>81</v>
      </c>
      <c r="BK183" s="210">
        <f>ROUND(I183*H183,2)</f>
        <v>0</v>
      </c>
      <c r="BL183" s="16" t="s">
        <v>173</v>
      </c>
      <c r="BM183" s="209" t="s">
        <v>845</v>
      </c>
    </row>
    <row r="184" s="2" customFormat="1">
      <c r="A184" s="37"/>
      <c r="B184" s="38"/>
      <c r="C184" s="39"/>
      <c r="D184" s="211" t="s">
        <v>176</v>
      </c>
      <c r="E184" s="39"/>
      <c r="F184" s="212" t="s">
        <v>846</v>
      </c>
      <c r="G184" s="39"/>
      <c r="H184" s="39"/>
      <c r="I184" s="147"/>
      <c r="J184" s="39"/>
      <c r="K184" s="39"/>
      <c r="L184" s="43"/>
      <c r="M184" s="213"/>
      <c r="N184" s="214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176</v>
      </c>
      <c r="AU184" s="16" t="s">
        <v>74</v>
      </c>
    </row>
    <row r="185" s="2" customFormat="1">
      <c r="A185" s="37"/>
      <c r="B185" s="38"/>
      <c r="C185" s="39"/>
      <c r="D185" s="211" t="s">
        <v>178</v>
      </c>
      <c r="E185" s="39"/>
      <c r="F185" s="215" t="s">
        <v>847</v>
      </c>
      <c r="G185" s="39"/>
      <c r="H185" s="39"/>
      <c r="I185" s="147"/>
      <c r="J185" s="39"/>
      <c r="K185" s="39"/>
      <c r="L185" s="43"/>
      <c r="M185" s="213"/>
      <c r="N185" s="214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178</v>
      </c>
      <c r="AU185" s="16" t="s">
        <v>74</v>
      </c>
    </row>
    <row r="186" s="10" customFormat="1">
      <c r="A186" s="10"/>
      <c r="B186" s="216"/>
      <c r="C186" s="217"/>
      <c r="D186" s="211" t="s">
        <v>180</v>
      </c>
      <c r="E186" s="218" t="s">
        <v>19</v>
      </c>
      <c r="F186" s="219" t="s">
        <v>848</v>
      </c>
      <c r="G186" s="217"/>
      <c r="H186" s="218" t="s">
        <v>19</v>
      </c>
      <c r="I186" s="220"/>
      <c r="J186" s="217"/>
      <c r="K186" s="217"/>
      <c r="L186" s="221"/>
      <c r="M186" s="222"/>
      <c r="N186" s="223"/>
      <c r="O186" s="223"/>
      <c r="P186" s="223"/>
      <c r="Q186" s="223"/>
      <c r="R186" s="223"/>
      <c r="S186" s="223"/>
      <c r="T186" s="224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25" t="s">
        <v>180</v>
      </c>
      <c r="AU186" s="225" t="s">
        <v>74</v>
      </c>
      <c r="AV186" s="10" t="s">
        <v>81</v>
      </c>
      <c r="AW186" s="10" t="s">
        <v>35</v>
      </c>
      <c r="AX186" s="10" t="s">
        <v>74</v>
      </c>
      <c r="AY186" s="225" t="s">
        <v>174</v>
      </c>
    </row>
    <row r="187" s="11" customFormat="1">
      <c r="A187" s="11"/>
      <c r="B187" s="226"/>
      <c r="C187" s="227"/>
      <c r="D187" s="211" t="s">
        <v>180</v>
      </c>
      <c r="E187" s="228" t="s">
        <v>19</v>
      </c>
      <c r="F187" s="229" t="s">
        <v>849</v>
      </c>
      <c r="G187" s="227"/>
      <c r="H187" s="230">
        <v>2.7000000000000002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T187" s="236" t="s">
        <v>180</v>
      </c>
      <c r="AU187" s="236" t="s">
        <v>74</v>
      </c>
      <c r="AV187" s="11" t="s">
        <v>83</v>
      </c>
      <c r="AW187" s="11" t="s">
        <v>35</v>
      </c>
      <c r="AX187" s="11" t="s">
        <v>81</v>
      </c>
      <c r="AY187" s="236" t="s">
        <v>174</v>
      </c>
    </row>
    <row r="188" s="2" customFormat="1" ht="21.75" customHeight="1">
      <c r="A188" s="37"/>
      <c r="B188" s="38"/>
      <c r="C188" s="198" t="s">
        <v>335</v>
      </c>
      <c r="D188" s="198" t="s">
        <v>168</v>
      </c>
      <c r="E188" s="199" t="s">
        <v>850</v>
      </c>
      <c r="F188" s="200" t="s">
        <v>851</v>
      </c>
      <c r="G188" s="201" t="s">
        <v>220</v>
      </c>
      <c r="H188" s="202">
        <v>9</v>
      </c>
      <c r="I188" s="203"/>
      <c r="J188" s="204">
        <f>ROUND(I188*H188,2)</f>
        <v>0</v>
      </c>
      <c r="K188" s="200" t="s">
        <v>338</v>
      </c>
      <c r="L188" s="43"/>
      <c r="M188" s="205" t="s">
        <v>19</v>
      </c>
      <c r="N188" s="206" t="s">
        <v>45</v>
      </c>
      <c r="O188" s="83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9" t="s">
        <v>173</v>
      </c>
      <c r="AT188" s="209" t="s">
        <v>168</v>
      </c>
      <c r="AU188" s="209" t="s">
        <v>74</v>
      </c>
      <c r="AY188" s="16" t="s">
        <v>174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6" t="s">
        <v>81</v>
      </c>
      <c r="BK188" s="210">
        <f>ROUND(I188*H188,2)</f>
        <v>0</v>
      </c>
      <c r="BL188" s="16" t="s">
        <v>173</v>
      </c>
      <c r="BM188" s="209" t="s">
        <v>852</v>
      </c>
    </row>
    <row r="189" s="2" customFormat="1">
      <c r="A189" s="37"/>
      <c r="B189" s="38"/>
      <c r="C189" s="39"/>
      <c r="D189" s="211" t="s">
        <v>176</v>
      </c>
      <c r="E189" s="39"/>
      <c r="F189" s="212" t="s">
        <v>853</v>
      </c>
      <c r="G189" s="39"/>
      <c r="H189" s="39"/>
      <c r="I189" s="147"/>
      <c r="J189" s="39"/>
      <c r="K189" s="39"/>
      <c r="L189" s="43"/>
      <c r="M189" s="213"/>
      <c r="N189" s="214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176</v>
      </c>
      <c r="AU189" s="16" t="s">
        <v>74</v>
      </c>
    </row>
    <row r="190" s="2" customFormat="1">
      <c r="A190" s="37"/>
      <c r="B190" s="38"/>
      <c r="C190" s="39"/>
      <c r="D190" s="211" t="s">
        <v>178</v>
      </c>
      <c r="E190" s="39"/>
      <c r="F190" s="215" t="s">
        <v>854</v>
      </c>
      <c r="G190" s="39"/>
      <c r="H190" s="39"/>
      <c r="I190" s="147"/>
      <c r="J190" s="39"/>
      <c r="K190" s="39"/>
      <c r="L190" s="43"/>
      <c r="M190" s="213"/>
      <c r="N190" s="214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178</v>
      </c>
      <c r="AU190" s="16" t="s">
        <v>74</v>
      </c>
    </row>
    <row r="191" s="11" customFormat="1">
      <c r="A191" s="11"/>
      <c r="B191" s="226"/>
      <c r="C191" s="227"/>
      <c r="D191" s="211" t="s">
        <v>180</v>
      </c>
      <c r="E191" s="228" t="s">
        <v>19</v>
      </c>
      <c r="F191" s="229" t="s">
        <v>236</v>
      </c>
      <c r="G191" s="227"/>
      <c r="H191" s="230">
        <v>9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T191" s="236" t="s">
        <v>180</v>
      </c>
      <c r="AU191" s="236" t="s">
        <v>74</v>
      </c>
      <c r="AV191" s="11" t="s">
        <v>83</v>
      </c>
      <c r="AW191" s="11" t="s">
        <v>35</v>
      </c>
      <c r="AX191" s="11" t="s">
        <v>81</v>
      </c>
      <c r="AY191" s="236" t="s">
        <v>174</v>
      </c>
    </row>
    <row r="192" s="2" customFormat="1" ht="21.75" customHeight="1">
      <c r="A192" s="37"/>
      <c r="B192" s="38"/>
      <c r="C192" s="248" t="s">
        <v>342</v>
      </c>
      <c r="D192" s="248" t="s">
        <v>203</v>
      </c>
      <c r="E192" s="249" t="s">
        <v>855</v>
      </c>
      <c r="F192" s="250" t="s">
        <v>856</v>
      </c>
      <c r="G192" s="251" t="s">
        <v>268</v>
      </c>
      <c r="H192" s="252">
        <v>3</v>
      </c>
      <c r="I192" s="253"/>
      <c r="J192" s="254">
        <f>ROUND(I192*H192,2)</f>
        <v>0</v>
      </c>
      <c r="K192" s="250" t="s">
        <v>338</v>
      </c>
      <c r="L192" s="255"/>
      <c r="M192" s="256" t="s">
        <v>19</v>
      </c>
      <c r="N192" s="257" t="s">
        <v>45</v>
      </c>
      <c r="O192" s="83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9" t="s">
        <v>207</v>
      </c>
      <c r="AT192" s="209" t="s">
        <v>203</v>
      </c>
      <c r="AU192" s="209" t="s">
        <v>74</v>
      </c>
      <c r="AY192" s="16" t="s">
        <v>174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6" t="s">
        <v>81</v>
      </c>
      <c r="BK192" s="210">
        <f>ROUND(I192*H192,2)</f>
        <v>0</v>
      </c>
      <c r="BL192" s="16" t="s">
        <v>173</v>
      </c>
      <c r="BM192" s="209" t="s">
        <v>857</v>
      </c>
    </row>
    <row r="193" s="2" customFormat="1">
      <c r="A193" s="37"/>
      <c r="B193" s="38"/>
      <c r="C193" s="39"/>
      <c r="D193" s="211" t="s">
        <v>176</v>
      </c>
      <c r="E193" s="39"/>
      <c r="F193" s="212" t="s">
        <v>856</v>
      </c>
      <c r="G193" s="39"/>
      <c r="H193" s="39"/>
      <c r="I193" s="147"/>
      <c r="J193" s="39"/>
      <c r="K193" s="39"/>
      <c r="L193" s="43"/>
      <c r="M193" s="213"/>
      <c r="N193" s="214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176</v>
      </c>
      <c r="AU193" s="16" t="s">
        <v>74</v>
      </c>
    </row>
    <row r="194" s="11" customFormat="1">
      <c r="A194" s="11"/>
      <c r="B194" s="226"/>
      <c r="C194" s="227"/>
      <c r="D194" s="211" t="s">
        <v>180</v>
      </c>
      <c r="E194" s="228" t="s">
        <v>19</v>
      </c>
      <c r="F194" s="229" t="s">
        <v>858</v>
      </c>
      <c r="G194" s="227"/>
      <c r="H194" s="230">
        <v>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36" t="s">
        <v>180</v>
      </c>
      <c r="AU194" s="236" t="s">
        <v>74</v>
      </c>
      <c r="AV194" s="11" t="s">
        <v>83</v>
      </c>
      <c r="AW194" s="11" t="s">
        <v>35</v>
      </c>
      <c r="AX194" s="11" t="s">
        <v>74</v>
      </c>
      <c r="AY194" s="236" t="s">
        <v>174</v>
      </c>
    </row>
    <row r="195" s="11" customFormat="1">
      <c r="A195" s="11"/>
      <c r="B195" s="226"/>
      <c r="C195" s="227"/>
      <c r="D195" s="211" t="s">
        <v>180</v>
      </c>
      <c r="E195" s="228" t="s">
        <v>19</v>
      </c>
      <c r="F195" s="229" t="s">
        <v>859</v>
      </c>
      <c r="G195" s="227"/>
      <c r="H195" s="230">
        <v>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T195" s="236" t="s">
        <v>180</v>
      </c>
      <c r="AU195" s="236" t="s">
        <v>74</v>
      </c>
      <c r="AV195" s="11" t="s">
        <v>83</v>
      </c>
      <c r="AW195" s="11" t="s">
        <v>35</v>
      </c>
      <c r="AX195" s="11" t="s">
        <v>74</v>
      </c>
      <c r="AY195" s="236" t="s">
        <v>174</v>
      </c>
    </row>
    <row r="196" s="12" customFormat="1">
      <c r="A196" s="12"/>
      <c r="B196" s="237"/>
      <c r="C196" s="238"/>
      <c r="D196" s="211" t="s">
        <v>180</v>
      </c>
      <c r="E196" s="239" t="s">
        <v>19</v>
      </c>
      <c r="F196" s="240" t="s">
        <v>189</v>
      </c>
      <c r="G196" s="238"/>
      <c r="H196" s="241">
        <v>3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7" t="s">
        <v>180</v>
      </c>
      <c r="AU196" s="247" t="s">
        <v>74</v>
      </c>
      <c r="AV196" s="12" t="s">
        <v>173</v>
      </c>
      <c r="AW196" s="12" t="s">
        <v>35</v>
      </c>
      <c r="AX196" s="12" t="s">
        <v>81</v>
      </c>
      <c r="AY196" s="247" t="s">
        <v>174</v>
      </c>
    </row>
    <row r="197" s="2" customFormat="1" ht="21.75" customHeight="1">
      <c r="A197" s="37"/>
      <c r="B197" s="38"/>
      <c r="C197" s="248" t="s">
        <v>348</v>
      </c>
      <c r="D197" s="248" t="s">
        <v>203</v>
      </c>
      <c r="E197" s="249" t="s">
        <v>860</v>
      </c>
      <c r="F197" s="250" t="s">
        <v>861</v>
      </c>
      <c r="G197" s="251" t="s">
        <v>197</v>
      </c>
      <c r="H197" s="252">
        <v>0.90000000000000002</v>
      </c>
      <c r="I197" s="253"/>
      <c r="J197" s="254">
        <f>ROUND(I197*H197,2)</f>
        <v>0</v>
      </c>
      <c r="K197" s="250" t="s">
        <v>338</v>
      </c>
      <c r="L197" s="255"/>
      <c r="M197" s="256" t="s">
        <v>19</v>
      </c>
      <c r="N197" s="257" t="s">
        <v>45</v>
      </c>
      <c r="O197" s="83"/>
      <c r="P197" s="207">
        <f>O197*H197</f>
        <v>0</v>
      </c>
      <c r="Q197" s="207">
        <v>2.4289999999999998</v>
      </c>
      <c r="R197" s="207">
        <f>Q197*H197</f>
        <v>2.1860999999999997</v>
      </c>
      <c r="S197" s="207">
        <v>0</v>
      </c>
      <c r="T197" s="20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9" t="s">
        <v>862</v>
      </c>
      <c r="AT197" s="209" t="s">
        <v>203</v>
      </c>
      <c r="AU197" s="209" t="s">
        <v>74</v>
      </c>
      <c r="AY197" s="16" t="s">
        <v>174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6" t="s">
        <v>81</v>
      </c>
      <c r="BK197" s="210">
        <f>ROUND(I197*H197,2)</f>
        <v>0</v>
      </c>
      <c r="BL197" s="16" t="s">
        <v>862</v>
      </c>
      <c r="BM197" s="209" t="s">
        <v>863</v>
      </c>
    </row>
    <row r="198" s="2" customFormat="1">
      <c r="A198" s="37"/>
      <c r="B198" s="38"/>
      <c r="C198" s="39"/>
      <c r="D198" s="211" t="s">
        <v>176</v>
      </c>
      <c r="E198" s="39"/>
      <c r="F198" s="212" t="s">
        <v>861</v>
      </c>
      <c r="G198" s="39"/>
      <c r="H198" s="39"/>
      <c r="I198" s="147"/>
      <c r="J198" s="39"/>
      <c r="K198" s="39"/>
      <c r="L198" s="43"/>
      <c r="M198" s="213"/>
      <c r="N198" s="214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176</v>
      </c>
      <c r="AU198" s="16" t="s">
        <v>74</v>
      </c>
    </row>
    <row r="199" s="11" customFormat="1">
      <c r="A199" s="11"/>
      <c r="B199" s="226"/>
      <c r="C199" s="227"/>
      <c r="D199" s="211" t="s">
        <v>180</v>
      </c>
      <c r="E199" s="228" t="s">
        <v>19</v>
      </c>
      <c r="F199" s="229" t="s">
        <v>864</v>
      </c>
      <c r="G199" s="227"/>
      <c r="H199" s="230">
        <v>0.90000000000000002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236" t="s">
        <v>180</v>
      </c>
      <c r="AU199" s="236" t="s">
        <v>74</v>
      </c>
      <c r="AV199" s="11" t="s">
        <v>83</v>
      </c>
      <c r="AW199" s="11" t="s">
        <v>35</v>
      </c>
      <c r="AX199" s="11" t="s">
        <v>81</v>
      </c>
      <c r="AY199" s="236" t="s">
        <v>174</v>
      </c>
    </row>
    <row r="200" s="2" customFormat="1" ht="44.25" customHeight="1">
      <c r="A200" s="37"/>
      <c r="B200" s="38"/>
      <c r="C200" s="198" t="s">
        <v>355</v>
      </c>
      <c r="D200" s="198" t="s">
        <v>168</v>
      </c>
      <c r="E200" s="199" t="s">
        <v>666</v>
      </c>
      <c r="F200" s="200" t="s">
        <v>667</v>
      </c>
      <c r="G200" s="201" t="s">
        <v>206</v>
      </c>
      <c r="H200" s="202">
        <v>0.90000000000000002</v>
      </c>
      <c r="I200" s="203"/>
      <c r="J200" s="204">
        <f>ROUND(I200*H200,2)</f>
        <v>0</v>
      </c>
      <c r="K200" s="200" t="s">
        <v>172</v>
      </c>
      <c r="L200" s="43"/>
      <c r="M200" s="205" t="s">
        <v>19</v>
      </c>
      <c r="N200" s="206" t="s">
        <v>45</v>
      </c>
      <c r="O200" s="83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9" t="s">
        <v>865</v>
      </c>
      <c r="AT200" s="209" t="s">
        <v>168</v>
      </c>
      <c r="AU200" s="209" t="s">
        <v>74</v>
      </c>
      <c r="AY200" s="16" t="s">
        <v>174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6" t="s">
        <v>81</v>
      </c>
      <c r="BK200" s="210">
        <f>ROUND(I200*H200,2)</f>
        <v>0</v>
      </c>
      <c r="BL200" s="16" t="s">
        <v>865</v>
      </c>
      <c r="BM200" s="209" t="s">
        <v>866</v>
      </c>
    </row>
    <row r="201" s="2" customFormat="1">
      <c r="A201" s="37"/>
      <c r="B201" s="38"/>
      <c r="C201" s="39"/>
      <c r="D201" s="211" t="s">
        <v>176</v>
      </c>
      <c r="E201" s="39"/>
      <c r="F201" s="212" t="s">
        <v>669</v>
      </c>
      <c r="G201" s="39"/>
      <c r="H201" s="39"/>
      <c r="I201" s="147"/>
      <c r="J201" s="39"/>
      <c r="K201" s="39"/>
      <c r="L201" s="43"/>
      <c r="M201" s="213"/>
      <c r="N201" s="214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176</v>
      </c>
      <c r="AU201" s="16" t="s">
        <v>74</v>
      </c>
    </row>
    <row r="202" s="2" customFormat="1">
      <c r="A202" s="37"/>
      <c r="B202" s="38"/>
      <c r="C202" s="39"/>
      <c r="D202" s="211" t="s">
        <v>178</v>
      </c>
      <c r="E202" s="39"/>
      <c r="F202" s="215" t="s">
        <v>216</v>
      </c>
      <c r="G202" s="39"/>
      <c r="H202" s="39"/>
      <c r="I202" s="147"/>
      <c r="J202" s="39"/>
      <c r="K202" s="39"/>
      <c r="L202" s="43"/>
      <c r="M202" s="213"/>
      <c r="N202" s="214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178</v>
      </c>
      <c r="AU202" s="16" t="s">
        <v>74</v>
      </c>
    </row>
    <row r="203" s="2" customFormat="1" ht="55.5" customHeight="1">
      <c r="A203" s="37"/>
      <c r="B203" s="38"/>
      <c r="C203" s="198" t="s">
        <v>362</v>
      </c>
      <c r="D203" s="198" t="s">
        <v>168</v>
      </c>
      <c r="E203" s="199" t="s">
        <v>867</v>
      </c>
      <c r="F203" s="200" t="s">
        <v>868</v>
      </c>
      <c r="G203" s="201" t="s">
        <v>206</v>
      </c>
      <c r="H203" s="202">
        <v>8</v>
      </c>
      <c r="I203" s="203"/>
      <c r="J203" s="204">
        <f>ROUND(I203*H203,2)</f>
        <v>0</v>
      </c>
      <c r="K203" s="200" t="s">
        <v>172</v>
      </c>
      <c r="L203" s="43"/>
      <c r="M203" s="205" t="s">
        <v>19</v>
      </c>
      <c r="N203" s="206" t="s">
        <v>45</v>
      </c>
      <c r="O203" s="83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865</v>
      </c>
      <c r="AT203" s="209" t="s">
        <v>168</v>
      </c>
      <c r="AU203" s="209" t="s">
        <v>74</v>
      </c>
      <c r="AY203" s="16" t="s">
        <v>174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81</v>
      </c>
      <c r="BK203" s="210">
        <f>ROUND(I203*H203,2)</f>
        <v>0</v>
      </c>
      <c r="BL203" s="16" t="s">
        <v>865</v>
      </c>
      <c r="BM203" s="209" t="s">
        <v>869</v>
      </c>
    </row>
    <row r="204" s="2" customFormat="1">
      <c r="A204" s="37"/>
      <c r="B204" s="38"/>
      <c r="C204" s="39"/>
      <c r="D204" s="211" t="s">
        <v>176</v>
      </c>
      <c r="E204" s="39"/>
      <c r="F204" s="212" t="s">
        <v>870</v>
      </c>
      <c r="G204" s="39"/>
      <c r="H204" s="39"/>
      <c r="I204" s="147"/>
      <c r="J204" s="39"/>
      <c r="K204" s="39"/>
      <c r="L204" s="43"/>
      <c r="M204" s="213"/>
      <c r="N204" s="21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176</v>
      </c>
      <c r="AU204" s="16" t="s">
        <v>74</v>
      </c>
    </row>
    <row r="205" s="2" customFormat="1">
      <c r="A205" s="37"/>
      <c r="B205" s="38"/>
      <c r="C205" s="39"/>
      <c r="D205" s="211" t="s">
        <v>178</v>
      </c>
      <c r="E205" s="39"/>
      <c r="F205" s="215" t="s">
        <v>216</v>
      </c>
      <c r="G205" s="39"/>
      <c r="H205" s="39"/>
      <c r="I205" s="147"/>
      <c r="J205" s="39"/>
      <c r="K205" s="39"/>
      <c r="L205" s="43"/>
      <c r="M205" s="213"/>
      <c r="N205" s="214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178</v>
      </c>
      <c r="AU205" s="16" t="s">
        <v>74</v>
      </c>
    </row>
    <row r="206" s="10" customFormat="1">
      <c r="A206" s="10"/>
      <c r="B206" s="216"/>
      <c r="C206" s="217"/>
      <c r="D206" s="211" t="s">
        <v>180</v>
      </c>
      <c r="E206" s="218" t="s">
        <v>19</v>
      </c>
      <c r="F206" s="219" t="s">
        <v>871</v>
      </c>
      <c r="G206" s="217"/>
      <c r="H206" s="218" t="s">
        <v>19</v>
      </c>
      <c r="I206" s="220"/>
      <c r="J206" s="217"/>
      <c r="K206" s="217"/>
      <c r="L206" s="221"/>
      <c r="M206" s="222"/>
      <c r="N206" s="223"/>
      <c r="O206" s="223"/>
      <c r="P206" s="223"/>
      <c r="Q206" s="223"/>
      <c r="R206" s="223"/>
      <c r="S206" s="223"/>
      <c r="T206" s="224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25" t="s">
        <v>180</v>
      </c>
      <c r="AU206" s="225" t="s">
        <v>74</v>
      </c>
      <c r="AV206" s="10" t="s">
        <v>81</v>
      </c>
      <c r="AW206" s="10" t="s">
        <v>35</v>
      </c>
      <c r="AX206" s="10" t="s">
        <v>74</v>
      </c>
      <c r="AY206" s="225" t="s">
        <v>174</v>
      </c>
    </row>
    <row r="207" s="11" customFormat="1">
      <c r="A207" s="11"/>
      <c r="B207" s="226"/>
      <c r="C207" s="227"/>
      <c r="D207" s="211" t="s">
        <v>180</v>
      </c>
      <c r="E207" s="228" t="s">
        <v>19</v>
      </c>
      <c r="F207" s="229" t="s">
        <v>872</v>
      </c>
      <c r="G207" s="227"/>
      <c r="H207" s="230">
        <v>8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T207" s="236" t="s">
        <v>180</v>
      </c>
      <c r="AU207" s="236" t="s">
        <v>74</v>
      </c>
      <c r="AV207" s="11" t="s">
        <v>83</v>
      </c>
      <c r="AW207" s="11" t="s">
        <v>35</v>
      </c>
      <c r="AX207" s="11" t="s">
        <v>81</v>
      </c>
      <c r="AY207" s="236" t="s">
        <v>174</v>
      </c>
    </row>
    <row r="208" s="2" customFormat="1" ht="44.25" customHeight="1">
      <c r="A208" s="37"/>
      <c r="B208" s="38"/>
      <c r="C208" s="198" t="s">
        <v>368</v>
      </c>
      <c r="D208" s="198" t="s">
        <v>168</v>
      </c>
      <c r="E208" s="199" t="s">
        <v>349</v>
      </c>
      <c r="F208" s="200" t="s">
        <v>350</v>
      </c>
      <c r="G208" s="201" t="s">
        <v>206</v>
      </c>
      <c r="H208" s="202">
        <v>11.891</v>
      </c>
      <c r="I208" s="203"/>
      <c r="J208" s="204">
        <f>ROUND(I208*H208,2)</f>
        <v>0</v>
      </c>
      <c r="K208" s="200" t="s">
        <v>172</v>
      </c>
      <c r="L208" s="43"/>
      <c r="M208" s="205" t="s">
        <v>19</v>
      </c>
      <c r="N208" s="206" t="s">
        <v>45</v>
      </c>
      <c r="O208" s="83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9" t="s">
        <v>173</v>
      </c>
      <c r="AT208" s="209" t="s">
        <v>168</v>
      </c>
      <c r="AU208" s="209" t="s">
        <v>74</v>
      </c>
      <c r="AY208" s="16" t="s">
        <v>174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6" t="s">
        <v>81</v>
      </c>
      <c r="BK208" s="210">
        <f>ROUND(I208*H208,2)</f>
        <v>0</v>
      </c>
      <c r="BL208" s="16" t="s">
        <v>173</v>
      </c>
      <c r="BM208" s="209" t="s">
        <v>873</v>
      </c>
    </row>
    <row r="209" s="2" customFormat="1">
      <c r="A209" s="37"/>
      <c r="B209" s="38"/>
      <c r="C209" s="39"/>
      <c r="D209" s="211" t="s">
        <v>176</v>
      </c>
      <c r="E209" s="39"/>
      <c r="F209" s="212" t="s">
        <v>352</v>
      </c>
      <c r="G209" s="39"/>
      <c r="H209" s="39"/>
      <c r="I209" s="147"/>
      <c r="J209" s="39"/>
      <c r="K209" s="39"/>
      <c r="L209" s="43"/>
      <c r="M209" s="213"/>
      <c r="N209" s="214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176</v>
      </c>
      <c r="AU209" s="16" t="s">
        <v>74</v>
      </c>
    </row>
    <row r="210" s="2" customFormat="1">
      <c r="A210" s="37"/>
      <c r="B210" s="38"/>
      <c r="C210" s="39"/>
      <c r="D210" s="211" t="s">
        <v>178</v>
      </c>
      <c r="E210" s="39"/>
      <c r="F210" s="215" t="s">
        <v>216</v>
      </c>
      <c r="G210" s="39"/>
      <c r="H210" s="39"/>
      <c r="I210" s="147"/>
      <c r="J210" s="39"/>
      <c r="K210" s="39"/>
      <c r="L210" s="43"/>
      <c r="M210" s="213"/>
      <c r="N210" s="214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178</v>
      </c>
      <c r="AU210" s="16" t="s">
        <v>74</v>
      </c>
    </row>
    <row r="211" s="10" customFormat="1">
      <c r="A211" s="10"/>
      <c r="B211" s="216"/>
      <c r="C211" s="217"/>
      <c r="D211" s="211" t="s">
        <v>180</v>
      </c>
      <c r="E211" s="218" t="s">
        <v>19</v>
      </c>
      <c r="F211" s="219" t="s">
        <v>353</v>
      </c>
      <c r="G211" s="217"/>
      <c r="H211" s="218" t="s">
        <v>19</v>
      </c>
      <c r="I211" s="220"/>
      <c r="J211" s="217"/>
      <c r="K211" s="217"/>
      <c r="L211" s="221"/>
      <c r="M211" s="222"/>
      <c r="N211" s="223"/>
      <c r="O211" s="223"/>
      <c r="P211" s="223"/>
      <c r="Q211" s="223"/>
      <c r="R211" s="223"/>
      <c r="S211" s="223"/>
      <c r="T211" s="224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25" t="s">
        <v>180</v>
      </c>
      <c r="AU211" s="225" t="s">
        <v>74</v>
      </c>
      <c r="AV211" s="10" t="s">
        <v>81</v>
      </c>
      <c r="AW211" s="10" t="s">
        <v>35</v>
      </c>
      <c r="AX211" s="10" t="s">
        <v>74</v>
      </c>
      <c r="AY211" s="225" t="s">
        <v>174</v>
      </c>
    </row>
    <row r="212" s="11" customFormat="1">
      <c r="A212" s="11"/>
      <c r="B212" s="226"/>
      <c r="C212" s="227"/>
      <c r="D212" s="211" t="s">
        <v>180</v>
      </c>
      <c r="E212" s="228" t="s">
        <v>19</v>
      </c>
      <c r="F212" s="229" t="s">
        <v>874</v>
      </c>
      <c r="G212" s="227"/>
      <c r="H212" s="230">
        <v>0.21099999999999999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T212" s="236" t="s">
        <v>180</v>
      </c>
      <c r="AU212" s="236" t="s">
        <v>74</v>
      </c>
      <c r="AV212" s="11" t="s">
        <v>83</v>
      </c>
      <c r="AW212" s="11" t="s">
        <v>35</v>
      </c>
      <c r="AX212" s="11" t="s">
        <v>74</v>
      </c>
      <c r="AY212" s="236" t="s">
        <v>174</v>
      </c>
    </row>
    <row r="213" s="10" customFormat="1">
      <c r="A213" s="10"/>
      <c r="B213" s="216"/>
      <c r="C213" s="217"/>
      <c r="D213" s="211" t="s">
        <v>180</v>
      </c>
      <c r="E213" s="218" t="s">
        <v>19</v>
      </c>
      <c r="F213" s="219" t="s">
        <v>610</v>
      </c>
      <c r="G213" s="217"/>
      <c r="H213" s="218" t="s">
        <v>19</v>
      </c>
      <c r="I213" s="220"/>
      <c r="J213" s="217"/>
      <c r="K213" s="217"/>
      <c r="L213" s="221"/>
      <c r="M213" s="222"/>
      <c r="N213" s="223"/>
      <c r="O213" s="223"/>
      <c r="P213" s="223"/>
      <c r="Q213" s="223"/>
      <c r="R213" s="223"/>
      <c r="S213" s="223"/>
      <c r="T213" s="224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25" t="s">
        <v>180</v>
      </c>
      <c r="AU213" s="225" t="s">
        <v>74</v>
      </c>
      <c r="AV213" s="10" t="s">
        <v>81</v>
      </c>
      <c r="AW213" s="10" t="s">
        <v>35</v>
      </c>
      <c r="AX213" s="10" t="s">
        <v>74</v>
      </c>
      <c r="AY213" s="225" t="s">
        <v>174</v>
      </c>
    </row>
    <row r="214" s="11" customFormat="1">
      <c r="A214" s="11"/>
      <c r="B214" s="226"/>
      <c r="C214" s="227"/>
      <c r="D214" s="211" t="s">
        <v>180</v>
      </c>
      <c r="E214" s="228" t="s">
        <v>19</v>
      </c>
      <c r="F214" s="229" t="s">
        <v>875</v>
      </c>
      <c r="G214" s="227"/>
      <c r="H214" s="230">
        <v>11.68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T214" s="236" t="s">
        <v>180</v>
      </c>
      <c r="AU214" s="236" t="s">
        <v>74</v>
      </c>
      <c r="AV214" s="11" t="s">
        <v>83</v>
      </c>
      <c r="AW214" s="11" t="s">
        <v>35</v>
      </c>
      <c r="AX214" s="11" t="s">
        <v>74</v>
      </c>
      <c r="AY214" s="236" t="s">
        <v>174</v>
      </c>
    </row>
    <row r="215" s="12" customFormat="1">
      <c r="A215" s="12"/>
      <c r="B215" s="237"/>
      <c r="C215" s="238"/>
      <c r="D215" s="211" t="s">
        <v>180</v>
      </c>
      <c r="E215" s="239" t="s">
        <v>19</v>
      </c>
      <c r="F215" s="240" t="s">
        <v>189</v>
      </c>
      <c r="G215" s="238"/>
      <c r="H215" s="241">
        <v>11.891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7" t="s">
        <v>180</v>
      </c>
      <c r="AU215" s="247" t="s">
        <v>74</v>
      </c>
      <c r="AV215" s="12" t="s">
        <v>173</v>
      </c>
      <c r="AW215" s="12" t="s">
        <v>35</v>
      </c>
      <c r="AX215" s="12" t="s">
        <v>81</v>
      </c>
      <c r="AY215" s="247" t="s">
        <v>174</v>
      </c>
    </row>
    <row r="216" s="2" customFormat="1" ht="55.5" customHeight="1">
      <c r="A216" s="37"/>
      <c r="B216" s="38"/>
      <c r="C216" s="198" t="s">
        <v>377</v>
      </c>
      <c r="D216" s="198" t="s">
        <v>168</v>
      </c>
      <c r="E216" s="199" t="s">
        <v>356</v>
      </c>
      <c r="F216" s="200" t="s">
        <v>357</v>
      </c>
      <c r="G216" s="201" t="s">
        <v>206</v>
      </c>
      <c r="H216" s="202">
        <v>4.7910000000000004</v>
      </c>
      <c r="I216" s="203"/>
      <c r="J216" s="204">
        <f>ROUND(I216*H216,2)</f>
        <v>0</v>
      </c>
      <c r="K216" s="200" t="s">
        <v>172</v>
      </c>
      <c r="L216" s="43"/>
      <c r="M216" s="205" t="s">
        <v>19</v>
      </c>
      <c r="N216" s="206" t="s">
        <v>45</v>
      </c>
      <c r="O216" s="83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9" t="s">
        <v>173</v>
      </c>
      <c r="AT216" s="209" t="s">
        <v>168</v>
      </c>
      <c r="AU216" s="209" t="s">
        <v>74</v>
      </c>
      <c r="AY216" s="16" t="s">
        <v>174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6" t="s">
        <v>81</v>
      </c>
      <c r="BK216" s="210">
        <f>ROUND(I216*H216,2)</f>
        <v>0</v>
      </c>
      <c r="BL216" s="16" t="s">
        <v>173</v>
      </c>
      <c r="BM216" s="209" t="s">
        <v>876</v>
      </c>
    </row>
    <row r="217" s="2" customFormat="1">
      <c r="A217" s="37"/>
      <c r="B217" s="38"/>
      <c r="C217" s="39"/>
      <c r="D217" s="211" t="s">
        <v>176</v>
      </c>
      <c r="E217" s="39"/>
      <c r="F217" s="212" t="s">
        <v>359</v>
      </c>
      <c r="G217" s="39"/>
      <c r="H217" s="39"/>
      <c r="I217" s="147"/>
      <c r="J217" s="39"/>
      <c r="K217" s="39"/>
      <c r="L217" s="43"/>
      <c r="M217" s="213"/>
      <c r="N217" s="214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176</v>
      </c>
      <c r="AU217" s="16" t="s">
        <v>74</v>
      </c>
    </row>
    <row r="218" s="2" customFormat="1">
      <c r="A218" s="37"/>
      <c r="B218" s="38"/>
      <c r="C218" s="39"/>
      <c r="D218" s="211" t="s">
        <v>178</v>
      </c>
      <c r="E218" s="39"/>
      <c r="F218" s="215" t="s">
        <v>216</v>
      </c>
      <c r="G218" s="39"/>
      <c r="H218" s="39"/>
      <c r="I218" s="147"/>
      <c r="J218" s="39"/>
      <c r="K218" s="39"/>
      <c r="L218" s="43"/>
      <c r="M218" s="213"/>
      <c r="N218" s="214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178</v>
      </c>
      <c r="AU218" s="16" t="s">
        <v>74</v>
      </c>
    </row>
    <row r="219" s="10" customFormat="1">
      <c r="A219" s="10"/>
      <c r="B219" s="216"/>
      <c r="C219" s="217"/>
      <c r="D219" s="211" t="s">
        <v>180</v>
      </c>
      <c r="E219" s="218" t="s">
        <v>19</v>
      </c>
      <c r="F219" s="219" t="s">
        <v>360</v>
      </c>
      <c r="G219" s="217"/>
      <c r="H219" s="218" t="s">
        <v>19</v>
      </c>
      <c r="I219" s="220"/>
      <c r="J219" s="217"/>
      <c r="K219" s="217"/>
      <c r="L219" s="221"/>
      <c r="M219" s="222"/>
      <c r="N219" s="223"/>
      <c r="O219" s="223"/>
      <c r="P219" s="223"/>
      <c r="Q219" s="223"/>
      <c r="R219" s="223"/>
      <c r="S219" s="223"/>
      <c r="T219" s="224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25" t="s">
        <v>180</v>
      </c>
      <c r="AU219" s="225" t="s">
        <v>74</v>
      </c>
      <c r="AV219" s="10" t="s">
        <v>81</v>
      </c>
      <c r="AW219" s="10" t="s">
        <v>35</v>
      </c>
      <c r="AX219" s="10" t="s">
        <v>74</v>
      </c>
      <c r="AY219" s="225" t="s">
        <v>174</v>
      </c>
    </row>
    <row r="220" s="11" customFormat="1">
      <c r="A220" s="11"/>
      <c r="B220" s="226"/>
      <c r="C220" s="227"/>
      <c r="D220" s="211" t="s">
        <v>180</v>
      </c>
      <c r="E220" s="228" t="s">
        <v>19</v>
      </c>
      <c r="F220" s="229" t="s">
        <v>877</v>
      </c>
      <c r="G220" s="227"/>
      <c r="H220" s="230">
        <v>4.7910000000000004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T220" s="236" t="s">
        <v>180</v>
      </c>
      <c r="AU220" s="236" t="s">
        <v>74</v>
      </c>
      <c r="AV220" s="11" t="s">
        <v>83</v>
      </c>
      <c r="AW220" s="11" t="s">
        <v>35</v>
      </c>
      <c r="AX220" s="11" t="s">
        <v>81</v>
      </c>
      <c r="AY220" s="236" t="s">
        <v>174</v>
      </c>
    </row>
    <row r="221" s="2" customFormat="1" ht="55.5" customHeight="1">
      <c r="A221" s="37"/>
      <c r="B221" s="38"/>
      <c r="C221" s="198" t="s">
        <v>384</v>
      </c>
      <c r="D221" s="198" t="s">
        <v>168</v>
      </c>
      <c r="E221" s="199" t="s">
        <v>363</v>
      </c>
      <c r="F221" s="200" t="s">
        <v>364</v>
      </c>
      <c r="G221" s="201" t="s">
        <v>206</v>
      </c>
      <c r="H221" s="202">
        <v>574.91999999999996</v>
      </c>
      <c r="I221" s="203"/>
      <c r="J221" s="204">
        <f>ROUND(I221*H221,2)</f>
        <v>0</v>
      </c>
      <c r="K221" s="200" t="s">
        <v>172</v>
      </c>
      <c r="L221" s="43"/>
      <c r="M221" s="205" t="s">
        <v>19</v>
      </c>
      <c r="N221" s="206" t="s">
        <v>45</v>
      </c>
      <c r="O221" s="83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9" t="s">
        <v>173</v>
      </c>
      <c r="AT221" s="209" t="s">
        <v>168</v>
      </c>
      <c r="AU221" s="209" t="s">
        <v>74</v>
      </c>
      <c r="AY221" s="16" t="s">
        <v>174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6" t="s">
        <v>81</v>
      </c>
      <c r="BK221" s="210">
        <f>ROUND(I221*H221,2)</f>
        <v>0</v>
      </c>
      <c r="BL221" s="16" t="s">
        <v>173</v>
      </c>
      <c r="BM221" s="209" t="s">
        <v>878</v>
      </c>
    </row>
    <row r="222" s="2" customFormat="1">
      <c r="A222" s="37"/>
      <c r="B222" s="38"/>
      <c r="C222" s="39"/>
      <c r="D222" s="211" t="s">
        <v>176</v>
      </c>
      <c r="E222" s="39"/>
      <c r="F222" s="212" t="s">
        <v>366</v>
      </c>
      <c r="G222" s="39"/>
      <c r="H222" s="39"/>
      <c r="I222" s="147"/>
      <c r="J222" s="39"/>
      <c r="K222" s="39"/>
      <c r="L222" s="43"/>
      <c r="M222" s="213"/>
      <c r="N222" s="214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176</v>
      </c>
      <c r="AU222" s="16" t="s">
        <v>74</v>
      </c>
    </row>
    <row r="223" s="2" customFormat="1">
      <c r="A223" s="37"/>
      <c r="B223" s="38"/>
      <c r="C223" s="39"/>
      <c r="D223" s="211" t="s">
        <v>178</v>
      </c>
      <c r="E223" s="39"/>
      <c r="F223" s="215" t="s">
        <v>216</v>
      </c>
      <c r="G223" s="39"/>
      <c r="H223" s="39"/>
      <c r="I223" s="147"/>
      <c r="J223" s="39"/>
      <c r="K223" s="39"/>
      <c r="L223" s="43"/>
      <c r="M223" s="213"/>
      <c r="N223" s="214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178</v>
      </c>
      <c r="AU223" s="16" t="s">
        <v>74</v>
      </c>
    </row>
    <row r="224" s="11" customFormat="1">
      <c r="A224" s="11"/>
      <c r="B224" s="226"/>
      <c r="C224" s="227"/>
      <c r="D224" s="211" t="s">
        <v>180</v>
      </c>
      <c r="E224" s="228" t="s">
        <v>19</v>
      </c>
      <c r="F224" s="229" t="s">
        <v>879</v>
      </c>
      <c r="G224" s="227"/>
      <c r="H224" s="230">
        <v>574.91999999999996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T224" s="236" t="s">
        <v>180</v>
      </c>
      <c r="AU224" s="236" t="s">
        <v>74</v>
      </c>
      <c r="AV224" s="11" t="s">
        <v>83</v>
      </c>
      <c r="AW224" s="11" t="s">
        <v>35</v>
      </c>
      <c r="AX224" s="11" t="s">
        <v>81</v>
      </c>
      <c r="AY224" s="236" t="s">
        <v>174</v>
      </c>
    </row>
    <row r="225" s="2" customFormat="1" ht="55.5" customHeight="1">
      <c r="A225" s="37"/>
      <c r="B225" s="38"/>
      <c r="C225" s="198" t="s">
        <v>595</v>
      </c>
      <c r="D225" s="198" t="s">
        <v>168</v>
      </c>
      <c r="E225" s="199" t="s">
        <v>766</v>
      </c>
      <c r="F225" s="200" t="s">
        <v>767</v>
      </c>
      <c r="G225" s="201" t="s">
        <v>206</v>
      </c>
      <c r="H225" s="202">
        <v>2.27</v>
      </c>
      <c r="I225" s="203"/>
      <c r="J225" s="204">
        <f>ROUND(I225*H225,2)</f>
        <v>0</v>
      </c>
      <c r="K225" s="200" t="s">
        <v>172</v>
      </c>
      <c r="L225" s="43"/>
      <c r="M225" s="205" t="s">
        <v>19</v>
      </c>
      <c r="N225" s="206" t="s">
        <v>45</v>
      </c>
      <c r="O225" s="83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9" t="s">
        <v>173</v>
      </c>
      <c r="AT225" s="209" t="s">
        <v>168</v>
      </c>
      <c r="AU225" s="209" t="s">
        <v>74</v>
      </c>
      <c r="AY225" s="16" t="s">
        <v>174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6" t="s">
        <v>81</v>
      </c>
      <c r="BK225" s="210">
        <f>ROUND(I225*H225,2)</f>
        <v>0</v>
      </c>
      <c r="BL225" s="16" t="s">
        <v>173</v>
      </c>
      <c r="BM225" s="209" t="s">
        <v>880</v>
      </c>
    </row>
    <row r="226" s="2" customFormat="1">
      <c r="A226" s="37"/>
      <c r="B226" s="38"/>
      <c r="C226" s="39"/>
      <c r="D226" s="211" t="s">
        <v>176</v>
      </c>
      <c r="E226" s="39"/>
      <c r="F226" s="212" t="s">
        <v>769</v>
      </c>
      <c r="G226" s="39"/>
      <c r="H226" s="39"/>
      <c r="I226" s="147"/>
      <c r="J226" s="39"/>
      <c r="K226" s="39"/>
      <c r="L226" s="43"/>
      <c r="M226" s="213"/>
      <c r="N226" s="214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176</v>
      </c>
      <c r="AU226" s="16" t="s">
        <v>74</v>
      </c>
    </row>
    <row r="227" s="2" customFormat="1">
      <c r="A227" s="37"/>
      <c r="B227" s="38"/>
      <c r="C227" s="39"/>
      <c r="D227" s="211" t="s">
        <v>178</v>
      </c>
      <c r="E227" s="39"/>
      <c r="F227" s="215" t="s">
        <v>216</v>
      </c>
      <c r="G227" s="39"/>
      <c r="H227" s="39"/>
      <c r="I227" s="147"/>
      <c r="J227" s="39"/>
      <c r="K227" s="39"/>
      <c r="L227" s="43"/>
      <c r="M227" s="213"/>
      <c r="N227" s="214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178</v>
      </c>
      <c r="AU227" s="16" t="s">
        <v>74</v>
      </c>
    </row>
    <row r="228" s="10" customFormat="1">
      <c r="A228" s="10"/>
      <c r="B228" s="216"/>
      <c r="C228" s="217"/>
      <c r="D228" s="211" t="s">
        <v>180</v>
      </c>
      <c r="E228" s="218" t="s">
        <v>19</v>
      </c>
      <c r="F228" s="219" t="s">
        <v>881</v>
      </c>
      <c r="G228" s="217"/>
      <c r="H228" s="218" t="s">
        <v>19</v>
      </c>
      <c r="I228" s="220"/>
      <c r="J228" s="217"/>
      <c r="K228" s="217"/>
      <c r="L228" s="221"/>
      <c r="M228" s="222"/>
      <c r="N228" s="223"/>
      <c r="O228" s="223"/>
      <c r="P228" s="223"/>
      <c r="Q228" s="223"/>
      <c r="R228" s="223"/>
      <c r="S228" s="223"/>
      <c r="T228" s="224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25" t="s">
        <v>180</v>
      </c>
      <c r="AU228" s="225" t="s">
        <v>74</v>
      </c>
      <c r="AV228" s="10" t="s">
        <v>81</v>
      </c>
      <c r="AW228" s="10" t="s">
        <v>35</v>
      </c>
      <c r="AX228" s="10" t="s">
        <v>74</v>
      </c>
      <c r="AY228" s="225" t="s">
        <v>174</v>
      </c>
    </row>
    <row r="229" s="11" customFormat="1">
      <c r="A229" s="11"/>
      <c r="B229" s="226"/>
      <c r="C229" s="227"/>
      <c r="D229" s="211" t="s">
        <v>180</v>
      </c>
      <c r="E229" s="228" t="s">
        <v>19</v>
      </c>
      <c r="F229" s="229" t="s">
        <v>882</v>
      </c>
      <c r="G229" s="227"/>
      <c r="H229" s="230">
        <v>2.27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T229" s="236" t="s">
        <v>180</v>
      </c>
      <c r="AU229" s="236" t="s">
        <v>74</v>
      </c>
      <c r="AV229" s="11" t="s">
        <v>83</v>
      </c>
      <c r="AW229" s="11" t="s">
        <v>35</v>
      </c>
      <c r="AX229" s="11" t="s">
        <v>81</v>
      </c>
      <c r="AY229" s="236" t="s">
        <v>174</v>
      </c>
    </row>
    <row r="230" s="2" customFormat="1" ht="44.25" customHeight="1">
      <c r="A230" s="37"/>
      <c r="B230" s="38"/>
      <c r="C230" s="198" t="s">
        <v>602</v>
      </c>
      <c r="D230" s="198" t="s">
        <v>168</v>
      </c>
      <c r="E230" s="199" t="s">
        <v>369</v>
      </c>
      <c r="F230" s="200" t="s">
        <v>370</v>
      </c>
      <c r="G230" s="201" t="s">
        <v>206</v>
      </c>
      <c r="H230" s="202">
        <v>37.136000000000003</v>
      </c>
      <c r="I230" s="203"/>
      <c r="J230" s="204">
        <f>ROUND(I230*H230,2)</f>
        <v>0</v>
      </c>
      <c r="K230" s="200" t="s">
        <v>172</v>
      </c>
      <c r="L230" s="43"/>
      <c r="M230" s="205" t="s">
        <v>19</v>
      </c>
      <c r="N230" s="206" t="s">
        <v>45</v>
      </c>
      <c r="O230" s="83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173</v>
      </c>
      <c r="AT230" s="209" t="s">
        <v>168</v>
      </c>
      <c r="AU230" s="209" t="s">
        <v>74</v>
      </c>
      <c r="AY230" s="16" t="s">
        <v>174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81</v>
      </c>
      <c r="BK230" s="210">
        <f>ROUND(I230*H230,2)</f>
        <v>0</v>
      </c>
      <c r="BL230" s="16" t="s">
        <v>173</v>
      </c>
      <c r="BM230" s="209" t="s">
        <v>883</v>
      </c>
    </row>
    <row r="231" s="2" customFormat="1">
      <c r="A231" s="37"/>
      <c r="B231" s="38"/>
      <c r="C231" s="39"/>
      <c r="D231" s="211" t="s">
        <v>176</v>
      </c>
      <c r="E231" s="39"/>
      <c r="F231" s="212" t="s">
        <v>372</v>
      </c>
      <c r="G231" s="39"/>
      <c r="H231" s="39"/>
      <c r="I231" s="147"/>
      <c r="J231" s="39"/>
      <c r="K231" s="39"/>
      <c r="L231" s="43"/>
      <c r="M231" s="213"/>
      <c r="N231" s="214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176</v>
      </c>
      <c r="AU231" s="16" t="s">
        <v>74</v>
      </c>
    </row>
    <row r="232" s="2" customFormat="1">
      <c r="A232" s="37"/>
      <c r="B232" s="38"/>
      <c r="C232" s="39"/>
      <c r="D232" s="211" t="s">
        <v>178</v>
      </c>
      <c r="E232" s="39"/>
      <c r="F232" s="215" t="s">
        <v>216</v>
      </c>
      <c r="G232" s="39"/>
      <c r="H232" s="39"/>
      <c r="I232" s="147"/>
      <c r="J232" s="39"/>
      <c r="K232" s="39"/>
      <c r="L232" s="43"/>
      <c r="M232" s="213"/>
      <c r="N232" s="214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178</v>
      </c>
      <c r="AU232" s="16" t="s">
        <v>74</v>
      </c>
    </row>
    <row r="233" s="10" customFormat="1">
      <c r="A233" s="10"/>
      <c r="B233" s="216"/>
      <c r="C233" s="217"/>
      <c r="D233" s="211" t="s">
        <v>180</v>
      </c>
      <c r="E233" s="218" t="s">
        <v>19</v>
      </c>
      <c r="F233" s="219" t="s">
        <v>373</v>
      </c>
      <c r="G233" s="217"/>
      <c r="H233" s="218" t="s">
        <v>19</v>
      </c>
      <c r="I233" s="220"/>
      <c r="J233" s="217"/>
      <c r="K233" s="217"/>
      <c r="L233" s="221"/>
      <c r="M233" s="222"/>
      <c r="N233" s="223"/>
      <c r="O233" s="223"/>
      <c r="P233" s="223"/>
      <c r="Q233" s="223"/>
      <c r="R233" s="223"/>
      <c r="S233" s="223"/>
      <c r="T233" s="224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25" t="s">
        <v>180</v>
      </c>
      <c r="AU233" s="225" t="s">
        <v>74</v>
      </c>
      <c r="AV233" s="10" t="s">
        <v>81</v>
      </c>
      <c r="AW233" s="10" t="s">
        <v>35</v>
      </c>
      <c r="AX233" s="10" t="s">
        <v>74</v>
      </c>
      <c r="AY233" s="225" t="s">
        <v>174</v>
      </c>
    </row>
    <row r="234" s="11" customFormat="1">
      <c r="A234" s="11"/>
      <c r="B234" s="226"/>
      <c r="C234" s="227"/>
      <c r="D234" s="211" t="s">
        <v>180</v>
      </c>
      <c r="E234" s="228" t="s">
        <v>19</v>
      </c>
      <c r="F234" s="229" t="s">
        <v>884</v>
      </c>
      <c r="G234" s="227"/>
      <c r="H234" s="230">
        <v>18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T234" s="236" t="s">
        <v>180</v>
      </c>
      <c r="AU234" s="236" t="s">
        <v>74</v>
      </c>
      <c r="AV234" s="11" t="s">
        <v>83</v>
      </c>
      <c r="AW234" s="11" t="s">
        <v>35</v>
      </c>
      <c r="AX234" s="11" t="s">
        <v>74</v>
      </c>
      <c r="AY234" s="236" t="s">
        <v>174</v>
      </c>
    </row>
    <row r="235" s="11" customFormat="1">
      <c r="A235" s="11"/>
      <c r="B235" s="226"/>
      <c r="C235" s="227"/>
      <c r="D235" s="211" t="s">
        <v>180</v>
      </c>
      <c r="E235" s="228" t="s">
        <v>19</v>
      </c>
      <c r="F235" s="229" t="s">
        <v>885</v>
      </c>
      <c r="G235" s="227"/>
      <c r="H235" s="230">
        <v>13.992000000000001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T235" s="236" t="s">
        <v>180</v>
      </c>
      <c r="AU235" s="236" t="s">
        <v>74</v>
      </c>
      <c r="AV235" s="11" t="s">
        <v>83</v>
      </c>
      <c r="AW235" s="11" t="s">
        <v>35</v>
      </c>
      <c r="AX235" s="11" t="s">
        <v>74</v>
      </c>
      <c r="AY235" s="236" t="s">
        <v>174</v>
      </c>
    </row>
    <row r="236" s="11" customFormat="1">
      <c r="A236" s="11"/>
      <c r="B236" s="226"/>
      <c r="C236" s="227"/>
      <c r="D236" s="211" t="s">
        <v>180</v>
      </c>
      <c r="E236" s="228" t="s">
        <v>19</v>
      </c>
      <c r="F236" s="229" t="s">
        <v>886</v>
      </c>
      <c r="G236" s="227"/>
      <c r="H236" s="230">
        <v>5.1299999999999999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T236" s="236" t="s">
        <v>180</v>
      </c>
      <c r="AU236" s="236" t="s">
        <v>74</v>
      </c>
      <c r="AV236" s="11" t="s">
        <v>83</v>
      </c>
      <c r="AW236" s="11" t="s">
        <v>35</v>
      </c>
      <c r="AX236" s="11" t="s">
        <v>74</v>
      </c>
      <c r="AY236" s="236" t="s">
        <v>174</v>
      </c>
    </row>
    <row r="237" s="11" customFormat="1">
      <c r="A237" s="11"/>
      <c r="B237" s="226"/>
      <c r="C237" s="227"/>
      <c r="D237" s="211" t="s">
        <v>180</v>
      </c>
      <c r="E237" s="228" t="s">
        <v>19</v>
      </c>
      <c r="F237" s="229" t="s">
        <v>887</v>
      </c>
      <c r="G237" s="227"/>
      <c r="H237" s="230">
        <v>0.014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T237" s="236" t="s">
        <v>180</v>
      </c>
      <c r="AU237" s="236" t="s">
        <v>74</v>
      </c>
      <c r="AV237" s="11" t="s">
        <v>83</v>
      </c>
      <c r="AW237" s="11" t="s">
        <v>35</v>
      </c>
      <c r="AX237" s="11" t="s">
        <v>74</v>
      </c>
      <c r="AY237" s="236" t="s">
        <v>174</v>
      </c>
    </row>
    <row r="238" s="12" customFormat="1">
      <c r="A238" s="12"/>
      <c r="B238" s="237"/>
      <c r="C238" s="238"/>
      <c r="D238" s="211" t="s">
        <v>180</v>
      </c>
      <c r="E238" s="239" t="s">
        <v>19</v>
      </c>
      <c r="F238" s="240" t="s">
        <v>189</v>
      </c>
      <c r="G238" s="238"/>
      <c r="H238" s="241">
        <v>37.136000000000003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7" t="s">
        <v>180</v>
      </c>
      <c r="AU238" s="247" t="s">
        <v>74</v>
      </c>
      <c r="AV238" s="12" t="s">
        <v>173</v>
      </c>
      <c r="AW238" s="12" t="s">
        <v>35</v>
      </c>
      <c r="AX238" s="12" t="s">
        <v>81</v>
      </c>
      <c r="AY238" s="247" t="s">
        <v>174</v>
      </c>
    </row>
    <row r="239" s="2" customFormat="1" ht="21.75" customHeight="1">
      <c r="A239" s="37"/>
      <c r="B239" s="38"/>
      <c r="C239" s="198" t="s">
        <v>607</v>
      </c>
      <c r="D239" s="198" t="s">
        <v>168</v>
      </c>
      <c r="E239" s="199" t="s">
        <v>378</v>
      </c>
      <c r="F239" s="200" t="s">
        <v>379</v>
      </c>
      <c r="G239" s="201" t="s">
        <v>206</v>
      </c>
      <c r="H239" s="202">
        <v>37.122</v>
      </c>
      <c r="I239" s="203"/>
      <c r="J239" s="204">
        <f>ROUND(I239*H239,2)</f>
        <v>0</v>
      </c>
      <c r="K239" s="200" t="s">
        <v>172</v>
      </c>
      <c r="L239" s="43"/>
      <c r="M239" s="205" t="s">
        <v>19</v>
      </c>
      <c r="N239" s="206" t="s">
        <v>45</v>
      </c>
      <c r="O239" s="83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9" t="s">
        <v>173</v>
      </c>
      <c r="AT239" s="209" t="s">
        <v>168</v>
      </c>
      <c r="AU239" s="209" t="s">
        <v>74</v>
      </c>
      <c r="AY239" s="16" t="s">
        <v>174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6" t="s">
        <v>81</v>
      </c>
      <c r="BK239" s="210">
        <f>ROUND(I239*H239,2)</f>
        <v>0</v>
      </c>
      <c r="BL239" s="16" t="s">
        <v>173</v>
      </c>
      <c r="BM239" s="209" t="s">
        <v>888</v>
      </c>
    </row>
    <row r="240" s="2" customFormat="1">
      <c r="A240" s="37"/>
      <c r="B240" s="38"/>
      <c r="C240" s="39"/>
      <c r="D240" s="211" t="s">
        <v>176</v>
      </c>
      <c r="E240" s="39"/>
      <c r="F240" s="212" t="s">
        <v>381</v>
      </c>
      <c r="G240" s="39"/>
      <c r="H240" s="39"/>
      <c r="I240" s="147"/>
      <c r="J240" s="39"/>
      <c r="K240" s="39"/>
      <c r="L240" s="43"/>
      <c r="M240" s="213"/>
      <c r="N240" s="214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176</v>
      </c>
      <c r="AU240" s="16" t="s">
        <v>74</v>
      </c>
    </row>
    <row r="241" s="2" customFormat="1">
      <c r="A241" s="37"/>
      <c r="B241" s="38"/>
      <c r="C241" s="39"/>
      <c r="D241" s="211" t="s">
        <v>178</v>
      </c>
      <c r="E241" s="39"/>
      <c r="F241" s="215" t="s">
        <v>382</v>
      </c>
      <c r="G241" s="39"/>
      <c r="H241" s="39"/>
      <c r="I241" s="147"/>
      <c r="J241" s="39"/>
      <c r="K241" s="39"/>
      <c r="L241" s="43"/>
      <c r="M241" s="213"/>
      <c r="N241" s="214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178</v>
      </c>
      <c r="AU241" s="16" t="s">
        <v>74</v>
      </c>
    </row>
    <row r="242" s="11" customFormat="1">
      <c r="A242" s="11"/>
      <c r="B242" s="226"/>
      <c r="C242" s="227"/>
      <c r="D242" s="211" t="s">
        <v>180</v>
      </c>
      <c r="E242" s="228" t="s">
        <v>19</v>
      </c>
      <c r="F242" s="229" t="s">
        <v>889</v>
      </c>
      <c r="G242" s="227"/>
      <c r="H242" s="230">
        <v>37.122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T242" s="236" t="s">
        <v>180</v>
      </c>
      <c r="AU242" s="236" t="s">
        <v>74</v>
      </c>
      <c r="AV242" s="11" t="s">
        <v>83</v>
      </c>
      <c r="AW242" s="11" t="s">
        <v>35</v>
      </c>
      <c r="AX242" s="11" t="s">
        <v>81</v>
      </c>
      <c r="AY242" s="236" t="s">
        <v>174</v>
      </c>
    </row>
    <row r="243" s="2" customFormat="1" ht="21.75" customHeight="1">
      <c r="A243" s="37"/>
      <c r="B243" s="38"/>
      <c r="C243" s="198" t="s">
        <v>612</v>
      </c>
      <c r="D243" s="198" t="s">
        <v>168</v>
      </c>
      <c r="E243" s="199" t="s">
        <v>385</v>
      </c>
      <c r="F243" s="200" t="s">
        <v>386</v>
      </c>
      <c r="G243" s="201" t="s">
        <v>206</v>
      </c>
      <c r="H243" s="202">
        <v>0.014</v>
      </c>
      <c r="I243" s="203"/>
      <c r="J243" s="204">
        <f>ROUND(I243*H243,2)</f>
        <v>0</v>
      </c>
      <c r="K243" s="200" t="s">
        <v>172</v>
      </c>
      <c r="L243" s="43"/>
      <c r="M243" s="205" t="s">
        <v>19</v>
      </c>
      <c r="N243" s="206" t="s">
        <v>45</v>
      </c>
      <c r="O243" s="83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9" t="s">
        <v>173</v>
      </c>
      <c r="AT243" s="209" t="s">
        <v>168</v>
      </c>
      <c r="AU243" s="209" t="s">
        <v>74</v>
      </c>
      <c r="AY243" s="16" t="s">
        <v>174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6" t="s">
        <v>81</v>
      </c>
      <c r="BK243" s="210">
        <f>ROUND(I243*H243,2)</f>
        <v>0</v>
      </c>
      <c r="BL243" s="16" t="s">
        <v>173</v>
      </c>
      <c r="BM243" s="209" t="s">
        <v>890</v>
      </c>
    </row>
    <row r="244" s="2" customFormat="1">
      <c r="A244" s="37"/>
      <c r="B244" s="38"/>
      <c r="C244" s="39"/>
      <c r="D244" s="211" t="s">
        <v>176</v>
      </c>
      <c r="E244" s="39"/>
      <c r="F244" s="212" t="s">
        <v>388</v>
      </c>
      <c r="G244" s="39"/>
      <c r="H244" s="39"/>
      <c r="I244" s="147"/>
      <c r="J244" s="39"/>
      <c r="K244" s="39"/>
      <c r="L244" s="43"/>
      <c r="M244" s="213"/>
      <c r="N244" s="214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176</v>
      </c>
      <c r="AU244" s="16" t="s">
        <v>74</v>
      </c>
    </row>
    <row r="245" s="2" customFormat="1">
      <c r="A245" s="37"/>
      <c r="B245" s="38"/>
      <c r="C245" s="39"/>
      <c r="D245" s="211" t="s">
        <v>178</v>
      </c>
      <c r="E245" s="39"/>
      <c r="F245" s="215" t="s">
        <v>382</v>
      </c>
      <c r="G245" s="39"/>
      <c r="H245" s="39"/>
      <c r="I245" s="147"/>
      <c r="J245" s="39"/>
      <c r="K245" s="39"/>
      <c r="L245" s="43"/>
      <c r="M245" s="258"/>
      <c r="N245" s="259"/>
      <c r="O245" s="260"/>
      <c r="P245" s="260"/>
      <c r="Q245" s="260"/>
      <c r="R245" s="260"/>
      <c r="S245" s="260"/>
      <c r="T245" s="26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178</v>
      </c>
      <c r="AU245" s="16" t="s">
        <v>74</v>
      </c>
    </row>
    <row r="246" s="2" customFormat="1" ht="6.96" customHeight="1">
      <c r="A246" s="37"/>
      <c r="B246" s="58"/>
      <c r="C246" s="59"/>
      <c r="D246" s="59"/>
      <c r="E246" s="59"/>
      <c r="F246" s="59"/>
      <c r="G246" s="59"/>
      <c r="H246" s="59"/>
      <c r="I246" s="175"/>
      <c r="J246" s="59"/>
      <c r="K246" s="59"/>
      <c r="L246" s="43"/>
      <c r="M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</row>
  </sheetData>
  <sheetProtection sheet="1" autoFilter="0" formatColumns="0" formatRows="0" objects="1" scenarios="1" spinCount="100000" saltValue="Qfq4kjAtBUToud6itIW7BlZ96MfqRPmtAgHSAwT+yVlorJom3NceQGxwzUtlNo8HWVwiNh4Dls7i9r/LWaY0gw==" hashValue="yqkocfpe64jaoe447AopbT9TJ1R9HrvOgkgGyXWvrHB4tpbHlNlShkEg/TstyfHrTfeh7k+kGxVpqLV275pDCA==" algorithmName="SHA-512" password="CC35"/>
  <autoFilter ref="C90:K24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891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ROUND((SUM(BE91:BE110)),  2)</f>
        <v>0</v>
      </c>
      <c r="G37" s="37"/>
      <c r="H37" s="37"/>
      <c r="I37" s="164">
        <v>0.20999999999999999</v>
      </c>
      <c r="J37" s="163">
        <f>ROUND(((SUM(BE91:BE110))*I37),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ROUND((SUM(BF91:BF110)),  2)</f>
        <v>0</v>
      </c>
      <c r="G38" s="37"/>
      <c r="H38" s="37"/>
      <c r="I38" s="164">
        <v>0.14999999999999999</v>
      </c>
      <c r="J38" s="163">
        <f>ROUND(((SUM(BF91:BF110))*I38),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ROUND((SUM(BG91:BG110)),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ROUND((SUM(BH91:BH110)),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ROUND((SUM(BI91:BI110)),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11 - Souhrnné výkony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11 - Souhrnné výkony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SUM(P92:P110)</f>
        <v>0</v>
      </c>
      <c r="Q91" s="95"/>
      <c r="R91" s="195">
        <f>SUM(R92:R110)</f>
        <v>0</v>
      </c>
      <c r="S91" s="95"/>
      <c r="T91" s="196">
        <f>SUM(T92:T110)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SUM(BK92:BK110)</f>
        <v>0</v>
      </c>
    </row>
    <row r="92" s="2" customFormat="1" ht="33" customHeight="1">
      <c r="A92" s="37"/>
      <c r="B92" s="38"/>
      <c r="C92" s="198" t="s">
        <v>81</v>
      </c>
      <c r="D92" s="198" t="s">
        <v>168</v>
      </c>
      <c r="E92" s="199" t="s">
        <v>892</v>
      </c>
      <c r="F92" s="200" t="s">
        <v>893</v>
      </c>
      <c r="G92" s="201" t="s">
        <v>268</v>
      </c>
      <c r="H92" s="202">
        <v>200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894</v>
      </c>
    </row>
    <row r="93" s="2" customFormat="1">
      <c r="A93" s="37"/>
      <c r="B93" s="38"/>
      <c r="C93" s="39"/>
      <c r="D93" s="211" t="s">
        <v>176</v>
      </c>
      <c r="E93" s="39"/>
      <c r="F93" s="212" t="s">
        <v>895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 ht="21.75" customHeight="1">
      <c r="A94" s="37"/>
      <c r="B94" s="38"/>
      <c r="C94" s="198" t="s">
        <v>83</v>
      </c>
      <c r="D94" s="198" t="s">
        <v>168</v>
      </c>
      <c r="E94" s="199" t="s">
        <v>896</v>
      </c>
      <c r="F94" s="200" t="s">
        <v>897</v>
      </c>
      <c r="G94" s="201" t="s">
        <v>268</v>
      </c>
      <c r="H94" s="202">
        <v>200</v>
      </c>
      <c r="I94" s="203"/>
      <c r="J94" s="204">
        <f>ROUND(I94*H94,2)</f>
        <v>0</v>
      </c>
      <c r="K94" s="200" t="s">
        <v>172</v>
      </c>
      <c r="L94" s="43"/>
      <c r="M94" s="205" t="s">
        <v>19</v>
      </c>
      <c r="N94" s="206" t="s">
        <v>45</v>
      </c>
      <c r="O94" s="83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9" t="s">
        <v>173</v>
      </c>
      <c r="AT94" s="209" t="s">
        <v>168</v>
      </c>
      <c r="AU94" s="209" t="s">
        <v>74</v>
      </c>
      <c r="AY94" s="16" t="s">
        <v>174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6" t="s">
        <v>81</v>
      </c>
      <c r="BK94" s="210">
        <f>ROUND(I94*H94,2)</f>
        <v>0</v>
      </c>
      <c r="BL94" s="16" t="s">
        <v>173</v>
      </c>
      <c r="BM94" s="209" t="s">
        <v>898</v>
      </c>
    </row>
    <row r="95" s="2" customFormat="1">
      <c r="A95" s="37"/>
      <c r="B95" s="38"/>
      <c r="C95" s="39"/>
      <c r="D95" s="211" t="s">
        <v>176</v>
      </c>
      <c r="E95" s="39"/>
      <c r="F95" s="212" t="s">
        <v>897</v>
      </c>
      <c r="G95" s="39"/>
      <c r="H95" s="39"/>
      <c r="I95" s="147"/>
      <c r="J95" s="39"/>
      <c r="K95" s="39"/>
      <c r="L95" s="43"/>
      <c r="M95" s="213"/>
      <c r="N95" s="214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176</v>
      </c>
      <c r="AU95" s="16" t="s">
        <v>74</v>
      </c>
    </row>
    <row r="96" s="2" customFormat="1" ht="21.75" customHeight="1">
      <c r="A96" s="37"/>
      <c r="B96" s="38"/>
      <c r="C96" s="198" t="s">
        <v>90</v>
      </c>
      <c r="D96" s="198" t="s">
        <v>168</v>
      </c>
      <c r="E96" s="199" t="s">
        <v>899</v>
      </c>
      <c r="F96" s="200" t="s">
        <v>900</v>
      </c>
      <c r="G96" s="201" t="s">
        <v>268</v>
      </c>
      <c r="H96" s="202">
        <v>10</v>
      </c>
      <c r="I96" s="203"/>
      <c r="J96" s="204">
        <f>ROUND(I96*H96,2)</f>
        <v>0</v>
      </c>
      <c r="K96" s="200" t="s">
        <v>172</v>
      </c>
      <c r="L96" s="43"/>
      <c r="M96" s="205" t="s">
        <v>19</v>
      </c>
      <c r="N96" s="206" t="s">
        <v>45</v>
      </c>
      <c r="O96" s="83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9" t="s">
        <v>173</v>
      </c>
      <c r="AT96" s="209" t="s">
        <v>168</v>
      </c>
      <c r="AU96" s="209" t="s">
        <v>74</v>
      </c>
      <c r="AY96" s="16" t="s">
        <v>174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6" t="s">
        <v>81</v>
      </c>
      <c r="BK96" s="210">
        <f>ROUND(I96*H96,2)</f>
        <v>0</v>
      </c>
      <c r="BL96" s="16" t="s">
        <v>173</v>
      </c>
      <c r="BM96" s="209" t="s">
        <v>901</v>
      </c>
    </row>
    <row r="97" s="2" customFormat="1">
      <c r="A97" s="37"/>
      <c r="B97" s="38"/>
      <c r="C97" s="39"/>
      <c r="D97" s="211" t="s">
        <v>176</v>
      </c>
      <c r="E97" s="39"/>
      <c r="F97" s="212" t="s">
        <v>900</v>
      </c>
      <c r="G97" s="39"/>
      <c r="H97" s="39"/>
      <c r="I97" s="147"/>
      <c r="J97" s="39"/>
      <c r="K97" s="39"/>
      <c r="L97" s="43"/>
      <c r="M97" s="213"/>
      <c r="N97" s="21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176</v>
      </c>
      <c r="AU97" s="16" t="s">
        <v>74</v>
      </c>
    </row>
    <row r="98" s="10" customFormat="1">
      <c r="A98" s="10"/>
      <c r="B98" s="216"/>
      <c r="C98" s="217"/>
      <c r="D98" s="211" t="s">
        <v>180</v>
      </c>
      <c r="E98" s="218" t="s">
        <v>19</v>
      </c>
      <c r="F98" s="219" t="s">
        <v>902</v>
      </c>
      <c r="G98" s="217"/>
      <c r="H98" s="218" t="s">
        <v>19</v>
      </c>
      <c r="I98" s="220"/>
      <c r="J98" s="217"/>
      <c r="K98" s="217"/>
      <c r="L98" s="221"/>
      <c r="M98" s="222"/>
      <c r="N98" s="223"/>
      <c r="O98" s="223"/>
      <c r="P98" s="223"/>
      <c r="Q98" s="223"/>
      <c r="R98" s="223"/>
      <c r="S98" s="223"/>
      <c r="T98" s="224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25" t="s">
        <v>180</v>
      </c>
      <c r="AU98" s="225" t="s">
        <v>74</v>
      </c>
      <c r="AV98" s="10" t="s">
        <v>81</v>
      </c>
      <c r="AW98" s="10" t="s">
        <v>35</v>
      </c>
      <c r="AX98" s="10" t="s">
        <v>74</v>
      </c>
      <c r="AY98" s="225" t="s">
        <v>174</v>
      </c>
    </row>
    <row r="99" s="11" customFormat="1">
      <c r="A99" s="11"/>
      <c r="B99" s="226"/>
      <c r="C99" s="227"/>
      <c r="D99" s="211" t="s">
        <v>180</v>
      </c>
      <c r="E99" s="228" t="s">
        <v>19</v>
      </c>
      <c r="F99" s="229" t="s">
        <v>116</v>
      </c>
      <c r="G99" s="227"/>
      <c r="H99" s="230">
        <v>10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T99" s="236" t="s">
        <v>180</v>
      </c>
      <c r="AU99" s="236" t="s">
        <v>74</v>
      </c>
      <c r="AV99" s="11" t="s">
        <v>83</v>
      </c>
      <c r="AW99" s="11" t="s">
        <v>35</v>
      </c>
      <c r="AX99" s="11" t="s">
        <v>81</v>
      </c>
      <c r="AY99" s="236" t="s">
        <v>174</v>
      </c>
    </row>
    <row r="100" s="2" customFormat="1" ht="21.75" customHeight="1">
      <c r="A100" s="37"/>
      <c r="B100" s="38"/>
      <c r="C100" s="198" t="s">
        <v>173</v>
      </c>
      <c r="D100" s="198" t="s">
        <v>168</v>
      </c>
      <c r="E100" s="199" t="s">
        <v>903</v>
      </c>
      <c r="F100" s="200" t="s">
        <v>904</v>
      </c>
      <c r="G100" s="201" t="s">
        <v>268</v>
      </c>
      <c r="H100" s="202">
        <v>10</v>
      </c>
      <c r="I100" s="203"/>
      <c r="J100" s="204">
        <f>ROUND(I100*H100,2)</f>
        <v>0</v>
      </c>
      <c r="K100" s="200" t="s">
        <v>172</v>
      </c>
      <c r="L100" s="43"/>
      <c r="M100" s="205" t="s">
        <v>19</v>
      </c>
      <c r="N100" s="206" t="s">
        <v>45</v>
      </c>
      <c r="O100" s="83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173</v>
      </c>
      <c r="AT100" s="209" t="s">
        <v>168</v>
      </c>
      <c r="AU100" s="209" t="s">
        <v>74</v>
      </c>
      <c r="AY100" s="16" t="s">
        <v>174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81</v>
      </c>
      <c r="BK100" s="210">
        <f>ROUND(I100*H100,2)</f>
        <v>0</v>
      </c>
      <c r="BL100" s="16" t="s">
        <v>173</v>
      </c>
      <c r="BM100" s="209" t="s">
        <v>905</v>
      </c>
    </row>
    <row r="101" s="2" customFormat="1">
      <c r="A101" s="37"/>
      <c r="B101" s="38"/>
      <c r="C101" s="39"/>
      <c r="D101" s="211" t="s">
        <v>176</v>
      </c>
      <c r="E101" s="39"/>
      <c r="F101" s="212" t="s">
        <v>904</v>
      </c>
      <c r="G101" s="39"/>
      <c r="H101" s="39"/>
      <c r="I101" s="147"/>
      <c r="J101" s="39"/>
      <c r="K101" s="39"/>
      <c r="L101" s="43"/>
      <c r="M101" s="213"/>
      <c r="N101" s="21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176</v>
      </c>
      <c r="AU101" s="16" t="s">
        <v>74</v>
      </c>
    </row>
    <row r="102" s="10" customFormat="1">
      <c r="A102" s="10"/>
      <c r="B102" s="216"/>
      <c r="C102" s="217"/>
      <c r="D102" s="211" t="s">
        <v>180</v>
      </c>
      <c r="E102" s="218" t="s">
        <v>19</v>
      </c>
      <c r="F102" s="219" t="s">
        <v>902</v>
      </c>
      <c r="G102" s="217"/>
      <c r="H102" s="218" t="s">
        <v>19</v>
      </c>
      <c r="I102" s="220"/>
      <c r="J102" s="217"/>
      <c r="K102" s="217"/>
      <c r="L102" s="221"/>
      <c r="M102" s="222"/>
      <c r="N102" s="223"/>
      <c r="O102" s="223"/>
      <c r="P102" s="223"/>
      <c r="Q102" s="223"/>
      <c r="R102" s="223"/>
      <c r="S102" s="223"/>
      <c r="T102" s="224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5" t="s">
        <v>180</v>
      </c>
      <c r="AU102" s="225" t="s">
        <v>74</v>
      </c>
      <c r="AV102" s="10" t="s">
        <v>81</v>
      </c>
      <c r="AW102" s="10" t="s">
        <v>35</v>
      </c>
      <c r="AX102" s="10" t="s">
        <v>74</v>
      </c>
      <c r="AY102" s="225" t="s">
        <v>174</v>
      </c>
    </row>
    <row r="103" s="11" customFormat="1">
      <c r="A103" s="11"/>
      <c r="B103" s="226"/>
      <c r="C103" s="227"/>
      <c r="D103" s="211" t="s">
        <v>180</v>
      </c>
      <c r="E103" s="228" t="s">
        <v>19</v>
      </c>
      <c r="F103" s="229" t="s">
        <v>116</v>
      </c>
      <c r="G103" s="227"/>
      <c r="H103" s="230">
        <v>10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36" t="s">
        <v>180</v>
      </c>
      <c r="AU103" s="236" t="s">
        <v>74</v>
      </c>
      <c r="AV103" s="11" t="s">
        <v>83</v>
      </c>
      <c r="AW103" s="11" t="s">
        <v>35</v>
      </c>
      <c r="AX103" s="11" t="s">
        <v>81</v>
      </c>
      <c r="AY103" s="236" t="s">
        <v>174</v>
      </c>
    </row>
    <row r="104" s="2" customFormat="1" ht="21.75" customHeight="1">
      <c r="A104" s="37"/>
      <c r="B104" s="38"/>
      <c r="C104" s="198" t="s">
        <v>211</v>
      </c>
      <c r="D104" s="198" t="s">
        <v>168</v>
      </c>
      <c r="E104" s="199" t="s">
        <v>906</v>
      </c>
      <c r="F104" s="200" t="s">
        <v>907</v>
      </c>
      <c r="G104" s="201" t="s">
        <v>268</v>
      </c>
      <c r="H104" s="202">
        <v>11</v>
      </c>
      <c r="I104" s="203"/>
      <c r="J104" s="204">
        <f>ROUND(I104*H104,2)</f>
        <v>0</v>
      </c>
      <c r="K104" s="200" t="s">
        <v>172</v>
      </c>
      <c r="L104" s="43"/>
      <c r="M104" s="205" t="s">
        <v>19</v>
      </c>
      <c r="N104" s="206" t="s">
        <v>45</v>
      </c>
      <c r="O104" s="83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9" t="s">
        <v>173</v>
      </c>
      <c r="AT104" s="209" t="s">
        <v>168</v>
      </c>
      <c r="AU104" s="209" t="s">
        <v>74</v>
      </c>
      <c r="AY104" s="16" t="s">
        <v>174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6" t="s">
        <v>81</v>
      </c>
      <c r="BK104" s="210">
        <f>ROUND(I104*H104,2)</f>
        <v>0</v>
      </c>
      <c r="BL104" s="16" t="s">
        <v>173</v>
      </c>
      <c r="BM104" s="209" t="s">
        <v>908</v>
      </c>
    </row>
    <row r="105" s="2" customFormat="1">
      <c r="A105" s="37"/>
      <c r="B105" s="38"/>
      <c r="C105" s="39"/>
      <c r="D105" s="211" t="s">
        <v>176</v>
      </c>
      <c r="E105" s="39"/>
      <c r="F105" s="212" t="s">
        <v>909</v>
      </c>
      <c r="G105" s="39"/>
      <c r="H105" s="39"/>
      <c r="I105" s="147"/>
      <c r="J105" s="39"/>
      <c r="K105" s="39"/>
      <c r="L105" s="43"/>
      <c r="M105" s="213"/>
      <c r="N105" s="21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176</v>
      </c>
      <c r="AU105" s="16" t="s">
        <v>74</v>
      </c>
    </row>
    <row r="106" s="2" customFormat="1">
      <c r="A106" s="37"/>
      <c r="B106" s="38"/>
      <c r="C106" s="39"/>
      <c r="D106" s="211" t="s">
        <v>178</v>
      </c>
      <c r="E106" s="39"/>
      <c r="F106" s="215" t="s">
        <v>910</v>
      </c>
      <c r="G106" s="39"/>
      <c r="H106" s="39"/>
      <c r="I106" s="147"/>
      <c r="J106" s="39"/>
      <c r="K106" s="39"/>
      <c r="L106" s="43"/>
      <c r="M106" s="213"/>
      <c r="N106" s="21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178</v>
      </c>
      <c r="AU106" s="16" t="s">
        <v>74</v>
      </c>
    </row>
    <row r="107" s="11" customFormat="1">
      <c r="A107" s="11"/>
      <c r="B107" s="226"/>
      <c r="C107" s="227"/>
      <c r="D107" s="211" t="s">
        <v>180</v>
      </c>
      <c r="E107" s="228" t="s">
        <v>19</v>
      </c>
      <c r="F107" s="229" t="s">
        <v>911</v>
      </c>
      <c r="G107" s="227"/>
      <c r="H107" s="230">
        <v>5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36" t="s">
        <v>180</v>
      </c>
      <c r="AU107" s="236" t="s">
        <v>74</v>
      </c>
      <c r="AV107" s="11" t="s">
        <v>83</v>
      </c>
      <c r="AW107" s="11" t="s">
        <v>35</v>
      </c>
      <c r="AX107" s="11" t="s">
        <v>74</v>
      </c>
      <c r="AY107" s="236" t="s">
        <v>174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912</v>
      </c>
      <c r="G108" s="227"/>
      <c r="H108" s="230">
        <v>3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74</v>
      </c>
      <c r="AY108" s="236" t="s">
        <v>174</v>
      </c>
    </row>
    <row r="109" s="11" customFormat="1">
      <c r="A109" s="11"/>
      <c r="B109" s="226"/>
      <c r="C109" s="227"/>
      <c r="D109" s="211" t="s">
        <v>180</v>
      </c>
      <c r="E109" s="228" t="s">
        <v>19</v>
      </c>
      <c r="F109" s="229" t="s">
        <v>913</v>
      </c>
      <c r="G109" s="227"/>
      <c r="H109" s="230">
        <v>3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36" t="s">
        <v>180</v>
      </c>
      <c r="AU109" s="236" t="s">
        <v>74</v>
      </c>
      <c r="AV109" s="11" t="s">
        <v>83</v>
      </c>
      <c r="AW109" s="11" t="s">
        <v>35</v>
      </c>
      <c r="AX109" s="11" t="s">
        <v>74</v>
      </c>
      <c r="AY109" s="236" t="s">
        <v>174</v>
      </c>
    </row>
    <row r="110" s="12" customFormat="1">
      <c r="A110" s="12"/>
      <c r="B110" s="237"/>
      <c r="C110" s="238"/>
      <c r="D110" s="211" t="s">
        <v>180</v>
      </c>
      <c r="E110" s="239" t="s">
        <v>19</v>
      </c>
      <c r="F110" s="240" t="s">
        <v>189</v>
      </c>
      <c r="G110" s="238"/>
      <c r="H110" s="241">
        <v>11</v>
      </c>
      <c r="I110" s="242"/>
      <c r="J110" s="238"/>
      <c r="K110" s="238"/>
      <c r="L110" s="243"/>
      <c r="M110" s="265"/>
      <c r="N110" s="266"/>
      <c r="O110" s="266"/>
      <c r="P110" s="266"/>
      <c r="Q110" s="266"/>
      <c r="R110" s="266"/>
      <c r="S110" s="266"/>
      <c r="T110" s="267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47" t="s">
        <v>180</v>
      </c>
      <c r="AU110" s="247" t="s">
        <v>74</v>
      </c>
      <c r="AV110" s="12" t="s">
        <v>173</v>
      </c>
      <c r="AW110" s="12" t="s">
        <v>35</v>
      </c>
      <c r="AX110" s="12" t="s">
        <v>81</v>
      </c>
      <c r="AY110" s="247" t="s">
        <v>174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175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XilSvRlNzl/rbjONgqHqyYIK9fUQ0dHP8t484seIPJV8HYuIq3kjjFORwRwU8GfvLjUb4wzJe7+d6hp+wi9Pqw==" hashValue="FDHN9KW7tfQWFcJHkEubUeHzrgK4x/7oJXufz0j1ZNm9XQzDX2FhHPw+SgJlucPrL1LQ3zshcox8p7zuF/W4GQ==" algorithmName="SHA-512" password="CC35"/>
  <autoFilter ref="C90:K11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914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ROUND((SUM(BE91:BE102)),  2)</f>
        <v>0</v>
      </c>
      <c r="G37" s="37"/>
      <c r="H37" s="37"/>
      <c r="I37" s="164">
        <v>0.20999999999999999</v>
      </c>
      <c r="J37" s="163">
        <f>ROUND(((SUM(BE91:BE102))*I37),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ROUND((SUM(BF91:BF102)),  2)</f>
        <v>0</v>
      </c>
      <c r="G38" s="37"/>
      <c r="H38" s="37"/>
      <c r="I38" s="164">
        <v>0.14999999999999999</v>
      </c>
      <c r="J38" s="163">
        <f>ROUND(((SUM(BF91:BF102))*I38),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ROUND((SUM(BG91:BG102)),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ROUND((SUM(BH91:BH102)),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ROUND((SUM(BI91:BI102)),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12 - Materiál dodávaný objednatelem - NEOCEŇOVAT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12 - Materiál dodávaný objednatelem - NEOCEŇOVAT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SUM(P92:P102)</f>
        <v>0</v>
      </c>
      <c r="Q91" s="95"/>
      <c r="R91" s="195">
        <f>SUM(R92:R102)</f>
        <v>0</v>
      </c>
      <c r="S91" s="95"/>
      <c r="T91" s="196">
        <f>SUM(T92:T102)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SUM(BK92:BK102)</f>
        <v>0</v>
      </c>
    </row>
    <row r="92" s="2" customFormat="1" ht="21.75" customHeight="1">
      <c r="A92" s="37"/>
      <c r="B92" s="38"/>
      <c r="C92" s="248" t="s">
        <v>81</v>
      </c>
      <c r="D92" s="248" t="s">
        <v>203</v>
      </c>
      <c r="E92" s="249" t="s">
        <v>915</v>
      </c>
      <c r="F92" s="250" t="s">
        <v>916</v>
      </c>
      <c r="G92" s="251" t="s">
        <v>268</v>
      </c>
      <c r="H92" s="252">
        <v>134</v>
      </c>
      <c r="I92" s="253"/>
      <c r="J92" s="254">
        <f>ROUND(I92*H92,2)</f>
        <v>0</v>
      </c>
      <c r="K92" s="250" t="s">
        <v>172</v>
      </c>
      <c r="L92" s="255"/>
      <c r="M92" s="256" t="s">
        <v>19</v>
      </c>
      <c r="N92" s="257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207</v>
      </c>
      <c r="AT92" s="209" t="s">
        <v>203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917</v>
      </c>
    </row>
    <row r="93" s="2" customFormat="1">
      <c r="A93" s="37"/>
      <c r="B93" s="38"/>
      <c r="C93" s="39"/>
      <c r="D93" s="211" t="s">
        <v>176</v>
      </c>
      <c r="E93" s="39"/>
      <c r="F93" s="212" t="s">
        <v>916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11" customFormat="1">
      <c r="A94" s="11"/>
      <c r="B94" s="226"/>
      <c r="C94" s="227"/>
      <c r="D94" s="211" t="s">
        <v>180</v>
      </c>
      <c r="E94" s="228" t="s">
        <v>19</v>
      </c>
      <c r="F94" s="229" t="s">
        <v>532</v>
      </c>
      <c r="G94" s="227"/>
      <c r="H94" s="230">
        <v>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6" t="s">
        <v>180</v>
      </c>
      <c r="AU94" s="236" t="s">
        <v>74</v>
      </c>
      <c r="AV94" s="11" t="s">
        <v>83</v>
      </c>
      <c r="AW94" s="11" t="s">
        <v>35</v>
      </c>
      <c r="AX94" s="11" t="s">
        <v>74</v>
      </c>
      <c r="AY94" s="236" t="s">
        <v>174</v>
      </c>
    </row>
    <row r="95" s="11" customFormat="1">
      <c r="A95" s="11"/>
      <c r="B95" s="226"/>
      <c r="C95" s="227"/>
      <c r="D95" s="211" t="s">
        <v>180</v>
      </c>
      <c r="E95" s="228" t="s">
        <v>19</v>
      </c>
      <c r="F95" s="229" t="s">
        <v>533</v>
      </c>
      <c r="G95" s="227"/>
      <c r="H95" s="230">
        <v>5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T95" s="236" t="s">
        <v>180</v>
      </c>
      <c r="AU95" s="236" t="s">
        <v>74</v>
      </c>
      <c r="AV95" s="11" t="s">
        <v>83</v>
      </c>
      <c r="AW95" s="11" t="s">
        <v>35</v>
      </c>
      <c r="AX95" s="11" t="s">
        <v>74</v>
      </c>
      <c r="AY95" s="236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534</v>
      </c>
      <c r="G96" s="227"/>
      <c r="H96" s="230">
        <v>58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1" customFormat="1">
      <c r="A97" s="11"/>
      <c r="B97" s="226"/>
      <c r="C97" s="227"/>
      <c r="D97" s="211" t="s">
        <v>180</v>
      </c>
      <c r="E97" s="228" t="s">
        <v>19</v>
      </c>
      <c r="F97" s="229" t="s">
        <v>918</v>
      </c>
      <c r="G97" s="227"/>
      <c r="H97" s="230">
        <v>26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6" t="s">
        <v>180</v>
      </c>
      <c r="AU97" s="236" t="s">
        <v>74</v>
      </c>
      <c r="AV97" s="11" t="s">
        <v>83</v>
      </c>
      <c r="AW97" s="11" t="s">
        <v>35</v>
      </c>
      <c r="AX97" s="11" t="s">
        <v>74</v>
      </c>
      <c r="AY97" s="236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919</v>
      </c>
      <c r="G98" s="227"/>
      <c r="H98" s="230">
        <v>40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2" customFormat="1">
      <c r="A99" s="12"/>
      <c r="B99" s="237"/>
      <c r="C99" s="238"/>
      <c r="D99" s="211" t="s">
        <v>180</v>
      </c>
      <c r="E99" s="239" t="s">
        <v>19</v>
      </c>
      <c r="F99" s="240" t="s">
        <v>189</v>
      </c>
      <c r="G99" s="238"/>
      <c r="H99" s="241">
        <v>134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7" t="s">
        <v>180</v>
      </c>
      <c r="AU99" s="247" t="s">
        <v>74</v>
      </c>
      <c r="AV99" s="12" t="s">
        <v>173</v>
      </c>
      <c r="AW99" s="12" t="s">
        <v>35</v>
      </c>
      <c r="AX99" s="12" t="s">
        <v>81</v>
      </c>
      <c r="AY99" s="247" t="s">
        <v>174</v>
      </c>
    </row>
    <row r="100" s="2" customFormat="1" ht="21.75" customHeight="1">
      <c r="A100" s="37"/>
      <c r="B100" s="38"/>
      <c r="C100" s="248" t="s">
        <v>83</v>
      </c>
      <c r="D100" s="248" t="s">
        <v>203</v>
      </c>
      <c r="E100" s="249" t="s">
        <v>920</v>
      </c>
      <c r="F100" s="250" t="s">
        <v>921</v>
      </c>
      <c r="G100" s="251" t="s">
        <v>220</v>
      </c>
      <c r="H100" s="252">
        <v>20</v>
      </c>
      <c r="I100" s="253"/>
      <c r="J100" s="254">
        <f>ROUND(I100*H100,2)</f>
        <v>0</v>
      </c>
      <c r="K100" s="250" t="s">
        <v>172</v>
      </c>
      <c r="L100" s="255"/>
      <c r="M100" s="256" t="s">
        <v>19</v>
      </c>
      <c r="N100" s="257" t="s">
        <v>45</v>
      </c>
      <c r="O100" s="83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207</v>
      </c>
      <c r="AT100" s="209" t="s">
        <v>203</v>
      </c>
      <c r="AU100" s="209" t="s">
        <v>74</v>
      </c>
      <c r="AY100" s="16" t="s">
        <v>174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81</v>
      </c>
      <c r="BK100" s="210">
        <f>ROUND(I100*H100,2)</f>
        <v>0</v>
      </c>
      <c r="BL100" s="16" t="s">
        <v>173</v>
      </c>
      <c r="BM100" s="209" t="s">
        <v>922</v>
      </c>
    </row>
    <row r="101" s="2" customFormat="1">
      <c r="A101" s="37"/>
      <c r="B101" s="38"/>
      <c r="C101" s="39"/>
      <c r="D101" s="211" t="s">
        <v>176</v>
      </c>
      <c r="E101" s="39"/>
      <c r="F101" s="212" t="s">
        <v>921</v>
      </c>
      <c r="G101" s="39"/>
      <c r="H101" s="39"/>
      <c r="I101" s="147"/>
      <c r="J101" s="39"/>
      <c r="K101" s="39"/>
      <c r="L101" s="43"/>
      <c r="M101" s="213"/>
      <c r="N101" s="21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176</v>
      </c>
      <c r="AU101" s="16" t="s">
        <v>74</v>
      </c>
    </row>
    <row r="102" s="11" customFormat="1">
      <c r="A102" s="11"/>
      <c r="B102" s="226"/>
      <c r="C102" s="227"/>
      <c r="D102" s="211" t="s">
        <v>180</v>
      </c>
      <c r="E102" s="228" t="s">
        <v>19</v>
      </c>
      <c r="F102" s="229" t="s">
        <v>923</v>
      </c>
      <c r="G102" s="227"/>
      <c r="H102" s="230">
        <v>20</v>
      </c>
      <c r="I102" s="231"/>
      <c r="J102" s="227"/>
      <c r="K102" s="227"/>
      <c r="L102" s="232"/>
      <c r="M102" s="262"/>
      <c r="N102" s="263"/>
      <c r="O102" s="263"/>
      <c r="P102" s="263"/>
      <c r="Q102" s="263"/>
      <c r="R102" s="263"/>
      <c r="S102" s="263"/>
      <c r="T102" s="264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6" t="s">
        <v>180</v>
      </c>
      <c r="AU102" s="236" t="s">
        <v>74</v>
      </c>
      <c r="AV102" s="11" t="s">
        <v>83</v>
      </c>
      <c r="AW102" s="11" t="s">
        <v>35</v>
      </c>
      <c r="AX102" s="11" t="s">
        <v>81</v>
      </c>
      <c r="AY102" s="236" t="s">
        <v>174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175"/>
      <c r="J103" s="59"/>
      <c r="K103" s="59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ef0e33BRmFC5a0jgYPjex/+L9bmckm9ziUKLPDzPqOyjjSWzsE8X9a9RxP76wMmochHGc4SnpnQWWIIGI2bOXg==" hashValue="vXYtyP1Pu7l/QFJpa54k/7Y8ZIwgpuk3VI9/FlVIdrV4iHopEobtzC2HtD1R9BFyJ419HtBIRNRTmfhTEftQ6w==" algorithmName="SHA-512" password="CC35"/>
  <autoFilter ref="C90:K10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 s="1" customFormat="1" ht="12" customHeight="1">
      <c r="B8" s="19"/>
      <c r="D8" s="144" t="s">
        <v>145</v>
      </c>
      <c r="I8" s="138"/>
      <c r="L8" s="19"/>
    </row>
    <row r="9" hidden="1" s="2" customFormat="1" ht="16.5" customHeight="1">
      <c r="A9" s="37"/>
      <c r="B9" s="43"/>
      <c r="C9" s="37"/>
      <c r="D9" s="37"/>
      <c r="E9" s="145" t="s">
        <v>146</v>
      </c>
      <c r="F9" s="37"/>
      <c r="G9" s="37"/>
      <c r="H9" s="37"/>
      <c r="I9" s="147"/>
      <c r="J9" s="37"/>
      <c r="K9" s="37"/>
      <c r="L9" s="14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147</v>
      </c>
      <c r="E10" s="37"/>
      <c r="F10" s="37"/>
      <c r="G10" s="37"/>
      <c r="H10" s="37"/>
      <c r="I10" s="147"/>
      <c r="J10" s="37"/>
      <c r="K10" s="37"/>
      <c r="L10" s="14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9" t="s">
        <v>924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2" t="s">
        <v>19</v>
      </c>
      <c r="G13" s="37"/>
      <c r="H13" s="37"/>
      <c r="I13" s="150" t="s">
        <v>20</v>
      </c>
      <c r="J13" s="132" t="s">
        <v>19</v>
      </c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21</v>
      </c>
      <c r="E14" s="37"/>
      <c r="F14" s="132" t="s">
        <v>22</v>
      </c>
      <c r="G14" s="37"/>
      <c r="H14" s="37"/>
      <c r="I14" s="150" t="s">
        <v>23</v>
      </c>
      <c r="J14" s="151" t="str">
        <f>'Rekapitulace stavby'!AN8</f>
        <v>11. 5. 2020</v>
      </c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7"/>
      <c r="J15" s="37"/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25</v>
      </c>
      <c r="E16" s="37"/>
      <c r="F16" s="37"/>
      <c r="G16" s="37"/>
      <c r="H16" s="37"/>
      <c r="I16" s="150" t="s">
        <v>26</v>
      </c>
      <c r="J16" s="132" t="s">
        <v>27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50" t="s">
        <v>29</v>
      </c>
      <c r="J17" s="132" t="s">
        <v>30</v>
      </c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7"/>
      <c r="J18" s="37"/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31</v>
      </c>
      <c r="E19" s="37"/>
      <c r="F19" s="37"/>
      <c r="G19" s="37"/>
      <c r="H19" s="37"/>
      <c r="I19" s="150" t="s">
        <v>26</v>
      </c>
      <c r="J19" s="32" t="str">
        <f>'Rekapitulace stavby'!AN13</f>
        <v>Vyplň údaj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50" t="s">
        <v>29</v>
      </c>
      <c r="J20" s="32" t="str">
        <f>'Rekapitulace stavby'!AN14</f>
        <v>Vyplň údaj</v>
      </c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7"/>
      <c r="J21" s="37"/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33</v>
      </c>
      <c r="E22" s="37"/>
      <c r="F22" s="37"/>
      <c r="G22" s="37"/>
      <c r="H22" s="37"/>
      <c r="I22" s="150" t="s">
        <v>26</v>
      </c>
      <c r="J22" s="132" t="str">
        <f>IF('Rekapitulace stavby'!AN16="","",'Rekapitulace stavby'!AN16)</f>
        <v/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50" t="s">
        <v>29</v>
      </c>
      <c r="J23" s="132" t="str">
        <f>IF('Rekapitulace stavby'!AN17="","",'Rekapitulace stavby'!AN17)</f>
        <v/>
      </c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7"/>
      <c r="J24" s="37"/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36</v>
      </c>
      <c r="E25" s="37"/>
      <c r="F25" s="37"/>
      <c r="G25" s="37"/>
      <c r="H25" s="37"/>
      <c r="I25" s="150" t="s">
        <v>26</v>
      </c>
      <c r="J25" s="132" t="s">
        <v>19</v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37</v>
      </c>
      <c r="F26" s="37"/>
      <c r="G26" s="37"/>
      <c r="H26" s="37"/>
      <c r="I26" s="150" t="s">
        <v>29</v>
      </c>
      <c r="J26" s="132" t="s">
        <v>19</v>
      </c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7"/>
      <c r="J27" s="37"/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38</v>
      </c>
      <c r="E28" s="37"/>
      <c r="F28" s="37"/>
      <c r="G28" s="37"/>
      <c r="H28" s="37"/>
      <c r="I28" s="147"/>
      <c r="J28" s="37"/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2"/>
      <c r="B29" s="153"/>
      <c r="C29" s="152"/>
      <c r="D29" s="152"/>
      <c r="E29" s="154" t="s">
        <v>39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8"/>
      <c r="J31" s="157"/>
      <c r="K31" s="157"/>
      <c r="L31" s="14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9" t="s">
        <v>40</v>
      </c>
      <c r="E32" s="37"/>
      <c r="F32" s="37"/>
      <c r="G32" s="37"/>
      <c r="H32" s="37"/>
      <c r="I32" s="147"/>
      <c r="J32" s="160">
        <f>ROUND(J85, 2)</f>
        <v>0</v>
      </c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1" t="s">
        <v>42</v>
      </c>
      <c r="G34" s="37"/>
      <c r="H34" s="37"/>
      <c r="I34" s="162" t="s">
        <v>41</v>
      </c>
      <c r="J34" s="161" t="s">
        <v>43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46" t="s">
        <v>44</v>
      </c>
      <c r="E35" s="144" t="s">
        <v>45</v>
      </c>
      <c r="F35" s="163">
        <f>ROUND((SUM(BE85:BE98)),  2)</f>
        <v>0</v>
      </c>
      <c r="G35" s="37"/>
      <c r="H35" s="37"/>
      <c r="I35" s="164">
        <v>0.20999999999999999</v>
      </c>
      <c r="J35" s="163">
        <f>ROUND(((SUM(BE85:BE98))*I35),  2)</f>
        <v>0</v>
      </c>
      <c r="K35" s="3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46</v>
      </c>
      <c r="F36" s="163">
        <f>ROUND((SUM(BF85:BF98)),  2)</f>
        <v>0</v>
      </c>
      <c r="G36" s="37"/>
      <c r="H36" s="37"/>
      <c r="I36" s="164">
        <v>0.14999999999999999</v>
      </c>
      <c r="J36" s="163">
        <f>ROUND(((SUM(BF85:BF98))*I36),  2)</f>
        <v>0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4" t="s">
        <v>47</v>
      </c>
      <c r="F37" s="163">
        <f>ROUND((SUM(BG85:BG98)),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48</v>
      </c>
      <c r="F38" s="163">
        <f>ROUND((SUM(BH85:BH98)),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49</v>
      </c>
      <c r="F39" s="163">
        <f>ROUND((SUM(BI85:BI98)),  2)</f>
        <v>0</v>
      </c>
      <c r="G39" s="37"/>
      <c r="H39" s="37"/>
      <c r="I39" s="164">
        <v>0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7"/>
      <c r="J40" s="37"/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70"/>
      <c r="J41" s="171">
        <f>SUM(J32:J39)</f>
        <v>0</v>
      </c>
      <c r="K41" s="172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8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151</v>
      </c>
      <c r="D47" s="39"/>
      <c r="E47" s="39"/>
      <c r="F47" s="39"/>
      <c r="G47" s="39"/>
      <c r="H47" s="39"/>
      <c r="I47" s="147"/>
      <c r="J47" s="39"/>
      <c r="K47" s="39"/>
      <c r="L47" s="148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7"/>
      <c r="J48" s="39"/>
      <c r="K48" s="39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geometrických parametrů koleje 2020 u ST Ústí nad Labem</v>
      </c>
      <c r="F50" s="31"/>
      <c r="G50" s="31"/>
      <c r="H50" s="31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145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79" t="s">
        <v>146</v>
      </c>
      <c r="F52" s="39"/>
      <c r="G52" s="39"/>
      <c r="H52" s="39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147</v>
      </c>
      <c r="D53" s="39"/>
      <c r="E53" s="39"/>
      <c r="F53" s="39"/>
      <c r="G53" s="39"/>
      <c r="H53" s="39"/>
      <c r="I53" s="147"/>
      <c r="J53" s="39"/>
      <c r="K53" s="39"/>
      <c r="L53" s="148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8" t="str">
        <f>E11</f>
        <v>2 - VRN</v>
      </c>
      <c r="F54" s="39"/>
      <c r="G54" s="39"/>
      <c r="H54" s="39"/>
      <c r="I54" s="147"/>
      <c r="J54" s="39"/>
      <c r="K54" s="39"/>
      <c r="L54" s="148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7"/>
      <c r="J55" s="39"/>
      <c r="K55" s="39"/>
      <c r="L55" s="148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obvod ST Ústí nad Labem</v>
      </c>
      <c r="G56" s="39"/>
      <c r="H56" s="39"/>
      <c r="I56" s="150" t="s">
        <v>23</v>
      </c>
      <c r="J56" s="71" t="str">
        <f>IF(J14="","",J14)</f>
        <v>11. 5. 2020</v>
      </c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Správa železnic, OŘ ÚNL, ST ÚNL</v>
      </c>
      <c r="G58" s="39"/>
      <c r="H58" s="39"/>
      <c r="I58" s="150" t="s">
        <v>33</v>
      </c>
      <c r="J58" s="35" t="str">
        <f>E23</f>
        <v xml:space="preserve"> </v>
      </c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150" t="s">
        <v>36</v>
      </c>
      <c r="J59" s="35" t="str">
        <f>E26</f>
        <v>Věra Trnková</v>
      </c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7"/>
      <c r="J60" s="39"/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1" t="s">
        <v>152</v>
      </c>
      <c r="D61" s="182"/>
      <c r="E61" s="182"/>
      <c r="F61" s="182"/>
      <c r="G61" s="182"/>
      <c r="H61" s="182"/>
      <c r="I61" s="183"/>
      <c r="J61" s="184" t="s">
        <v>153</v>
      </c>
      <c r="K61" s="182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7"/>
      <c r="J62" s="39"/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5" t="s">
        <v>72</v>
      </c>
      <c r="D63" s="39"/>
      <c r="E63" s="39"/>
      <c r="F63" s="39"/>
      <c r="G63" s="39"/>
      <c r="H63" s="39"/>
      <c r="I63" s="147"/>
      <c r="J63" s="101">
        <f>J85</f>
        <v>0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154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175"/>
      <c r="J65" s="59"/>
      <c r="K65" s="59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178"/>
      <c r="J69" s="61"/>
      <c r="K69" s="61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155</v>
      </c>
      <c r="D70" s="39"/>
      <c r="E70" s="39"/>
      <c r="F70" s="39"/>
      <c r="G70" s="39"/>
      <c r="H70" s="39"/>
      <c r="I70" s="147"/>
      <c r="J70" s="39"/>
      <c r="K70" s="39"/>
      <c r="L70" s="148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7"/>
      <c r="J71" s="39"/>
      <c r="K71" s="39"/>
      <c r="L71" s="148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147"/>
      <c r="J72" s="39"/>
      <c r="K72" s="39"/>
      <c r="L72" s="148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geometrických parametrů koleje 2020 u ST Ústí nad Labem</v>
      </c>
      <c r="F73" s="31"/>
      <c r="G73" s="31"/>
      <c r="H73" s="31"/>
      <c r="I73" s="147"/>
      <c r="J73" s="39"/>
      <c r="K73" s="39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145</v>
      </c>
      <c r="D74" s="21"/>
      <c r="E74" s="21"/>
      <c r="F74" s="21"/>
      <c r="G74" s="21"/>
      <c r="H74" s="21"/>
      <c r="I74" s="138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79" t="s">
        <v>146</v>
      </c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147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2 - VRN</v>
      </c>
      <c r="F77" s="39"/>
      <c r="G77" s="39"/>
      <c r="H77" s="39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7"/>
      <c r="J78" s="39"/>
      <c r="K78" s="39"/>
      <c r="L78" s="14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obvod ST Ústí nad Labem</v>
      </c>
      <c r="G79" s="39"/>
      <c r="H79" s="39"/>
      <c r="I79" s="150" t="s">
        <v>23</v>
      </c>
      <c r="J79" s="71" t="str">
        <f>IF(J14="","",J14)</f>
        <v>11. 5. 2020</v>
      </c>
      <c r="K79" s="39"/>
      <c r="L79" s="148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7"/>
      <c r="J80" s="39"/>
      <c r="K80" s="39"/>
      <c r="L80" s="148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Správa železnic, OŘ ÚNL, ST ÚNL</v>
      </c>
      <c r="G81" s="39"/>
      <c r="H81" s="39"/>
      <c r="I81" s="150" t="s">
        <v>33</v>
      </c>
      <c r="J81" s="35" t="str">
        <f>E23</f>
        <v xml:space="preserve"> </v>
      </c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150" t="s">
        <v>36</v>
      </c>
      <c r="J82" s="35" t="str">
        <f>E26</f>
        <v>Věra Trnková</v>
      </c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6"/>
      <c r="B84" s="187"/>
      <c r="C84" s="188" t="s">
        <v>156</v>
      </c>
      <c r="D84" s="189" t="s">
        <v>59</v>
      </c>
      <c r="E84" s="189" t="s">
        <v>55</v>
      </c>
      <c r="F84" s="189" t="s">
        <v>56</v>
      </c>
      <c r="G84" s="189" t="s">
        <v>157</v>
      </c>
      <c r="H84" s="189" t="s">
        <v>158</v>
      </c>
      <c r="I84" s="190" t="s">
        <v>159</v>
      </c>
      <c r="J84" s="189" t="s">
        <v>153</v>
      </c>
      <c r="K84" s="191" t="s">
        <v>160</v>
      </c>
      <c r="L84" s="192"/>
      <c r="M84" s="91" t="s">
        <v>19</v>
      </c>
      <c r="N84" s="92" t="s">
        <v>44</v>
      </c>
      <c r="O84" s="92" t="s">
        <v>161</v>
      </c>
      <c r="P84" s="92" t="s">
        <v>162</v>
      </c>
      <c r="Q84" s="92" t="s">
        <v>163</v>
      </c>
      <c r="R84" s="92" t="s">
        <v>164</v>
      </c>
      <c r="S84" s="92" t="s">
        <v>165</v>
      </c>
      <c r="T84" s="93" t="s">
        <v>166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7"/>
      <c r="B85" s="38"/>
      <c r="C85" s="98" t="s">
        <v>167</v>
      </c>
      <c r="D85" s="39"/>
      <c r="E85" s="39"/>
      <c r="F85" s="39"/>
      <c r="G85" s="39"/>
      <c r="H85" s="39"/>
      <c r="I85" s="147"/>
      <c r="J85" s="193">
        <f>BK85</f>
        <v>0</v>
      </c>
      <c r="K85" s="39"/>
      <c r="L85" s="43"/>
      <c r="M85" s="94"/>
      <c r="N85" s="194"/>
      <c r="O85" s="95"/>
      <c r="P85" s="195">
        <f>SUM(P86:P98)</f>
        <v>0</v>
      </c>
      <c r="Q85" s="95"/>
      <c r="R85" s="195">
        <f>SUM(R86:R98)</f>
        <v>0</v>
      </c>
      <c r="S85" s="95"/>
      <c r="T85" s="196">
        <f>SUM(T86:T98)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154</v>
      </c>
      <c r="BK85" s="197">
        <f>SUM(BK86:BK98)</f>
        <v>0</v>
      </c>
    </row>
    <row r="86" s="2" customFormat="1" ht="21.75" customHeight="1">
      <c r="A86" s="37"/>
      <c r="B86" s="38"/>
      <c r="C86" s="198" t="s">
        <v>81</v>
      </c>
      <c r="D86" s="198" t="s">
        <v>168</v>
      </c>
      <c r="E86" s="199" t="s">
        <v>925</v>
      </c>
      <c r="F86" s="200" t="s">
        <v>926</v>
      </c>
      <c r="G86" s="201" t="s">
        <v>927</v>
      </c>
      <c r="H86" s="202">
        <v>1</v>
      </c>
      <c r="I86" s="203"/>
      <c r="J86" s="204">
        <f>ROUND(I86*H86,2)</f>
        <v>0</v>
      </c>
      <c r="K86" s="200" t="s">
        <v>338</v>
      </c>
      <c r="L86" s="43"/>
      <c r="M86" s="205" t="s">
        <v>19</v>
      </c>
      <c r="N86" s="206" t="s">
        <v>45</v>
      </c>
      <c r="O86" s="83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9" t="s">
        <v>173</v>
      </c>
      <c r="AT86" s="209" t="s">
        <v>168</v>
      </c>
      <c r="AU86" s="209" t="s">
        <v>74</v>
      </c>
      <c r="AY86" s="16" t="s">
        <v>174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6" t="s">
        <v>81</v>
      </c>
      <c r="BK86" s="210">
        <f>ROUND(I86*H86,2)</f>
        <v>0</v>
      </c>
      <c r="BL86" s="16" t="s">
        <v>173</v>
      </c>
      <c r="BM86" s="209" t="s">
        <v>928</v>
      </c>
    </row>
    <row r="87" s="2" customFormat="1">
      <c r="A87" s="37"/>
      <c r="B87" s="38"/>
      <c r="C87" s="39"/>
      <c r="D87" s="211" t="s">
        <v>176</v>
      </c>
      <c r="E87" s="39"/>
      <c r="F87" s="212" t="s">
        <v>926</v>
      </c>
      <c r="G87" s="39"/>
      <c r="H87" s="39"/>
      <c r="I87" s="147"/>
      <c r="J87" s="39"/>
      <c r="K87" s="39"/>
      <c r="L87" s="43"/>
      <c r="M87" s="213"/>
      <c r="N87" s="214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176</v>
      </c>
      <c r="AU87" s="16" t="s">
        <v>74</v>
      </c>
    </row>
    <row r="88" s="2" customFormat="1" ht="21.75" customHeight="1">
      <c r="A88" s="37"/>
      <c r="B88" s="38"/>
      <c r="C88" s="198" t="s">
        <v>83</v>
      </c>
      <c r="D88" s="198" t="s">
        <v>168</v>
      </c>
      <c r="E88" s="199" t="s">
        <v>929</v>
      </c>
      <c r="F88" s="200" t="s">
        <v>930</v>
      </c>
      <c r="G88" s="201" t="s">
        <v>927</v>
      </c>
      <c r="H88" s="202">
        <v>1</v>
      </c>
      <c r="I88" s="203"/>
      <c r="J88" s="204">
        <f>ROUND(I88*H88,2)</f>
        <v>0</v>
      </c>
      <c r="K88" s="200" t="s">
        <v>338</v>
      </c>
      <c r="L88" s="43"/>
      <c r="M88" s="205" t="s">
        <v>19</v>
      </c>
      <c r="N88" s="206" t="s">
        <v>45</v>
      </c>
      <c r="O88" s="83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9" t="s">
        <v>173</v>
      </c>
      <c r="AT88" s="209" t="s">
        <v>168</v>
      </c>
      <c r="AU88" s="209" t="s">
        <v>74</v>
      </c>
      <c r="AY88" s="16" t="s">
        <v>174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6" t="s">
        <v>81</v>
      </c>
      <c r="BK88" s="210">
        <f>ROUND(I88*H88,2)</f>
        <v>0</v>
      </c>
      <c r="BL88" s="16" t="s">
        <v>173</v>
      </c>
      <c r="BM88" s="209" t="s">
        <v>931</v>
      </c>
    </row>
    <row r="89" s="2" customFormat="1">
      <c r="A89" s="37"/>
      <c r="B89" s="38"/>
      <c r="C89" s="39"/>
      <c r="D89" s="211" t="s">
        <v>176</v>
      </c>
      <c r="E89" s="39"/>
      <c r="F89" s="212" t="s">
        <v>930</v>
      </c>
      <c r="G89" s="39"/>
      <c r="H89" s="39"/>
      <c r="I89" s="147"/>
      <c r="J89" s="39"/>
      <c r="K89" s="39"/>
      <c r="L89" s="43"/>
      <c r="M89" s="213"/>
      <c r="N89" s="214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176</v>
      </c>
      <c r="AU89" s="16" t="s">
        <v>74</v>
      </c>
    </row>
    <row r="90" s="2" customFormat="1" ht="21.75" customHeight="1">
      <c r="A90" s="37"/>
      <c r="B90" s="38"/>
      <c r="C90" s="198" t="s">
        <v>90</v>
      </c>
      <c r="D90" s="198" t="s">
        <v>168</v>
      </c>
      <c r="E90" s="199" t="s">
        <v>932</v>
      </c>
      <c r="F90" s="200" t="s">
        <v>933</v>
      </c>
      <c r="G90" s="201" t="s">
        <v>927</v>
      </c>
      <c r="H90" s="202">
        <v>1</v>
      </c>
      <c r="I90" s="203"/>
      <c r="J90" s="204">
        <f>ROUND(I90*H90,2)</f>
        <v>0</v>
      </c>
      <c r="K90" s="200" t="s">
        <v>338</v>
      </c>
      <c r="L90" s="43"/>
      <c r="M90" s="205" t="s">
        <v>19</v>
      </c>
      <c r="N90" s="206" t="s">
        <v>45</v>
      </c>
      <c r="O90" s="83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9" t="s">
        <v>173</v>
      </c>
      <c r="AT90" s="209" t="s">
        <v>168</v>
      </c>
      <c r="AU90" s="209" t="s">
        <v>74</v>
      </c>
      <c r="AY90" s="16" t="s">
        <v>174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6" t="s">
        <v>81</v>
      </c>
      <c r="BK90" s="210">
        <f>ROUND(I90*H90,2)</f>
        <v>0</v>
      </c>
      <c r="BL90" s="16" t="s">
        <v>173</v>
      </c>
      <c r="BM90" s="209" t="s">
        <v>934</v>
      </c>
    </row>
    <row r="91" s="2" customFormat="1">
      <c r="A91" s="37"/>
      <c r="B91" s="38"/>
      <c r="C91" s="39"/>
      <c r="D91" s="211" t="s">
        <v>176</v>
      </c>
      <c r="E91" s="39"/>
      <c r="F91" s="212" t="s">
        <v>933</v>
      </c>
      <c r="G91" s="39"/>
      <c r="H91" s="39"/>
      <c r="I91" s="147"/>
      <c r="J91" s="39"/>
      <c r="K91" s="39"/>
      <c r="L91" s="43"/>
      <c r="M91" s="213"/>
      <c r="N91" s="214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176</v>
      </c>
      <c r="AU91" s="16" t="s">
        <v>74</v>
      </c>
    </row>
    <row r="92" s="2" customFormat="1" ht="21.75" customHeight="1">
      <c r="A92" s="37"/>
      <c r="B92" s="38"/>
      <c r="C92" s="198" t="s">
        <v>173</v>
      </c>
      <c r="D92" s="198" t="s">
        <v>168</v>
      </c>
      <c r="E92" s="199" t="s">
        <v>935</v>
      </c>
      <c r="F92" s="200" t="s">
        <v>936</v>
      </c>
      <c r="G92" s="201" t="s">
        <v>171</v>
      </c>
      <c r="H92" s="202">
        <v>22.329999999999998</v>
      </c>
      <c r="I92" s="203"/>
      <c r="J92" s="204">
        <f>ROUND(I92*H92,2)</f>
        <v>0</v>
      </c>
      <c r="K92" s="200" t="s">
        <v>338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937</v>
      </c>
    </row>
    <row r="93" s="2" customFormat="1">
      <c r="A93" s="37"/>
      <c r="B93" s="38"/>
      <c r="C93" s="39"/>
      <c r="D93" s="211" t="s">
        <v>176</v>
      </c>
      <c r="E93" s="39"/>
      <c r="F93" s="212" t="s">
        <v>938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 ht="21.75" customHeight="1">
      <c r="A94" s="37"/>
      <c r="B94" s="38"/>
      <c r="C94" s="198" t="s">
        <v>211</v>
      </c>
      <c r="D94" s="198" t="s">
        <v>168</v>
      </c>
      <c r="E94" s="199" t="s">
        <v>939</v>
      </c>
      <c r="F94" s="200" t="s">
        <v>940</v>
      </c>
      <c r="G94" s="201" t="s">
        <v>927</v>
      </c>
      <c r="H94" s="202">
        <v>1</v>
      </c>
      <c r="I94" s="203"/>
      <c r="J94" s="204">
        <f>ROUND(I94*H94,2)</f>
        <v>0</v>
      </c>
      <c r="K94" s="200" t="s">
        <v>338</v>
      </c>
      <c r="L94" s="43"/>
      <c r="M94" s="205" t="s">
        <v>19</v>
      </c>
      <c r="N94" s="206" t="s">
        <v>45</v>
      </c>
      <c r="O94" s="83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9" t="s">
        <v>173</v>
      </c>
      <c r="AT94" s="209" t="s">
        <v>168</v>
      </c>
      <c r="AU94" s="209" t="s">
        <v>74</v>
      </c>
      <c r="AY94" s="16" t="s">
        <v>174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6" t="s">
        <v>81</v>
      </c>
      <c r="BK94" s="210">
        <f>ROUND(I94*H94,2)</f>
        <v>0</v>
      </c>
      <c r="BL94" s="16" t="s">
        <v>173</v>
      </c>
      <c r="BM94" s="209" t="s">
        <v>941</v>
      </c>
    </row>
    <row r="95" s="2" customFormat="1">
      <c r="A95" s="37"/>
      <c r="B95" s="38"/>
      <c r="C95" s="39"/>
      <c r="D95" s="211" t="s">
        <v>176</v>
      </c>
      <c r="E95" s="39"/>
      <c r="F95" s="212" t="s">
        <v>942</v>
      </c>
      <c r="G95" s="39"/>
      <c r="H95" s="39"/>
      <c r="I95" s="147"/>
      <c r="J95" s="39"/>
      <c r="K95" s="39"/>
      <c r="L95" s="43"/>
      <c r="M95" s="213"/>
      <c r="N95" s="214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176</v>
      </c>
      <c r="AU95" s="16" t="s">
        <v>74</v>
      </c>
    </row>
    <row r="96" s="2" customFormat="1" ht="55.5" customHeight="1">
      <c r="A96" s="37"/>
      <c r="B96" s="38"/>
      <c r="C96" s="198" t="s">
        <v>217</v>
      </c>
      <c r="D96" s="198" t="s">
        <v>168</v>
      </c>
      <c r="E96" s="199" t="s">
        <v>943</v>
      </c>
      <c r="F96" s="200" t="s">
        <v>944</v>
      </c>
      <c r="G96" s="201" t="s">
        <v>927</v>
      </c>
      <c r="H96" s="202">
        <v>1</v>
      </c>
      <c r="I96" s="203"/>
      <c r="J96" s="204">
        <f>ROUND(I96*H96,2)</f>
        <v>0</v>
      </c>
      <c r="K96" s="200" t="s">
        <v>338</v>
      </c>
      <c r="L96" s="43"/>
      <c r="M96" s="205" t="s">
        <v>19</v>
      </c>
      <c r="N96" s="206" t="s">
        <v>45</v>
      </c>
      <c r="O96" s="83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9" t="s">
        <v>173</v>
      </c>
      <c r="AT96" s="209" t="s">
        <v>168</v>
      </c>
      <c r="AU96" s="209" t="s">
        <v>74</v>
      </c>
      <c r="AY96" s="16" t="s">
        <v>174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6" t="s">
        <v>81</v>
      </c>
      <c r="BK96" s="210">
        <f>ROUND(I96*H96,2)</f>
        <v>0</v>
      </c>
      <c r="BL96" s="16" t="s">
        <v>173</v>
      </c>
      <c r="BM96" s="209" t="s">
        <v>945</v>
      </c>
    </row>
    <row r="97" s="2" customFormat="1">
      <c r="A97" s="37"/>
      <c r="B97" s="38"/>
      <c r="C97" s="39"/>
      <c r="D97" s="211" t="s">
        <v>176</v>
      </c>
      <c r="E97" s="39"/>
      <c r="F97" s="212" t="s">
        <v>944</v>
      </c>
      <c r="G97" s="39"/>
      <c r="H97" s="39"/>
      <c r="I97" s="147"/>
      <c r="J97" s="39"/>
      <c r="K97" s="39"/>
      <c r="L97" s="43"/>
      <c r="M97" s="213"/>
      <c r="N97" s="21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176</v>
      </c>
      <c r="AU97" s="16" t="s">
        <v>74</v>
      </c>
    </row>
    <row r="98" s="2" customFormat="1">
      <c r="A98" s="37"/>
      <c r="B98" s="38"/>
      <c r="C98" s="39"/>
      <c r="D98" s="211" t="s">
        <v>946</v>
      </c>
      <c r="E98" s="39"/>
      <c r="F98" s="215" t="s">
        <v>947</v>
      </c>
      <c r="G98" s="39"/>
      <c r="H98" s="39"/>
      <c r="I98" s="147"/>
      <c r="J98" s="39"/>
      <c r="K98" s="39"/>
      <c r="L98" s="43"/>
      <c r="M98" s="258"/>
      <c r="N98" s="259"/>
      <c r="O98" s="260"/>
      <c r="P98" s="260"/>
      <c r="Q98" s="260"/>
      <c r="R98" s="260"/>
      <c r="S98" s="260"/>
      <c r="T98" s="261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946</v>
      </c>
      <c r="AU98" s="16" t="s">
        <v>74</v>
      </c>
    </row>
    <row r="99" s="2" customFormat="1" ht="6.96" customHeight="1">
      <c r="A99" s="37"/>
      <c r="B99" s="58"/>
      <c r="C99" s="59"/>
      <c r="D99" s="59"/>
      <c r="E99" s="59"/>
      <c r="F99" s="59"/>
      <c r="G99" s="59"/>
      <c r="H99" s="59"/>
      <c r="I99" s="175"/>
      <c r="J99" s="59"/>
      <c r="K99" s="59"/>
      <c r="L99" s="43"/>
      <c r="M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</sheetData>
  <sheetProtection sheet="1" autoFilter="0" formatColumns="0" formatRows="0" objects="1" scenarios="1" spinCount="100000" saltValue="IxF5u1NnqnhTSnItTZm/zrv3V8MbdgPS5ezI+FLUcXLqFJ4kiTGBrJsuE5TbS4+pUr5IDG32XQERw2eKHQve8w==" hashValue="UrzCFudSjGtfRzl/iFtDfUacF7B6yKsEj8iWYJ4Myj5AQBZcNX8RmEExeSpmH8VX6mQ8Si2zWCTmb7ujEicO6w==" algorithmName="SHA-512" password="CC35"/>
  <autoFilter ref="C84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132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948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949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ROUND((SUM(BE91:BE290)),  2)</f>
        <v>0</v>
      </c>
      <c r="G37" s="37"/>
      <c r="H37" s="37"/>
      <c r="I37" s="164">
        <v>0.20999999999999999</v>
      </c>
      <c r="J37" s="163">
        <f>ROUND(((SUM(BE91:BE290))*I37),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ROUND((SUM(BF91:BF290)),  2)</f>
        <v>0</v>
      </c>
      <c r="G38" s="37"/>
      <c r="H38" s="37"/>
      <c r="I38" s="164">
        <v>0.14999999999999999</v>
      </c>
      <c r="J38" s="163">
        <f>ROUND(((SUM(BF91:BF290))*I38),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ROUND((SUM(BG91:BG290)),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ROUND((SUM(BH91:BH290)),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ROUND((SUM(BI91:BI290)),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948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01 - SO 01 - PS Štětí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948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01 - SO 01 - PS Štětí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SUM(P92:P290)</f>
        <v>0</v>
      </c>
      <c r="Q91" s="95"/>
      <c r="R91" s="195">
        <f>SUM(R92:R290)</f>
        <v>1574.6900000000001</v>
      </c>
      <c r="S91" s="95"/>
      <c r="T91" s="196">
        <f>SUM(T92:T290)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SUM(BK92:BK290)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704</v>
      </c>
      <c r="F92" s="200" t="s">
        <v>705</v>
      </c>
      <c r="G92" s="201" t="s">
        <v>171</v>
      </c>
      <c r="H92" s="202">
        <v>9.5850000000000009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950</v>
      </c>
    </row>
    <row r="93" s="2" customFormat="1">
      <c r="A93" s="37"/>
      <c r="B93" s="38"/>
      <c r="C93" s="39"/>
      <c r="D93" s="211" t="s">
        <v>176</v>
      </c>
      <c r="E93" s="39"/>
      <c r="F93" s="212" t="s">
        <v>707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951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952</v>
      </c>
      <c r="G96" s="227"/>
      <c r="H96" s="230">
        <v>1.3100000000000001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953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954</v>
      </c>
      <c r="G98" s="227"/>
      <c r="H98" s="230">
        <v>1.1000000000000001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955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956</v>
      </c>
      <c r="G100" s="227"/>
      <c r="H100" s="230">
        <v>0.81499999999999995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74</v>
      </c>
      <c r="AY100" s="236" t="s">
        <v>174</v>
      </c>
    </row>
    <row r="101" s="10" customFormat="1">
      <c r="A101" s="10"/>
      <c r="B101" s="216"/>
      <c r="C101" s="217"/>
      <c r="D101" s="211" t="s">
        <v>180</v>
      </c>
      <c r="E101" s="218" t="s">
        <v>19</v>
      </c>
      <c r="F101" s="219" t="s">
        <v>957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5" t="s">
        <v>180</v>
      </c>
      <c r="AU101" s="225" t="s">
        <v>74</v>
      </c>
      <c r="AV101" s="10" t="s">
        <v>81</v>
      </c>
      <c r="AW101" s="10" t="s">
        <v>35</v>
      </c>
      <c r="AX101" s="10" t="s">
        <v>74</v>
      </c>
      <c r="AY101" s="225" t="s">
        <v>174</v>
      </c>
    </row>
    <row r="102" s="11" customFormat="1">
      <c r="A102" s="11"/>
      <c r="B102" s="226"/>
      <c r="C102" s="227"/>
      <c r="D102" s="211" t="s">
        <v>180</v>
      </c>
      <c r="E102" s="228" t="s">
        <v>19</v>
      </c>
      <c r="F102" s="229" t="s">
        <v>958</v>
      </c>
      <c r="G102" s="227"/>
      <c r="H102" s="230">
        <v>0.20000000000000001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6" t="s">
        <v>180</v>
      </c>
      <c r="AU102" s="236" t="s">
        <v>74</v>
      </c>
      <c r="AV102" s="11" t="s">
        <v>83</v>
      </c>
      <c r="AW102" s="11" t="s">
        <v>35</v>
      </c>
      <c r="AX102" s="11" t="s">
        <v>74</v>
      </c>
      <c r="AY102" s="236" t="s">
        <v>174</v>
      </c>
    </row>
    <row r="103" s="10" customFormat="1">
      <c r="A103" s="10"/>
      <c r="B103" s="216"/>
      <c r="C103" s="217"/>
      <c r="D103" s="211" t="s">
        <v>180</v>
      </c>
      <c r="E103" s="218" t="s">
        <v>19</v>
      </c>
      <c r="F103" s="219" t="s">
        <v>959</v>
      </c>
      <c r="G103" s="217"/>
      <c r="H103" s="218" t="s">
        <v>19</v>
      </c>
      <c r="I103" s="220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25" t="s">
        <v>180</v>
      </c>
      <c r="AU103" s="225" t="s">
        <v>74</v>
      </c>
      <c r="AV103" s="10" t="s">
        <v>81</v>
      </c>
      <c r="AW103" s="10" t="s">
        <v>35</v>
      </c>
      <c r="AX103" s="10" t="s">
        <v>74</v>
      </c>
      <c r="AY103" s="225" t="s">
        <v>174</v>
      </c>
    </row>
    <row r="104" s="11" customFormat="1">
      <c r="A104" s="11"/>
      <c r="B104" s="226"/>
      <c r="C104" s="227"/>
      <c r="D104" s="211" t="s">
        <v>180</v>
      </c>
      <c r="E104" s="228" t="s">
        <v>19</v>
      </c>
      <c r="F104" s="229" t="s">
        <v>960</v>
      </c>
      <c r="G104" s="227"/>
      <c r="H104" s="230">
        <v>0.55000000000000004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36" t="s">
        <v>180</v>
      </c>
      <c r="AU104" s="236" t="s">
        <v>74</v>
      </c>
      <c r="AV104" s="11" t="s">
        <v>83</v>
      </c>
      <c r="AW104" s="11" t="s">
        <v>35</v>
      </c>
      <c r="AX104" s="11" t="s">
        <v>74</v>
      </c>
      <c r="AY104" s="236" t="s">
        <v>174</v>
      </c>
    </row>
    <row r="105" s="10" customFormat="1">
      <c r="A105" s="10"/>
      <c r="B105" s="216"/>
      <c r="C105" s="217"/>
      <c r="D105" s="211" t="s">
        <v>180</v>
      </c>
      <c r="E105" s="218" t="s">
        <v>19</v>
      </c>
      <c r="F105" s="219" t="s">
        <v>961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5" t="s">
        <v>180</v>
      </c>
      <c r="AU105" s="225" t="s">
        <v>74</v>
      </c>
      <c r="AV105" s="10" t="s">
        <v>81</v>
      </c>
      <c r="AW105" s="10" t="s">
        <v>35</v>
      </c>
      <c r="AX105" s="10" t="s">
        <v>74</v>
      </c>
      <c r="AY105" s="225" t="s">
        <v>174</v>
      </c>
    </row>
    <row r="106" s="11" customFormat="1">
      <c r="A106" s="11"/>
      <c r="B106" s="226"/>
      <c r="C106" s="227"/>
      <c r="D106" s="211" t="s">
        <v>180</v>
      </c>
      <c r="E106" s="228" t="s">
        <v>19</v>
      </c>
      <c r="F106" s="229" t="s">
        <v>962</v>
      </c>
      <c r="G106" s="227"/>
      <c r="H106" s="230">
        <v>1.46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6" t="s">
        <v>180</v>
      </c>
      <c r="AU106" s="236" t="s">
        <v>74</v>
      </c>
      <c r="AV106" s="11" t="s">
        <v>83</v>
      </c>
      <c r="AW106" s="11" t="s">
        <v>35</v>
      </c>
      <c r="AX106" s="11" t="s">
        <v>74</v>
      </c>
      <c r="AY106" s="236" t="s">
        <v>174</v>
      </c>
    </row>
    <row r="107" s="10" customFormat="1">
      <c r="A107" s="10"/>
      <c r="B107" s="216"/>
      <c r="C107" s="217"/>
      <c r="D107" s="211" t="s">
        <v>180</v>
      </c>
      <c r="E107" s="218" t="s">
        <v>19</v>
      </c>
      <c r="F107" s="219" t="s">
        <v>963</v>
      </c>
      <c r="G107" s="217"/>
      <c r="H107" s="218" t="s">
        <v>19</v>
      </c>
      <c r="I107" s="220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25" t="s">
        <v>180</v>
      </c>
      <c r="AU107" s="225" t="s">
        <v>74</v>
      </c>
      <c r="AV107" s="10" t="s">
        <v>81</v>
      </c>
      <c r="AW107" s="10" t="s">
        <v>35</v>
      </c>
      <c r="AX107" s="10" t="s">
        <v>74</v>
      </c>
      <c r="AY107" s="225" t="s">
        <v>174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964</v>
      </c>
      <c r="G108" s="227"/>
      <c r="H108" s="230">
        <v>0.29999999999999999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74</v>
      </c>
      <c r="AY108" s="236" t="s">
        <v>174</v>
      </c>
    </row>
    <row r="109" s="10" customFormat="1">
      <c r="A109" s="10"/>
      <c r="B109" s="216"/>
      <c r="C109" s="217"/>
      <c r="D109" s="211" t="s">
        <v>180</v>
      </c>
      <c r="E109" s="218" t="s">
        <v>19</v>
      </c>
      <c r="F109" s="219" t="s">
        <v>965</v>
      </c>
      <c r="G109" s="217"/>
      <c r="H109" s="218" t="s">
        <v>19</v>
      </c>
      <c r="I109" s="220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5" t="s">
        <v>180</v>
      </c>
      <c r="AU109" s="225" t="s">
        <v>74</v>
      </c>
      <c r="AV109" s="10" t="s">
        <v>81</v>
      </c>
      <c r="AW109" s="10" t="s">
        <v>35</v>
      </c>
      <c r="AX109" s="10" t="s">
        <v>74</v>
      </c>
      <c r="AY109" s="225" t="s">
        <v>174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964</v>
      </c>
      <c r="G110" s="227"/>
      <c r="H110" s="230">
        <v>0.29999999999999999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74</v>
      </c>
      <c r="AY110" s="236" t="s">
        <v>174</v>
      </c>
    </row>
    <row r="111" s="10" customFormat="1">
      <c r="A111" s="10"/>
      <c r="B111" s="216"/>
      <c r="C111" s="217"/>
      <c r="D111" s="211" t="s">
        <v>180</v>
      </c>
      <c r="E111" s="218" t="s">
        <v>19</v>
      </c>
      <c r="F111" s="219" t="s">
        <v>966</v>
      </c>
      <c r="G111" s="217"/>
      <c r="H111" s="218" t="s">
        <v>19</v>
      </c>
      <c r="I111" s="220"/>
      <c r="J111" s="217"/>
      <c r="K111" s="217"/>
      <c r="L111" s="221"/>
      <c r="M111" s="222"/>
      <c r="N111" s="223"/>
      <c r="O111" s="223"/>
      <c r="P111" s="223"/>
      <c r="Q111" s="223"/>
      <c r="R111" s="223"/>
      <c r="S111" s="223"/>
      <c r="T111" s="224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25" t="s">
        <v>180</v>
      </c>
      <c r="AU111" s="225" t="s">
        <v>74</v>
      </c>
      <c r="AV111" s="10" t="s">
        <v>81</v>
      </c>
      <c r="AW111" s="10" t="s">
        <v>35</v>
      </c>
      <c r="AX111" s="10" t="s">
        <v>74</v>
      </c>
      <c r="AY111" s="225" t="s">
        <v>174</v>
      </c>
    </row>
    <row r="112" s="11" customFormat="1">
      <c r="A112" s="11"/>
      <c r="B112" s="226"/>
      <c r="C112" s="227"/>
      <c r="D112" s="211" t="s">
        <v>180</v>
      </c>
      <c r="E112" s="228" t="s">
        <v>19</v>
      </c>
      <c r="F112" s="229" t="s">
        <v>960</v>
      </c>
      <c r="G112" s="227"/>
      <c r="H112" s="230">
        <v>0.55000000000000004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6" t="s">
        <v>180</v>
      </c>
      <c r="AU112" s="236" t="s">
        <v>74</v>
      </c>
      <c r="AV112" s="11" t="s">
        <v>83</v>
      </c>
      <c r="AW112" s="11" t="s">
        <v>35</v>
      </c>
      <c r="AX112" s="11" t="s">
        <v>74</v>
      </c>
      <c r="AY112" s="236" t="s">
        <v>174</v>
      </c>
    </row>
    <row r="113" s="10" customFormat="1">
      <c r="A113" s="10"/>
      <c r="B113" s="216"/>
      <c r="C113" s="217"/>
      <c r="D113" s="211" t="s">
        <v>180</v>
      </c>
      <c r="E113" s="218" t="s">
        <v>19</v>
      </c>
      <c r="F113" s="219" t="s">
        <v>967</v>
      </c>
      <c r="G113" s="217"/>
      <c r="H113" s="218" t="s">
        <v>19</v>
      </c>
      <c r="I113" s="220"/>
      <c r="J113" s="217"/>
      <c r="K113" s="217"/>
      <c r="L113" s="221"/>
      <c r="M113" s="222"/>
      <c r="N113" s="223"/>
      <c r="O113" s="223"/>
      <c r="P113" s="223"/>
      <c r="Q113" s="223"/>
      <c r="R113" s="223"/>
      <c r="S113" s="223"/>
      <c r="T113" s="224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5" t="s">
        <v>180</v>
      </c>
      <c r="AU113" s="225" t="s">
        <v>74</v>
      </c>
      <c r="AV113" s="10" t="s">
        <v>81</v>
      </c>
      <c r="AW113" s="10" t="s">
        <v>35</v>
      </c>
      <c r="AX113" s="10" t="s">
        <v>74</v>
      </c>
      <c r="AY113" s="225" t="s">
        <v>174</v>
      </c>
    </row>
    <row r="114" s="11" customFormat="1">
      <c r="A114" s="11"/>
      <c r="B114" s="226"/>
      <c r="C114" s="227"/>
      <c r="D114" s="211" t="s">
        <v>180</v>
      </c>
      <c r="E114" s="228" t="s">
        <v>19</v>
      </c>
      <c r="F114" s="229" t="s">
        <v>968</v>
      </c>
      <c r="G114" s="227"/>
      <c r="H114" s="230">
        <v>1.5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36" t="s">
        <v>180</v>
      </c>
      <c r="AU114" s="236" t="s">
        <v>74</v>
      </c>
      <c r="AV114" s="11" t="s">
        <v>83</v>
      </c>
      <c r="AW114" s="11" t="s">
        <v>35</v>
      </c>
      <c r="AX114" s="11" t="s">
        <v>74</v>
      </c>
      <c r="AY114" s="236" t="s">
        <v>174</v>
      </c>
    </row>
    <row r="115" s="10" customFormat="1">
      <c r="A115" s="10"/>
      <c r="B115" s="216"/>
      <c r="C115" s="217"/>
      <c r="D115" s="211" t="s">
        <v>180</v>
      </c>
      <c r="E115" s="218" t="s">
        <v>19</v>
      </c>
      <c r="F115" s="219" t="s">
        <v>969</v>
      </c>
      <c r="G115" s="217"/>
      <c r="H115" s="218" t="s">
        <v>19</v>
      </c>
      <c r="I115" s="220"/>
      <c r="J115" s="217"/>
      <c r="K115" s="217"/>
      <c r="L115" s="221"/>
      <c r="M115" s="222"/>
      <c r="N115" s="223"/>
      <c r="O115" s="223"/>
      <c r="P115" s="223"/>
      <c r="Q115" s="223"/>
      <c r="R115" s="223"/>
      <c r="S115" s="223"/>
      <c r="T115" s="224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25" t="s">
        <v>180</v>
      </c>
      <c r="AU115" s="225" t="s">
        <v>74</v>
      </c>
      <c r="AV115" s="10" t="s">
        <v>81</v>
      </c>
      <c r="AW115" s="10" t="s">
        <v>35</v>
      </c>
      <c r="AX115" s="10" t="s">
        <v>74</v>
      </c>
      <c r="AY115" s="225" t="s">
        <v>174</v>
      </c>
    </row>
    <row r="116" s="11" customFormat="1">
      <c r="A116" s="11"/>
      <c r="B116" s="226"/>
      <c r="C116" s="227"/>
      <c r="D116" s="211" t="s">
        <v>180</v>
      </c>
      <c r="E116" s="228" t="s">
        <v>19</v>
      </c>
      <c r="F116" s="229" t="s">
        <v>968</v>
      </c>
      <c r="G116" s="227"/>
      <c r="H116" s="230">
        <v>1.5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6" t="s">
        <v>180</v>
      </c>
      <c r="AU116" s="236" t="s">
        <v>74</v>
      </c>
      <c r="AV116" s="11" t="s">
        <v>83</v>
      </c>
      <c r="AW116" s="11" t="s">
        <v>35</v>
      </c>
      <c r="AX116" s="11" t="s">
        <v>74</v>
      </c>
      <c r="AY116" s="236" t="s">
        <v>174</v>
      </c>
    </row>
    <row r="117" s="12" customFormat="1">
      <c r="A117" s="12"/>
      <c r="B117" s="237"/>
      <c r="C117" s="238"/>
      <c r="D117" s="211" t="s">
        <v>180</v>
      </c>
      <c r="E117" s="239" t="s">
        <v>19</v>
      </c>
      <c r="F117" s="240" t="s">
        <v>189</v>
      </c>
      <c r="G117" s="238"/>
      <c r="H117" s="241">
        <v>9.5850000000000009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47" t="s">
        <v>180</v>
      </c>
      <c r="AU117" s="247" t="s">
        <v>74</v>
      </c>
      <c r="AV117" s="12" t="s">
        <v>173</v>
      </c>
      <c r="AW117" s="12" t="s">
        <v>35</v>
      </c>
      <c r="AX117" s="12" t="s">
        <v>81</v>
      </c>
      <c r="AY117" s="247" t="s">
        <v>174</v>
      </c>
    </row>
    <row r="118" s="2" customFormat="1" ht="21.75" customHeight="1">
      <c r="A118" s="37"/>
      <c r="B118" s="38"/>
      <c r="C118" s="198" t="s">
        <v>83</v>
      </c>
      <c r="D118" s="198" t="s">
        <v>168</v>
      </c>
      <c r="E118" s="199" t="s">
        <v>970</v>
      </c>
      <c r="F118" s="200" t="s">
        <v>971</v>
      </c>
      <c r="G118" s="201" t="s">
        <v>220</v>
      </c>
      <c r="H118" s="202">
        <v>4523.5799999999999</v>
      </c>
      <c r="I118" s="203"/>
      <c r="J118" s="204">
        <f>ROUND(I118*H118,2)</f>
        <v>0</v>
      </c>
      <c r="K118" s="200" t="s">
        <v>172</v>
      </c>
      <c r="L118" s="43"/>
      <c r="M118" s="205" t="s">
        <v>19</v>
      </c>
      <c r="N118" s="206" t="s">
        <v>45</v>
      </c>
      <c r="O118" s="83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9" t="s">
        <v>173</v>
      </c>
      <c r="AT118" s="209" t="s">
        <v>168</v>
      </c>
      <c r="AU118" s="209" t="s">
        <v>74</v>
      </c>
      <c r="AY118" s="16" t="s">
        <v>174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6" t="s">
        <v>81</v>
      </c>
      <c r="BK118" s="210">
        <f>ROUND(I118*H118,2)</f>
        <v>0</v>
      </c>
      <c r="BL118" s="16" t="s">
        <v>173</v>
      </c>
      <c r="BM118" s="209" t="s">
        <v>972</v>
      </c>
    </row>
    <row r="119" s="2" customFormat="1">
      <c r="A119" s="37"/>
      <c r="B119" s="38"/>
      <c r="C119" s="39"/>
      <c r="D119" s="211" t="s">
        <v>176</v>
      </c>
      <c r="E119" s="39"/>
      <c r="F119" s="212" t="s">
        <v>973</v>
      </c>
      <c r="G119" s="39"/>
      <c r="H119" s="39"/>
      <c r="I119" s="147"/>
      <c r="J119" s="39"/>
      <c r="K119" s="39"/>
      <c r="L119" s="43"/>
      <c r="M119" s="213"/>
      <c r="N119" s="21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176</v>
      </c>
      <c r="AU119" s="16" t="s">
        <v>74</v>
      </c>
    </row>
    <row r="120" s="2" customFormat="1">
      <c r="A120" s="37"/>
      <c r="B120" s="38"/>
      <c r="C120" s="39"/>
      <c r="D120" s="211" t="s">
        <v>178</v>
      </c>
      <c r="E120" s="39"/>
      <c r="F120" s="215" t="s">
        <v>708</v>
      </c>
      <c r="G120" s="39"/>
      <c r="H120" s="39"/>
      <c r="I120" s="147"/>
      <c r="J120" s="39"/>
      <c r="K120" s="39"/>
      <c r="L120" s="43"/>
      <c r="M120" s="213"/>
      <c r="N120" s="21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178</v>
      </c>
      <c r="AU120" s="16" t="s">
        <v>74</v>
      </c>
    </row>
    <row r="121" s="10" customFormat="1">
      <c r="A121" s="10"/>
      <c r="B121" s="216"/>
      <c r="C121" s="217"/>
      <c r="D121" s="211" t="s">
        <v>180</v>
      </c>
      <c r="E121" s="218" t="s">
        <v>19</v>
      </c>
      <c r="F121" s="219" t="s">
        <v>974</v>
      </c>
      <c r="G121" s="217"/>
      <c r="H121" s="218" t="s">
        <v>19</v>
      </c>
      <c r="I121" s="220"/>
      <c r="J121" s="217"/>
      <c r="K121" s="217"/>
      <c r="L121" s="221"/>
      <c r="M121" s="222"/>
      <c r="N121" s="223"/>
      <c r="O121" s="223"/>
      <c r="P121" s="223"/>
      <c r="Q121" s="223"/>
      <c r="R121" s="223"/>
      <c r="S121" s="223"/>
      <c r="T121" s="22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25" t="s">
        <v>180</v>
      </c>
      <c r="AU121" s="225" t="s">
        <v>74</v>
      </c>
      <c r="AV121" s="10" t="s">
        <v>81</v>
      </c>
      <c r="AW121" s="10" t="s">
        <v>35</v>
      </c>
      <c r="AX121" s="10" t="s">
        <v>74</v>
      </c>
      <c r="AY121" s="225" t="s">
        <v>174</v>
      </c>
    </row>
    <row r="122" s="11" customFormat="1">
      <c r="A122" s="11"/>
      <c r="B122" s="226"/>
      <c r="C122" s="227"/>
      <c r="D122" s="211" t="s">
        <v>180</v>
      </c>
      <c r="E122" s="228" t="s">
        <v>19</v>
      </c>
      <c r="F122" s="229" t="s">
        <v>975</v>
      </c>
      <c r="G122" s="227"/>
      <c r="H122" s="230">
        <v>486.97000000000003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T122" s="236" t="s">
        <v>180</v>
      </c>
      <c r="AU122" s="236" t="s">
        <v>74</v>
      </c>
      <c r="AV122" s="11" t="s">
        <v>83</v>
      </c>
      <c r="AW122" s="11" t="s">
        <v>35</v>
      </c>
      <c r="AX122" s="11" t="s">
        <v>74</v>
      </c>
      <c r="AY122" s="236" t="s">
        <v>174</v>
      </c>
    </row>
    <row r="123" s="10" customFormat="1">
      <c r="A123" s="10"/>
      <c r="B123" s="216"/>
      <c r="C123" s="217"/>
      <c r="D123" s="211" t="s">
        <v>180</v>
      </c>
      <c r="E123" s="218" t="s">
        <v>19</v>
      </c>
      <c r="F123" s="219" t="s">
        <v>976</v>
      </c>
      <c r="G123" s="217"/>
      <c r="H123" s="218" t="s">
        <v>19</v>
      </c>
      <c r="I123" s="220"/>
      <c r="J123" s="217"/>
      <c r="K123" s="217"/>
      <c r="L123" s="221"/>
      <c r="M123" s="222"/>
      <c r="N123" s="223"/>
      <c r="O123" s="223"/>
      <c r="P123" s="223"/>
      <c r="Q123" s="223"/>
      <c r="R123" s="223"/>
      <c r="S123" s="223"/>
      <c r="T123" s="22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5" t="s">
        <v>180</v>
      </c>
      <c r="AU123" s="225" t="s">
        <v>74</v>
      </c>
      <c r="AV123" s="10" t="s">
        <v>81</v>
      </c>
      <c r="AW123" s="10" t="s">
        <v>35</v>
      </c>
      <c r="AX123" s="10" t="s">
        <v>74</v>
      </c>
      <c r="AY123" s="225" t="s">
        <v>174</v>
      </c>
    </row>
    <row r="124" s="11" customFormat="1">
      <c r="A124" s="11"/>
      <c r="B124" s="226"/>
      <c r="C124" s="227"/>
      <c r="D124" s="211" t="s">
        <v>180</v>
      </c>
      <c r="E124" s="228" t="s">
        <v>19</v>
      </c>
      <c r="F124" s="229" t="s">
        <v>977</v>
      </c>
      <c r="G124" s="227"/>
      <c r="H124" s="230">
        <v>79.849999999999994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36" t="s">
        <v>180</v>
      </c>
      <c r="AU124" s="236" t="s">
        <v>74</v>
      </c>
      <c r="AV124" s="11" t="s">
        <v>83</v>
      </c>
      <c r="AW124" s="11" t="s">
        <v>35</v>
      </c>
      <c r="AX124" s="11" t="s">
        <v>74</v>
      </c>
      <c r="AY124" s="236" t="s">
        <v>174</v>
      </c>
    </row>
    <row r="125" s="10" customFormat="1">
      <c r="A125" s="10"/>
      <c r="B125" s="216"/>
      <c r="C125" s="217"/>
      <c r="D125" s="211" t="s">
        <v>180</v>
      </c>
      <c r="E125" s="218" t="s">
        <v>19</v>
      </c>
      <c r="F125" s="219" t="s">
        <v>978</v>
      </c>
      <c r="G125" s="217"/>
      <c r="H125" s="218" t="s">
        <v>19</v>
      </c>
      <c r="I125" s="220"/>
      <c r="J125" s="217"/>
      <c r="K125" s="217"/>
      <c r="L125" s="221"/>
      <c r="M125" s="222"/>
      <c r="N125" s="223"/>
      <c r="O125" s="223"/>
      <c r="P125" s="223"/>
      <c r="Q125" s="223"/>
      <c r="R125" s="223"/>
      <c r="S125" s="223"/>
      <c r="T125" s="224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5" t="s">
        <v>180</v>
      </c>
      <c r="AU125" s="225" t="s">
        <v>74</v>
      </c>
      <c r="AV125" s="10" t="s">
        <v>81</v>
      </c>
      <c r="AW125" s="10" t="s">
        <v>35</v>
      </c>
      <c r="AX125" s="10" t="s">
        <v>74</v>
      </c>
      <c r="AY125" s="225" t="s">
        <v>174</v>
      </c>
    </row>
    <row r="126" s="11" customFormat="1">
      <c r="A126" s="11"/>
      <c r="B126" s="226"/>
      <c r="C126" s="227"/>
      <c r="D126" s="211" t="s">
        <v>180</v>
      </c>
      <c r="E126" s="228" t="s">
        <v>19</v>
      </c>
      <c r="F126" s="229" t="s">
        <v>979</v>
      </c>
      <c r="G126" s="227"/>
      <c r="H126" s="230">
        <v>410.57999999999998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36" t="s">
        <v>180</v>
      </c>
      <c r="AU126" s="236" t="s">
        <v>74</v>
      </c>
      <c r="AV126" s="11" t="s">
        <v>83</v>
      </c>
      <c r="AW126" s="11" t="s">
        <v>35</v>
      </c>
      <c r="AX126" s="11" t="s">
        <v>74</v>
      </c>
      <c r="AY126" s="236" t="s">
        <v>174</v>
      </c>
    </row>
    <row r="127" s="10" customFormat="1">
      <c r="A127" s="10"/>
      <c r="B127" s="216"/>
      <c r="C127" s="217"/>
      <c r="D127" s="211" t="s">
        <v>180</v>
      </c>
      <c r="E127" s="218" t="s">
        <v>19</v>
      </c>
      <c r="F127" s="219" t="s">
        <v>980</v>
      </c>
      <c r="G127" s="217"/>
      <c r="H127" s="218" t="s">
        <v>19</v>
      </c>
      <c r="I127" s="220"/>
      <c r="J127" s="217"/>
      <c r="K127" s="217"/>
      <c r="L127" s="221"/>
      <c r="M127" s="222"/>
      <c r="N127" s="223"/>
      <c r="O127" s="223"/>
      <c r="P127" s="223"/>
      <c r="Q127" s="223"/>
      <c r="R127" s="223"/>
      <c r="S127" s="223"/>
      <c r="T127" s="22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5" t="s">
        <v>180</v>
      </c>
      <c r="AU127" s="225" t="s">
        <v>74</v>
      </c>
      <c r="AV127" s="10" t="s">
        <v>81</v>
      </c>
      <c r="AW127" s="10" t="s">
        <v>35</v>
      </c>
      <c r="AX127" s="10" t="s">
        <v>74</v>
      </c>
      <c r="AY127" s="225" t="s">
        <v>174</v>
      </c>
    </row>
    <row r="128" s="11" customFormat="1">
      <c r="A128" s="11"/>
      <c r="B128" s="226"/>
      <c r="C128" s="227"/>
      <c r="D128" s="211" t="s">
        <v>180</v>
      </c>
      <c r="E128" s="228" t="s">
        <v>19</v>
      </c>
      <c r="F128" s="229" t="s">
        <v>979</v>
      </c>
      <c r="G128" s="227"/>
      <c r="H128" s="230">
        <v>410.57999999999998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36" t="s">
        <v>180</v>
      </c>
      <c r="AU128" s="236" t="s">
        <v>74</v>
      </c>
      <c r="AV128" s="11" t="s">
        <v>83</v>
      </c>
      <c r="AW128" s="11" t="s">
        <v>35</v>
      </c>
      <c r="AX128" s="11" t="s">
        <v>74</v>
      </c>
      <c r="AY128" s="236" t="s">
        <v>174</v>
      </c>
    </row>
    <row r="129" s="10" customFormat="1">
      <c r="A129" s="10"/>
      <c r="B129" s="216"/>
      <c r="C129" s="217"/>
      <c r="D129" s="211" t="s">
        <v>180</v>
      </c>
      <c r="E129" s="218" t="s">
        <v>19</v>
      </c>
      <c r="F129" s="219" t="s">
        <v>981</v>
      </c>
      <c r="G129" s="217"/>
      <c r="H129" s="218" t="s">
        <v>19</v>
      </c>
      <c r="I129" s="220"/>
      <c r="J129" s="217"/>
      <c r="K129" s="217"/>
      <c r="L129" s="221"/>
      <c r="M129" s="222"/>
      <c r="N129" s="223"/>
      <c r="O129" s="223"/>
      <c r="P129" s="223"/>
      <c r="Q129" s="223"/>
      <c r="R129" s="223"/>
      <c r="S129" s="223"/>
      <c r="T129" s="22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5" t="s">
        <v>180</v>
      </c>
      <c r="AU129" s="225" t="s">
        <v>74</v>
      </c>
      <c r="AV129" s="10" t="s">
        <v>81</v>
      </c>
      <c r="AW129" s="10" t="s">
        <v>35</v>
      </c>
      <c r="AX129" s="10" t="s">
        <v>74</v>
      </c>
      <c r="AY129" s="225" t="s">
        <v>174</v>
      </c>
    </row>
    <row r="130" s="11" customFormat="1">
      <c r="A130" s="11"/>
      <c r="B130" s="226"/>
      <c r="C130" s="227"/>
      <c r="D130" s="211" t="s">
        <v>180</v>
      </c>
      <c r="E130" s="228" t="s">
        <v>19</v>
      </c>
      <c r="F130" s="229" t="s">
        <v>982</v>
      </c>
      <c r="G130" s="227"/>
      <c r="H130" s="230">
        <v>1567.8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36" t="s">
        <v>180</v>
      </c>
      <c r="AU130" s="236" t="s">
        <v>74</v>
      </c>
      <c r="AV130" s="11" t="s">
        <v>83</v>
      </c>
      <c r="AW130" s="11" t="s">
        <v>35</v>
      </c>
      <c r="AX130" s="11" t="s">
        <v>74</v>
      </c>
      <c r="AY130" s="236" t="s">
        <v>174</v>
      </c>
    </row>
    <row r="131" s="10" customFormat="1">
      <c r="A131" s="10"/>
      <c r="B131" s="216"/>
      <c r="C131" s="217"/>
      <c r="D131" s="211" t="s">
        <v>180</v>
      </c>
      <c r="E131" s="218" t="s">
        <v>19</v>
      </c>
      <c r="F131" s="219" t="s">
        <v>983</v>
      </c>
      <c r="G131" s="217"/>
      <c r="H131" s="218" t="s">
        <v>19</v>
      </c>
      <c r="I131" s="220"/>
      <c r="J131" s="217"/>
      <c r="K131" s="217"/>
      <c r="L131" s="221"/>
      <c r="M131" s="222"/>
      <c r="N131" s="223"/>
      <c r="O131" s="223"/>
      <c r="P131" s="223"/>
      <c r="Q131" s="223"/>
      <c r="R131" s="223"/>
      <c r="S131" s="223"/>
      <c r="T131" s="224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5" t="s">
        <v>180</v>
      </c>
      <c r="AU131" s="225" t="s">
        <v>74</v>
      </c>
      <c r="AV131" s="10" t="s">
        <v>81</v>
      </c>
      <c r="AW131" s="10" t="s">
        <v>35</v>
      </c>
      <c r="AX131" s="10" t="s">
        <v>74</v>
      </c>
      <c r="AY131" s="225" t="s">
        <v>174</v>
      </c>
    </row>
    <row r="132" s="11" customFormat="1">
      <c r="A132" s="11"/>
      <c r="B132" s="226"/>
      <c r="C132" s="227"/>
      <c r="D132" s="211" t="s">
        <v>180</v>
      </c>
      <c r="E132" s="228" t="s">
        <v>19</v>
      </c>
      <c r="F132" s="229" t="s">
        <v>982</v>
      </c>
      <c r="G132" s="227"/>
      <c r="H132" s="230">
        <v>1567.8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36" t="s">
        <v>180</v>
      </c>
      <c r="AU132" s="236" t="s">
        <v>74</v>
      </c>
      <c r="AV132" s="11" t="s">
        <v>83</v>
      </c>
      <c r="AW132" s="11" t="s">
        <v>35</v>
      </c>
      <c r="AX132" s="11" t="s">
        <v>74</v>
      </c>
      <c r="AY132" s="236" t="s">
        <v>174</v>
      </c>
    </row>
    <row r="133" s="12" customFormat="1">
      <c r="A133" s="12"/>
      <c r="B133" s="237"/>
      <c r="C133" s="238"/>
      <c r="D133" s="211" t="s">
        <v>180</v>
      </c>
      <c r="E133" s="239" t="s">
        <v>19</v>
      </c>
      <c r="F133" s="240" t="s">
        <v>189</v>
      </c>
      <c r="G133" s="238"/>
      <c r="H133" s="241">
        <v>4523.5799999999999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7" t="s">
        <v>180</v>
      </c>
      <c r="AU133" s="247" t="s">
        <v>74</v>
      </c>
      <c r="AV133" s="12" t="s">
        <v>173</v>
      </c>
      <c r="AW133" s="12" t="s">
        <v>35</v>
      </c>
      <c r="AX133" s="12" t="s">
        <v>81</v>
      </c>
      <c r="AY133" s="247" t="s">
        <v>174</v>
      </c>
    </row>
    <row r="134" s="2" customFormat="1" ht="21.75" customHeight="1">
      <c r="A134" s="37"/>
      <c r="B134" s="38"/>
      <c r="C134" s="198" t="s">
        <v>90</v>
      </c>
      <c r="D134" s="198" t="s">
        <v>168</v>
      </c>
      <c r="E134" s="199" t="s">
        <v>195</v>
      </c>
      <c r="F134" s="200" t="s">
        <v>196</v>
      </c>
      <c r="G134" s="201" t="s">
        <v>197</v>
      </c>
      <c r="H134" s="202">
        <v>924</v>
      </c>
      <c r="I134" s="203"/>
      <c r="J134" s="204">
        <f>ROUND(I134*H134,2)</f>
        <v>0</v>
      </c>
      <c r="K134" s="200" t="s">
        <v>172</v>
      </c>
      <c r="L134" s="43"/>
      <c r="M134" s="205" t="s">
        <v>19</v>
      </c>
      <c r="N134" s="206" t="s">
        <v>45</v>
      </c>
      <c r="O134" s="83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9" t="s">
        <v>173</v>
      </c>
      <c r="AT134" s="209" t="s">
        <v>168</v>
      </c>
      <c r="AU134" s="209" t="s">
        <v>74</v>
      </c>
      <c r="AY134" s="16" t="s">
        <v>174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6" t="s">
        <v>81</v>
      </c>
      <c r="BK134" s="210">
        <f>ROUND(I134*H134,2)</f>
        <v>0</v>
      </c>
      <c r="BL134" s="16" t="s">
        <v>173</v>
      </c>
      <c r="BM134" s="209" t="s">
        <v>984</v>
      </c>
    </row>
    <row r="135" s="2" customFormat="1">
      <c r="A135" s="37"/>
      <c r="B135" s="38"/>
      <c r="C135" s="39"/>
      <c r="D135" s="211" t="s">
        <v>176</v>
      </c>
      <c r="E135" s="39"/>
      <c r="F135" s="212" t="s">
        <v>199</v>
      </c>
      <c r="G135" s="39"/>
      <c r="H135" s="39"/>
      <c r="I135" s="147"/>
      <c r="J135" s="39"/>
      <c r="K135" s="39"/>
      <c r="L135" s="43"/>
      <c r="M135" s="213"/>
      <c r="N135" s="214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176</v>
      </c>
      <c r="AU135" s="16" t="s">
        <v>74</v>
      </c>
    </row>
    <row r="136" s="2" customFormat="1">
      <c r="A136" s="37"/>
      <c r="B136" s="38"/>
      <c r="C136" s="39"/>
      <c r="D136" s="211" t="s">
        <v>178</v>
      </c>
      <c r="E136" s="39"/>
      <c r="F136" s="215" t="s">
        <v>200</v>
      </c>
      <c r="G136" s="39"/>
      <c r="H136" s="39"/>
      <c r="I136" s="147"/>
      <c r="J136" s="39"/>
      <c r="K136" s="39"/>
      <c r="L136" s="43"/>
      <c r="M136" s="213"/>
      <c r="N136" s="214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178</v>
      </c>
      <c r="AU136" s="16" t="s">
        <v>74</v>
      </c>
    </row>
    <row r="137" s="10" customFormat="1">
      <c r="A137" s="10"/>
      <c r="B137" s="216"/>
      <c r="C137" s="217"/>
      <c r="D137" s="211" t="s">
        <v>180</v>
      </c>
      <c r="E137" s="218" t="s">
        <v>19</v>
      </c>
      <c r="F137" s="219" t="s">
        <v>985</v>
      </c>
      <c r="G137" s="217"/>
      <c r="H137" s="218" t="s">
        <v>19</v>
      </c>
      <c r="I137" s="220"/>
      <c r="J137" s="217"/>
      <c r="K137" s="217"/>
      <c r="L137" s="221"/>
      <c r="M137" s="222"/>
      <c r="N137" s="223"/>
      <c r="O137" s="223"/>
      <c r="P137" s="223"/>
      <c r="Q137" s="223"/>
      <c r="R137" s="223"/>
      <c r="S137" s="223"/>
      <c r="T137" s="22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5" t="s">
        <v>180</v>
      </c>
      <c r="AU137" s="225" t="s">
        <v>74</v>
      </c>
      <c r="AV137" s="10" t="s">
        <v>81</v>
      </c>
      <c r="AW137" s="10" t="s">
        <v>35</v>
      </c>
      <c r="AX137" s="10" t="s">
        <v>74</v>
      </c>
      <c r="AY137" s="225" t="s">
        <v>174</v>
      </c>
    </row>
    <row r="138" s="11" customFormat="1">
      <c r="A138" s="11"/>
      <c r="B138" s="226"/>
      <c r="C138" s="227"/>
      <c r="D138" s="211" t="s">
        <v>180</v>
      </c>
      <c r="E138" s="228" t="s">
        <v>19</v>
      </c>
      <c r="F138" s="229" t="s">
        <v>986</v>
      </c>
      <c r="G138" s="227"/>
      <c r="H138" s="230">
        <v>924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36" t="s">
        <v>180</v>
      </c>
      <c r="AU138" s="236" t="s">
        <v>74</v>
      </c>
      <c r="AV138" s="11" t="s">
        <v>83</v>
      </c>
      <c r="AW138" s="11" t="s">
        <v>35</v>
      </c>
      <c r="AX138" s="11" t="s">
        <v>81</v>
      </c>
      <c r="AY138" s="236" t="s">
        <v>174</v>
      </c>
    </row>
    <row r="139" s="2" customFormat="1" ht="21.75" customHeight="1">
      <c r="A139" s="37"/>
      <c r="B139" s="38"/>
      <c r="C139" s="248" t="s">
        <v>173</v>
      </c>
      <c r="D139" s="248" t="s">
        <v>203</v>
      </c>
      <c r="E139" s="249" t="s">
        <v>424</v>
      </c>
      <c r="F139" s="250" t="s">
        <v>425</v>
      </c>
      <c r="G139" s="251" t="s">
        <v>206</v>
      </c>
      <c r="H139" s="252">
        <v>1488</v>
      </c>
      <c r="I139" s="253"/>
      <c r="J139" s="254">
        <f>ROUND(I139*H139,2)</f>
        <v>0</v>
      </c>
      <c r="K139" s="250" t="s">
        <v>172</v>
      </c>
      <c r="L139" s="255"/>
      <c r="M139" s="256" t="s">
        <v>19</v>
      </c>
      <c r="N139" s="257" t="s">
        <v>45</v>
      </c>
      <c r="O139" s="83"/>
      <c r="P139" s="207">
        <f>O139*H139</f>
        <v>0</v>
      </c>
      <c r="Q139" s="207">
        <v>1</v>
      </c>
      <c r="R139" s="207">
        <f>Q139*H139</f>
        <v>1488</v>
      </c>
      <c r="S139" s="207">
        <v>0</v>
      </c>
      <c r="T139" s="20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9" t="s">
        <v>207</v>
      </c>
      <c r="AT139" s="209" t="s">
        <v>203</v>
      </c>
      <c r="AU139" s="209" t="s">
        <v>74</v>
      </c>
      <c r="AY139" s="16" t="s">
        <v>174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6" t="s">
        <v>81</v>
      </c>
      <c r="BK139" s="210">
        <f>ROUND(I139*H139,2)</f>
        <v>0</v>
      </c>
      <c r="BL139" s="16" t="s">
        <v>173</v>
      </c>
      <c r="BM139" s="209" t="s">
        <v>987</v>
      </c>
    </row>
    <row r="140" s="2" customFormat="1">
      <c r="A140" s="37"/>
      <c r="B140" s="38"/>
      <c r="C140" s="39"/>
      <c r="D140" s="211" t="s">
        <v>176</v>
      </c>
      <c r="E140" s="39"/>
      <c r="F140" s="212" t="s">
        <v>425</v>
      </c>
      <c r="G140" s="39"/>
      <c r="H140" s="39"/>
      <c r="I140" s="147"/>
      <c r="J140" s="39"/>
      <c r="K140" s="39"/>
      <c r="L140" s="43"/>
      <c r="M140" s="213"/>
      <c r="N140" s="214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176</v>
      </c>
      <c r="AU140" s="16" t="s">
        <v>74</v>
      </c>
    </row>
    <row r="141" s="11" customFormat="1">
      <c r="A141" s="11"/>
      <c r="B141" s="226"/>
      <c r="C141" s="227"/>
      <c r="D141" s="211" t="s">
        <v>180</v>
      </c>
      <c r="E141" s="228" t="s">
        <v>19</v>
      </c>
      <c r="F141" s="229" t="s">
        <v>988</v>
      </c>
      <c r="G141" s="227"/>
      <c r="H141" s="230">
        <v>1386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36" t="s">
        <v>180</v>
      </c>
      <c r="AU141" s="236" t="s">
        <v>74</v>
      </c>
      <c r="AV141" s="11" t="s">
        <v>83</v>
      </c>
      <c r="AW141" s="11" t="s">
        <v>35</v>
      </c>
      <c r="AX141" s="11" t="s">
        <v>74</v>
      </c>
      <c r="AY141" s="236" t="s">
        <v>174</v>
      </c>
    </row>
    <row r="142" s="11" customFormat="1">
      <c r="A142" s="11"/>
      <c r="B142" s="226"/>
      <c r="C142" s="227"/>
      <c r="D142" s="211" t="s">
        <v>180</v>
      </c>
      <c r="E142" s="228" t="s">
        <v>19</v>
      </c>
      <c r="F142" s="229" t="s">
        <v>989</v>
      </c>
      <c r="G142" s="227"/>
      <c r="H142" s="230">
        <v>102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36" t="s">
        <v>180</v>
      </c>
      <c r="AU142" s="236" t="s">
        <v>74</v>
      </c>
      <c r="AV142" s="11" t="s">
        <v>83</v>
      </c>
      <c r="AW142" s="11" t="s">
        <v>35</v>
      </c>
      <c r="AX142" s="11" t="s">
        <v>74</v>
      </c>
      <c r="AY142" s="236" t="s">
        <v>174</v>
      </c>
    </row>
    <row r="143" s="12" customFormat="1">
      <c r="A143" s="12"/>
      <c r="B143" s="237"/>
      <c r="C143" s="238"/>
      <c r="D143" s="211" t="s">
        <v>180</v>
      </c>
      <c r="E143" s="239" t="s">
        <v>19</v>
      </c>
      <c r="F143" s="240" t="s">
        <v>189</v>
      </c>
      <c r="G143" s="238"/>
      <c r="H143" s="241">
        <v>1488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7" t="s">
        <v>180</v>
      </c>
      <c r="AU143" s="247" t="s">
        <v>74</v>
      </c>
      <c r="AV143" s="12" t="s">
        <v>173</v>
      </c>
      <c r="AW143" s="12" t="s">
        <v>35</v>
      </c>
      <c r="AX143" s="12" t="s">
        <v>81</v>
      </c>
      <c r="AY143" s="247" t="s">
        <v>174</v>
      </c>
    </row>
    <row r="144" s="2" customFormat="1" ht="44.25" customHeight="1">
      <c r="A144" s="37"/>
      <c r="B144" s="38"/>
      <c r="C144" s="198" t="s">
        <v>211</v>
      </c>
      <c r="D144" s="198" t="s">
        <v>168</v>
      </c>
      <c r="E144" s="199" t="s">
        <v>212</v>
      </c>
      <c r="F144" s="200" t="s">
        <v>213</v>
      </c>
      <c r="G144" s="201" t="s">
        <v>206</v>
      </c>
      <c r="H144" s="202">
        <v>1543.53</v>
      </c>
      <c r="I144" s="203"/>
      <c r="J144" s="204">
        <f>ROUND(I144*H144,2)</f>
        <v>0</v>
      </c>
      <c r="K144" s="200" t="s">
        <v>172</v>
      </c>
      <c r="L144" s="43"/>
      <c r="M144" s="205" t="s">
        <v>19</v>
      </c>
      <c r="N144" s="206" t="s">
        <v>45</v>
      </c>
      <c r="O144" s="83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9" t="s">
        <v>173</v>
      </c>
      <c r="AT144" s="209" t="s">
        <v>168</v>
      </c>
      <c r="AU144" s="209" t="s">
        <v>74</v>
      </c>
      <c r="AY144" s="16" t="s">
        <v>174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6" t="s">
        <v>81</v>
      </c>
      <c r="BK144" s="210">
        <f>ROUND(I144*H144,2)</f>
        <v>0</v>
      </c>
      <c r="BL144" s="16" t="s">
        <v>173</v>
      </c>
      <c r="BM144" s="209" t="s">
        <v>990</v>
      </c>
    </row>
    <row r="145" s="2" customFormat="1">
      <c r="A145" s="37"/>
      <c r="B145" s="38"/>
      <c r="C145" s="39"/>
      <c r="D145" s="211" t="s">
        <v>176</v>
      </c>
      <c r="E145" s="39"/>
      <c r="F145" s="212" t="s">
        <v>215</v>
      </c>
      <c r="G145" s="39"/>
      <c r="H145" s="39"/>
      <c r="I145" s="147"/>
      <c r="J145" s="39"/>
      <c r="K145" s="39"/>
      <c r="L145" s="43"/>
      <c r="M145" s="213"/>
      <c r="N145" s="214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176</v>
      </c>
      <c r="AU145" s="16" t="s">
        <v>74</v>
      </c>
    </row>
    <row r="146" s="2" customFormat="1">
      <c r="A146" s="37"/>
      <c r="B146" s="38"/>
      <c r="C146" s="39"/>
      <c r="D146" s="211" t="s">
        <v>178</v>
      </c>
      <c r="E146" s="39"/>
      <c r="F146" s="215" t="s">
        <v>216</v>
      </c>
      <c r="G146" s="39"/>
      <c r="H146" s="39"/>
      <c r="I146" s="147"/>
      <c r="J146" s="39"/>
      <c r="K146" s="39"/>
      <c r="L146" s="43"/>
      <c r="M146" s="213"/>
      <c r="N146" s="21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178</v>
      </c>
      <c r="AU146" s="16" t="s">
        <v>74</v>
      </c>
    </row>
    <row r="147" s="11" customFormat="1">
      <c r="A147" s="11"/>
      <c r="B147" s="226"/>
      <c r="C147" s="227"/>
      <c r="D147" s="211" t="s">
        <v>180</v>
      </c>
      <c r="E147" s="228" t="s">
        <v>19</v>
      </c>
      <c r="F147" s="229" t="s">
        <v>991</v>
      </c>
      <c r="G147" s="227"/>
      <c r="H147" s="230">
        <v>1488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T147" s="236" t="s">
        <v>180</v>
      </c>
      <c r="AU147" s="236" t="s">
        <v>74</v>
      </c>
      <c r="AV147" s="11" t="s">
        <v>83</v>
      </c>
      <c r="AW147" s="11" t="s">
        <v>35</v>
      </c>
      <c r="AX147" s="11" t="s">
        <v>74</v>
      </c>
      <c r="AY147" s="236" t="s">
        <v>174</v>
      </c>
    </row>
    <row r="148" s="11" customFormat="1">
      <c r="A148" s="11"/>
      <c r="B148" s="226"/>
      <c r="C148" s="227"/>
      <c r="D148" s="211" t="s">
        <v>180</v>
      </c>
      <c r="E148" s="228" t="s">
        <v>19</v>
      </c>
      <c r="F148" s="229" t="s">
        <v>992</v>
      </c>
      <c r="G148" s="227"/>
      <c r="H148" s="230">
        <v>55.530000000000001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36" t="s">
        <v>180</v>
      </c>
      <c r="AU148" s="236" t="s">
        <v>74</v>
      </c>
      <c r="AV148" s="11" t="s">
        <v>83</v>
      </c>
      <c r="AW148" s="11" t="s">
        <v>35</v>
      </c>
      <c r="AX148" s="11" t="s">
        <v>74</v>
      </c>
      <c r="AY148" s="236" t="s">
        <v>174</v>
      </c>
    </row>
    <row r="149" s="12" customFormat="1">
      <c r="A149" s="12"/>
      <c r="B149" s="237"/>
      <c r="C149" s="238"/>
      <c r="D149" s="211" t="s">
        <v>180</v>
      </c>
      <c r="E149" s="239" t="s">
        <v>19</v>
      </c>
      <c r="F149" s="240" t="s">
        <v>189</v>
      </c>
      <c r="G149" s="238"/>
      <c r="H149" s="241">
        <v>1543.53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7" t="s">
        <v>180</v>
      </c>
      <c r="AU149" s="247" t="s">
        <v>74</v>
      </c>
      <c r="AV149" s="12" t="s">
        <v>173</v>
      </c>
      <c r="AW149" s="12" t="s">
        <v>35</v>
      </c>
      <c r="AX149" s="12" t="s">
        <v>81</v>
      </c>
      <c r="AY149" s="247" t="s">
        <v>174</v>
      </c>
    </row>
    <row r="150" s="2" customFormat="1" ht="21.75" customHeight="1">
      <c r="A150" s="37"/>
      <c r="B150" s="38"/>
      <c r="C150" s="198" t="s">
        <v>217</v>
      </c>
      <c r="D150" s="198" t="s">
        <v>168</v>
      </c>
      <c r="E150" s="199" t="s">
        <v>596</v>
      </c>
      <c r="F150" s="200" t="s">
        <v>597</v>
      </c>
      <c r="G150" s="201" t="s">
        <v>320</v>
      </c>
      <c r="H150" s="202">
        <v>815</v>
      </c>
      <c r="I150" s="203"/>
      <c r="J150" s="204">
        <f>ROUND(I150*H150,2)</f>
        <v>0</v>
      </c>
      <c r="K150" s="200" t="s">
        <v>172</v>
      </c>
      <c r="L150" s="43"/>
      <c r="M150" s="205" t="s">
        <v>19</v>
      </c>
      <c r="N150" s="206" t="s">
        <v>45</v>
      </c>
      <c r="O150" s="83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9" t="s">
        <v>173</v>
      </c>
      <c r="AT150" s="209" t="s">
        <v>168</v>
      </c>
      <c r="AU150" s="209" t="s">
        <v>74</v>
      </c>
      <c r="AY150" s="16" t="s">
        <v>174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81</v>
      </c>
      <c r="BK150" s="210">
        <f>ROUND(I150*H150,2)</f>
        <v>0</v>
      </c>
      <c r="BL150" s="16" t="s">
        <v>173</v>
      </c>
      <c r="BM150" s="209" t="s">
        <v>993</v>
      </c>
    </row>
    <row r="151" s="2" customFormat="1">
      <c r="A151" s="37"/>
      <c r="B151" s="38"/>
      <c r="C151" s="39"/>
      <c r="D151" s="211" t="s">
        <v>176</v>
      </c>
      <c r="E151" s="39"/>
      <c r="F151" s="212" t="s">
        <v>599</v>
      </c>
      <c r="G151" s="39"/>
      <c r="H151" s="39"/>
      <c r="I151" s="147"/>
      <c r="J151" s="39"/>
      <c r="K151" s="39"/>
      <c r="L151" s="43"/>
      <c r="M151" s="213"/>
      <c r="N151" s="214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176</v>
      </c>
      <c r="AU151" s="16" t="s">
        <v>74</v>
      </c>
    </row>
    <row r="152" s="2" customFormat="1">
      <c r="A152" s="37"/>
      <c r="B152" s="38"/>
      <c r="C152" s="39"/>
      <c r="D152" s="211" t="s">
        <v>178</v>
      </c>
      <c r="E152" s="39"/>
      <c r="F152" s="215" t="s">
        <v>600</v>
      </c>
      <c r="G152" s="39"/>
      <c r="H152" s="39"/>
      <c r="I152" s="147"/>
      <c r="J152" s="39"/>
      <c r="K152" s="39"/>
      <c r="L152" s="43"/>
      <c r="M152" s="213"/>
      <c r="N152" s="214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178</v>
      </c>
      <c r="AU152" s="16" t="s">
        <v>74</v>
      </c>
    </row>
    <row r="153" s="11" customFormat="1">
      <c r="A153" s="11"/>
      <c r="B153" s="226"/>
      <c r="C153" s="227"/>
      <c r="D153" s="211" t="s">
        <v>180</v>
      </c>
      <c r="E153" s="228" t="s">
        <v>19</v>
      </c>
      <c r="F153" s="229" t="s">
        <v>994</v>
      </c>
      <c r="G153" s="227"/>
      <c r="H153" s="230">
        <v>815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36" t="s">
        <v>180</v>
      </c>
      <c r="AU153" s="236" t="s">
        <v>74</v>
      </c>
      <c r="AV153" s="11" t="s">
        <v>83</v>
      </c>
      <c r="AW153" s="11" t="s">
        <v>35</v>
      </c>
      <c r="AX153" s="11" t="s">
        <v>81</v>
      </c>
      <c r="AY153" s="236" t="s">
        <v>174</v>
      </c>
    </row>
    <row r="154" s="2" customFormat="1" ht="21.75" customHeight="1">
      <c r="A154" s="37"/>
      <c r="B154" s="38"/>
      <c r="C154" s="198" t="s">
        <v>224</v>
      </c>
      <c r="D154" s="198" t="s">
        <v>168</v>
      </c>
      <c r="E154" s="199" t="s">
        <v>995</v>
      </c>
      <c r="F154" s="200" t="s">
        <v>996</v>
      </c>
      <c r="G154" s="201" t="s">
        <v>197</v>
      </c>
      <c r="H154" s="202">
        <v>68</v>
      </c>
      <c r="I154" s="203"/>
      <c r="J154" s="204">
        <f>ROUND(I154*H154,2)</f>
        <v>0</v>
      </c>
      <c r="K154" s="200" t="s">
        <v>172</v>
      </c>
      <c r="L154" s="43"/>
      <c r="M154" s="205" t="s">
        <v>19</v>
      </c>
      <c r="N154" s="206" t="s">
        <v>45</v>
      </c>
      <c r="O154" s="83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9" t="s">
        <v>173</v>
      </c>
      <c r="AT154" s="209" t="s">
        <v>168</v>
      </c>
      <c r="AU154" s="209" t="s">
        <v>74</v>
      </c>
      <c r="AY154" s="16" t="s">
        <v>174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6" t="s">
        <v>81</v>
      </c>
      <c r="BK154" s="210">
        <f>ROUND(I154*H154,2)</f>
        <v>0</v>
      </c>
      <c r="BL154" s="16" t="s">
        <v>173</v>
      </c>
      <c r="BM154" s="209" t="s">
        <v>997</v>
      </c>
    </row>
    <row r="155" s="2" customFormat="1">
      <c r="A155" s="37"/>
      <c r="B155" s="38"/>
      <c r="C155" s="39"/>
      <c r="D155" s="211" t="s">
        <v>176</v>
      </c>
      <c r="E155" s="39"/>
      <c r="F155" s="212" t="s">
        <v>998</v>
      </c>
      <c r="G155" s="39"/>
      <c r="H155" s="39"/>
      <c r="I155" s="147"/>
      <c r="J155" s="39"/>
      <c r="K155" s="39"/>
      <c r="L155" s="43"/>
      <c r="M155" s="213"/>
      <c r="N155" s="214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176</v>
      </c>
      <c r="AU155" s="16" t="s">
        <v>74</v>
      </c>
    </row>
    <row r="156" s="2" customFormat="1">
      <c r="A156" s="37"/>
      <c r="B156" s="38"/>
      <c r="C156" s="39"/>
      <c r="D156" s="211" t="s">
        <v>178</v>
      </c>
      <c r="E156" s="39"/>
      <c r="F156" s="215" t="s">
        <v>290</v>
      </c>
      <c r="G156" s="39"/>
      <c r="H156" s="39"/>
      <c r="I156" s="147"/>
      <c r="J156" s="39"/>
      <c r="K156" s="39"/>
      <c r="L156" s="43"/>
      <c r="M156" s="213"/>
      <c r="N156" s="214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178</v>
      </c>
      <c r="AU156" s="16" t="s">
        <v>74</v>
      </c>
    </row>
    <row r="157" s="11" customFormat="1">
      <c r="A157" s="11"/>
      <c r="B157" s="226"/>
      <c r="C157" s="227"/>
      <c r="D157" s="211" t="s">
        <v>180</v>
      </c>
      <c r="E157" s="228" t="s">
        <v>19</v>
      </c>
      <c r="F157" s="229" t="s">
        <v>999</v>
      </c>
      <c r="G157" s="227"/>
      <c r="H157" s="230">
        <v>68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T157" s="236" t="s">
        <v>180</v>
      </c>
      <c r="AU157" s="236" t="s">
        <v>74</v>
      </c>
      <c r="AV157" s="11" t="s">
        <v>83</v>
      </c>
      <c r="AW157" s="11" t="s">
        <v>35</v>
      </c>
      <c r="AX157" s="11" t="s">
        <v>81</v>
      </c>
      <c r="AY157" s="236" t="s">
        <v>174</v>
      </c>
    </row>
    <row r="158" s="2" customFormat="1" ht="21.75" customHeight="1">
      <c r="A158" s="37"/>
      <c r="B158" s="38"/>
      <c r="C158" s="198" t="s">
        <v>207</v>
      </c>
      <c r="D158" s="198" t="s">
        <v>168</v>
      </c>
      <c r="E158" s="199" t="s">
        <v>225</v>
      </c>
      <c r="F158" s="200" t="s">
        <v>226</v>
      </c>
      <c r="G158" s="201" t="s">
        <v>220</v>
      </c>
      <c r="H158" s="202">
        <v>52</v>
      </c>
      <c r="I158" s="203"/>
      <c r="J158" s="204">
        <f>ROUND(I158*H158,2)</f>
        <v>0</v>
      </c>
      <c r="K158" s="200" t="s">
        <v>172</v>
      </c>
      <c r="L158" s="43"/>
      <c r="M158" s="205" t="s">
        <v>19</v>
      </c>
      <c r="N158" s="206" t="s">
        <v>45</v>
      </c>
      <c r="O158" s="83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9" t="s">
        <v>173</v>
      </c>
      <c r="AT158" s="209" t="s">
        <v>168</v>
      </c>
      <c r="AU158" s="209" t="s">
        <v>74</v>
      </c>
      <c r="AY158" s="16" t="s">
        <v>174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6" t="s">
        <v>81</v>
      </c>
      <c r="BK158" s="210">
        <f>ROUND(I158*H158,2)</f>
        <v>0</v>
      </c>
      <c r="BL158" s="16" t="s">
        <v>173</v>
      </c>
      <c r="BM158" s="209" t="s">
        <v>1000</v>
      </c>
    </row>
    <row r="159" s="2" customFormat="1">
      <c r="A159" s="37"/>
      <c r="B159" s="38"/>
      <c r="C159" s="39"/>
      <c r="D159" s="211" t="s">
        <v>176</v>
      </c>
      <c r="E159" s="39"/>
      <c r="F159" s="212" t="s">
        <v>228</v>
      </c>
      <c r="G159" s="39"/>
      <c r="H159" s="39"/>
      <c r="I159" s="147"/>
      <c r="J159" s="39"/>
      <c r="K159" s="39"/>
      <c r="L159" s="43"/>
      <c r="M159" s="213"/>
      <c r="N159" s="214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176</v>
      </c>
      <c r="AU159" s="16" t="s">
        <v>74</v>
      </c>
    </row>
    <row r="160" s="2" customFormat="1">
      <c r="A160" s="37"/>
      <c r="B160" s="38"/>
      <c r="C160" s="39"/>
      <c r="D160" s="211" t="s">
        <v>178</v>
      </c>
      <c r="E160" s="39"/>
      <c r="F160" s="215" t="s">
        <v>229</v>
      </c>
      <c r="G160" s="39"/>
      <c r="H160" s="39"/>
      <c r="I160" s="147"/>
      <c r="J160" s="39"/>
      <c r="K160" s="39"/>
      <c r="L160" s="43"/>
      <c r="M160" s="213"/>
      <c r="N160" s="214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178</v>
      </c>
      <c r="AU160" s="16" t="s">
        <v>74</v>
      </c>
    </row>
    <row r="161" s="11" customFormat="1">
      <c r="A161" s="11"/>
      <c r="B161" s="226"/>
      <c r="C161" s="227"/>
      <c r="D161" s="211" t="s">
        <v>180</v>
      </c>
      <c r="E161" s="228" t="s">
        <v>19</v>
      </c>
      <c r="F161" s="229" t="s">
        <v>1001</v>
      </c>
      <c r="G161" s="227"/>
      <c r="H161" s="230">
        <v>14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36" t="s">
        <v>180</v>
      </c>
      <c r="AU161" s="236" t="s">
        <v>74</v>
      </c>
      <c r="AV161" s="11" t="s">
        <v>83</v>
      </c>
      <c r="AW161" s="11" t="s">
        <v>35</v>
      </c>
      <c r="AX161" s="11" t="s">
        <v>74</v>
      </c>
      <c r="AY161" s="236" t="s">
        <v>174</v>
      </c>
    </row>
    <row r="162" s="11" customFormat="1">
      <c r="A162" s="11"/>
      <c r="B162" s="226"/>
      <c r="C162" s="227"/>
      <c r="D162" s="211" t="s">
        <v>180</v>
      </c>
      <c r="E162" s="228" t="s">
        <v>19</v>
      </c>
      <c r="F162" s="229" t="s">
        <v>1002</v>
      </c>
      <c r="G162" s="227"/>
      <c r="H162" s="230">
        <v>14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T162" s="236" t="s">
        <v>180</v>
      </c>
      <c r="AU162" s="236" t="s">
        <v>74</v>
      </c>
      <c r="AV162" s="11" t="s">
        <v>83</v>
      </c>
      <c r="AW162" s="11" t="s">
        <v>35</v>
      </c>
      <c r="AX162" s="11" t="s">
        <v>74</v>
      </c>
      <c r="AY162" s="236" t="s">
        <v>174</v>
      </c>
    </row>
    <row r="163" s="11" customFormat="1">
      <c r="A163" s="11"/>
      <c r="B163" s="226"/>
      <c r="C163" s="227"/>
      <c r="D163" s="211" t="s">
        <v>180</v>
      </c>
      <c r="E163" s="228" t="s">
        <v>19</v>
      </c>
      <c r="F163" s="229" t="s">
        <v>1003</v>
      </c>
      <c r="G163" s="227"/>
      <c r="H163" s="230">
        <v>12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36" t="s">
        <v>180</v>
      </c>
      <c r="AU163" s="236" t="s">
        <v>74</v>
      </c>
      <c r="AV163" s="11" t="s">
        <v>83</v>
      </c>
      <c r="AW163" s="11" t="s">
        <v>35</v>
      </c>
      <c r="AX163" s="11" t="s">
        <v>74</v>
      </c>
      <c r="AY163" s="236" t="s">
        <v>174</v>
      </c>
    </row>
    <row r="164" s="11" customFormat="1">
      <c r="A164" s="11"/>
      <c r="B164" s="226"/>
      <c r="C164" s="227"/>
      <c r="D164" s="211" t="s">
        <v>180</v>
      </c>
      <c r="E164" s="228" t="s">
        <v>19</v>
      </c>
      <c r="F164" s="229" t="s">
        <v>1004</v>
      </c>
      <c r="G164" s="227"/>
      <c r="H164" s="230">
        <v>12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36" t="s">
        <v>180</v>
      </c>
      <c r="AU164" s="236" t="s">
        <v>74</v>
      </c>
      <c r="AV164" s="11" t="s">
        <v>83</v>
      </c>
      <c r="AW164" s="11" t="s">
        <v>35</v>
      </c>
      <c r="AX164" s="11" t="s">
        <v>74</v>
      </c>
      <c r="AY164" s="236" t="s">
        <v>174</v>
      </c>
    </row>
    <row r="165" s="12" customFormat="1">
      <c r="A165" s="12"/>
      <c r="B165" s="237"/>
      <c r="C165" s="238"/>
      <c r="D165" s="211" t="s">
        <v>180</v>
      </c>
      <c r="E165" s="239" t="s">
        <v>19</v>
      </c>
      <c r="F165" s="240" t="s">
        <v>189</v>
      </c>
      <c r="G165" s="238"/>
      <c r="H165" s="241">
        <v>52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7" t="s">
        <v>180</v>
      </c>
      <c r="AU165" s="247" t="s">
        <v>74</v>
      </c>
      <c r="AV165" s="12" t="s">
        <v>173</v>
      </c>
      <c r="AW165" s="12" t="s">
        <v>35</v>
      </c>
      <c r="AX165" s="12" t="s">
        <v>81</v>
      </c>
      <c r="AY165" s="247" t="s">
        <v>174</v>
      </c>
    </row>
    <row r="166" s="2" customFormat="1" ht="21.75" customHeight="1">
      <c r="A166" s="37"/>
      <c r="B166" s="38"/>
      <c r="C166" s="198" t="s">
        <v>236</v>
      </c>
      <c r="D166" s="198" t="s">
        <v>168</v>
      </c>
      <c r="E166" s="199" t="s">
        <v>231</v>
      </c>
      <c r="F166" s="200" t="s">
        <v>232</v>
      </c>
      <c r="G166" s="201" t="s">
        <v>220</v>
      </c>
      <c r="H166" s="202">
        <v>52</v>
      </c>
      <c r="I166" s="203"/>
      <c r="J166" s="204">
        <f>ROUND(I166*H166,2)</f>
        <v>0</v>
      </c>
      <c r="K166" s="200" t="s">
        <v>172</v>
      </c>
      <c r="L166" s="43"/>
      <c r="M166" s="205" t="s">
        <v>19</v>
      </c>
      <c r="N166" s="206" t="s">
        <v>45</v>
      </c>
      <c r="O166" s="83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9" t="s">
        <v>173</v>
      </c>
      <c r="AT166" s="209" t="s">
        <v>168</v>
      </c>
      <c r="AU166" s="209" t="s">
        <v>74</v>
      </c>
      <c r="AY166" s="16" t="s">
        <v>174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6" t="s">
        <v>81</v>
      </c>
      <c r="BK166" s="210">
        <f>ROUND(I166*H166,2)</f>
        <v>0</v>
      </c>
      <c r="BL166" s="16" t="s">
        <v>173</v>
      </c>
      <c r="BM166" s="209" t="s">
        <v>1005</v>
      </c>
    </row>
    <row r="167" s="2" customFormat="1">
      <c r="A167" s="37"/>
      <c r="B167" s="38"/>
      <c r="C167" s="39"/>
      <c r="D167" s="211" t="s">
        <v>176</v>
      </c>
      <c r="E167" s="39"/>
      <c r="F167" s="212" t="s">
        <v>234</v>
      </c>
      <c r="G167" s="39"/>
      <c r="H167" s="39"/>
      <c r="I167" s="147"/>
      <c r="J167" s="39"/>
      <c r="K167" s="39"/>
      <c r="L167" s="43"/>
      <c r="M167" s="213"/>
      <c r="N167" s="214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176</v>
      </c>
      <c r="AU167" s="16" t="s">
        <v>74</v>
      </c>
    </row>
    <row r="168" s="2" customFormat="1">
      <c r="A168" s="37"/>
      <c r="B168" s="38"/>
      <c r="C168" s="39"/>
      <c r="D168" s="211" t="s">
        <v>178</v>
      </c>
      <c r="E168" s="39"/>
      <c r="F168" s="215" t="s">
        <v>235</v>
      </c>
      <c r="G168" s="39"/>
      <c r="H168" s="39"/>
      <c r="I168" s="147"/>
      <c r="J168" s="39"/>
      <c r="K168" s="39"/>
      <c r="L168" s="43"/>
      <c r="M168" s="213"/>
      <c r="N168" s="214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178</v>
      </c>
      <c r="AU168" s="16" t="s">
        <v>74</v>
      </c>
    </row>
    <row r="169" s="11" customFormat="1">
      <c r="A169" s="11"/>
      <c r="B169" s="226"/>
      <c r="C169" s="227"/>
      <c r="D169" s="211" t="s">
        <v>180</v>
      </c>
      <c r="E169" s="228" t="s">
        <v>19</v>
      </c>
      <c r="F169" s="229" t="s">
        <v>1001</v>
      </c>
      <c r="G169" s="227"/>
      <c r="H169" s="230">
        <v>14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T169" s="236" t="s">
        <v>180</v>
      </c>
      <c r="AU169" s="236" t="s">
        <v>74</v>
      </c>
      <c r="AV169" s="11" t="s">
        <v>83</v>
      </c>
      <c r="AW169" s="11" t="s">
        <v>35</v>
      </c>
      <c r="AX169" s="11" t="s">
        <v>74</v>
      </c>
      <c r="AY169" s="236" t="s">
        <v>174</v>
      </c>
    </row>
    <row r="170" s="11" customFormat="1">
      <c r="A170" s="11"/>
      <c r="B170" s="226"/>
      <c r="C170" s="227"/>
      <c r="D170" s="211" t="s">
        <v>180</v>
      </c>
      <c r="E170" s="228" t="s">
        <v>19</v>
      </c>
      <c r="F170" s="229" t="s">
        <v>1002</v>
      </c>
      <c r="G170" s="227"/>
      <c r="H170" s="230">
        <v>14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T170" s="236" t="s">
        <v>180</v>
      </c>
      <c r="AU170" s="236" t="s">
        <v>74</v>
      </c>
      <c r="AV170" s="11" t="s">
        <v>83</v>
      </c>
      <c r="AW170" s="11" t="s">
        <v>35</v>
      </c>
      <c r="AX170" s="11" t="s">
        <v>74</v>
      </c>
      <c r="AY170" s="236" t="s">
        <v>174</v>
      </c>
    </row>
    <row r="171" s="11" customFormat="1">
      <c r="A171" s="11"/>
      <c r="B171" s="226"/>
      <c r="C171" s="227"/>
      <c r="D171" s="211" t="s">
        <v>180</v>
      </c>
      <c r="E171" s="228" t="s">
        <v>19</v>
      </c>
      <c r="F171" s="229" t="s">
        <v>1003</v>
      </c>
      <c r="G171" s="227"/>
      <c r="H171" s="230">
        <v>12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T171" s="236" t="s">
        <v>180</v>
      </c>
      <c r="AU171" s="236" t="s">
        <v>74</v>
      </c>
      <c r="AV171" s="11" t="s">
        <v>83</v>
      </c>
      <c r="AW171" s="11" t="s">
        <v>35</v>
      </c>
      <c r="AX171" s="11" t="s">
        <v>74</v>
      </c>
      <c r="AY171" s="236" t="s">
        <v>174</v>
      </c>
    </row>
    <row r="172" s="11" customFormat="1">
      <c r="A172" s="11"/>
      <c r="B172" s="226"/>
      <c r="C172" s="227"/>
      <c r="D172" s="211" t="s">
        <v>180</v>
      </c>
      <c r="E172" s="228" t="s">
        <v>19</v>
      </c>
      <c r="F172" s="229" t="s">
        <v>1004</v>
      </c>
      <c r="G172" s="227"/>
      <c r="H172" s="230">
        <v>12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T172" s="236" t="s">
        <v>180</v>
      </c>
      <c r="AU172" s="236" t="s">
        <v>74</v>
      </c>
      <c r="AV172" s="11" t="s">
        <v>83</v>
      </c>
      <c r="AW172" s="11" t="s">
        <v>35</v>
      </c>
      <c r="AX172" s="11" t="s">
        <v>74</v>
      </c>
      <c r="AY172" s="236" t="s">
        <v>174</v>
      </c>
    </row>
    <row r="173" s="12" customFormat="1">
      <c r="A173" s="12"/>
      <c r="B173" s="237"/>
      <c r="C173" s="238"/>
      <c r="D173" s="211" t="s">
        <v>180</v>
      </c>
      <c r="E173" s="239" t="s">
        <v>19</v>
      </c>
      <c r="F173" s="240" t="s">
        <v>189</v>
      </c>
      <c r="G173" s="238"/>
      <c r="H173" s="241">
        <v>52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7" t="s">
        <v>180</v>
      </c>
      <c r="AU173" s="247" t="s">
        <v>74</v>
      </c>
      <c r="AV173" s="12" t="s">
        <v>173</v>
      </c>
      <c r="AW173" s="12" t="s">
        <v>35</v>
      </c>
      <c r="AX173" s="12" t="s">
        <v>81</v>
      </c>
      <c r="AY173" s="247" t="s">
        <v>174</v>
      </c>
    </row>
    <row r="174" s="2" customFormat="1" ht="21.75" customHeight="1">
      <c r="A174" s="37"/>
      <c r="B174" s="38"/>
      <c r="C174" s="198" t="s">
        <v>116</v>
      </c>
      <c r="D174" s="198" t="s">
        <v>168</v>
      </c>
      <c r="E174" s="199" t="s">
        <v>237</v>
      </c>
      <c r="F174" s="200" t="s">
        <v>238</v>
      </c>
      <c r="G174" s="201" t="s">
        <v>220</v>
      </c>
      <c r="H174" s="202">
        <v>19.199999999999999</v>
      </c>
      <c r="I174" s="203"/>
      <c r="J174" s="204">
        <f>ROUND(I174*H174,2)</f>
        <v>0</v>
      </c>
      <c r="K174" s="200" t="s">
        <v>172</v>
      </c>
      <c r="L174" s="43"/>
      <c r="M174" s="205" t="s">
        <v>19</v>
      </c>
      <c r="N174" s="206" t="s">
        <v>45</v>
      </c>
      <c r="O174" s="83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173</v>
      </c>
      <c r="AT174" s="209" t="s">
        <v>168</v>
      </c>
      <c r="AU174" s="209" t="s">
        <v>74</v>
      </c>
      <c r="AY174" s="16" t="s">
        <v>174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81</v>
      </c>
      <c r="BK174" s="210">
        <f>ROUND(I174*H174,2)</f>
        <v>0</v>
      </c>
      <c r="BL174" s="16" t="s">
        <v>173</v>
      </c>
      <c r="BM174" s="209" t="s">
        <v>1006</v>
      </c>
    </row>
    <row r="175" s="2" customFormat="1">
      <c r="A175" s="37"/>
      <c r="B175" s="38"/>
      <c r="C175" s="39"/>
      <c r="D175" s="211" t="s">
        <v>176</v>
      </c>
      <c r="E175" s="39"/>
      <c r="F175" s="212" t="s">
        <v>240</v>
      </c>
      <c r="G175" s="39"/>
      <c r="H175" s="39"/>
      <c r="I175" s="147"/>
      <c r="J175" s="39"/>
      <c r="K175" s="39"/>
      <c r="L175" s="43"/>
      <c r="M175" s="213"/>
      <c r="N175" s="214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176</v>
      </c>
      <c r="AU175" s="16" t="s">
        <v>74</v>
      </c>
    </row>
    <row r="176" s="2" customFormat="1">
      <c r="A176" s="37"/>
      <c r="B176" s="38"/>
      <c r="C176" s="39"/>
      <c r="D176" s="211" t="s">
        <v>178</v>
      </c>
      <c r="E176" s="39"/>
      <c r="F176" s="215" t="s">
        <v>241</v>
      </c>
      <c r="G176" s="39"/>
      <c r="H176" s="39"/>
      <c r="I176" s="147"/>
      <c r="J176" s="39"/>
      <c r="K176" s="39"/>
      <c r="L176" s="43"/>
      <c r="M176" s="213"/>
      <c r="N176" s="214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178</v>
      </c>
      <c r="AU176" s="16" t="s">
        <v>74</v>
      </c>
    </row>
    <row r="177" s="11" customFormat="1">
      <c r="A177" s="11"/>
      <c r="B177" s="226"/>
      <c r="C177" s="227"/>
      <c r="D177" s="211" t="s">
        <v>180</v>
      </c>
      <c r="E177" s="228" t="s">
        <v>19</v>
      </c>
      <c r="F177" s="229" t="s">
        <v>1007</v>
      </c>
      <c r="G177" s="227"/>
      <c r="H177" s="230">
        <v>9.5999999999999996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36" t="s">
        <v>180</v>
      </c>
      <c r="AU177" s="236" t="s">
        <v>74</v>
      </c>
      <c r="AV177" s="11" t="s">
        <v>83</v>
      </c>
      <c r="AW177" s="11" t="s">
        <v>35</v>
      </c>
      <c r="AX177" s="11" t="s">
        <v>74</v>
      </c>
      <c r="AY177" s="236" t="s">
        <v>174</v>
      </c>
    </row>
    <row r="178" s="11" customFormat="1">
      <c r="A178" s="11"/>
      <c r="B178" s="226"/>
      <c r="C178" s="227"/>
      <c r="D178" s="211" t="s">
        <v>180</v>
      </c>
      <c r="E178" s="228" t="s">
        <v>19</v>
      </c>
      <c r="F178" s="229" t="s">
        <v>1008</v>
      </c>
      <c r="G178" s="227"/>
      <c r="H178" s="230">
        <v>9.5999999999999996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T178" s="236" t="s">
        <v>180</v>
      </c>
      <c r="AU178" s="236" t="s">
        <v>74</v>
      </c>
      <c r="AV178" s="11" t="s">
        <v>83</v>
      </c>
      <c r="AW178" s="11" t="s">
        <v>35</v>
      </c>
      <c r="AX178" s="11" t="s">
        <v>74</v>
      </c>
      <c r="AY178" s="236" t="s">
        <v>174</v>
      </c>
    </row>
    <row r="179" s="12" customFormat="1">
      <c r="A179" s="12"/>
      <c r="B179" s="237"/>
      <c r="C179" s="238"/>
      <c r="D179" s="211" t="s">
        <v>180</v>
      </c>
      <c r="E179" s="239" t="s">
        <v>19</v>
      </c>
      <c r="F179" s="240" t="s">
        <v>189</v>
      </c>
      <c r="G179" s="238"/>
      <c r="H179" s="241">
        <v>19.199999999999999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7" t="s">
        <v>180</v>
      </c>
      <c r="AU179" s="247" t="s">
        <v>74</v>
      </c>
      <c r="AV179" s="12" t="s">
        <v>173</v>
      </c>
      <c r="AW179" s="12" t="s">
        <v>35</v>
      </c>
      <c r="AX179" s="12" t="s">
        <v>81</v>
      </c>
      <c r="AY179" s="247" t="s">
        <v>174</v>
      </c>
    </row>
    <row r="180" s="2" customFormat="1" ht="21.75" customHeight="1">
      <c r="A180" s="37"/>
      <c r="B180" s="38"/>
      <c r="C180" s="198" t="s">
        <v>119</v>
      </c>
      <c r="D180" s="198" t="s">
        <v>168</v>
      </c>
      <c r="E180" s="199" t="s">
        <v>244</v>
      </c>
      <c r="F180" s="200" t="s">
        <v>245</v>
      </c>
      <c r="G180" s="201" t="s">
        <v>220</v>
      </c>
      <c r="H180" s="202">
        <v>19.199999999999999</v>
      </c>
      <c r="I180" s="203"/>
      <c r="J180" s="204">
        <f>ROUND(I180*H180,2)</f>
        <v>0</v>
      </c>
      <c r="K180" s="200" t="s">
        <v>172</v>
      </c>
      <c r="L180" s="43"/>
      <c r="M180" s="205" t="s">
        <v>19</v>
      </c>
      <c r="N180" s="206" t="s">
        <v>45</v>
      </c>
      <c r="O180" s="83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9" t="s">
        <v>173</v>
      </c>
      <c r="AT180" s="209" t="s">
        <v>168</v>
      </c>
      <c r="AU180" s="209" t="s">
        <v>74</v>
      </c>
      <c r="AY180" s="16" t="s">
        <v>174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6" t="s">
        <v>81</v>
      </c>
      <c r="BK180" s="210">
        <f>ROUND(I180*H180,2)</f>
        <v>0</v>
      </c>
      <c r="BL180" s="16" t="s">
        <v>173</v>
      </c>
      <c r="BM180" s="209" t="s">
        <v>1009</v>
      </c>
    </row>
    <row r="181" s="2" customFormat="1">
      <c r="A181" s="37"/>
      <c r="B181" s="38"/>
      <c r="C181" s="39"/>
      <c r="D181" s="211" t="s">
        <v>176</v>
      </c>
      <c r="E181" s="39"/>
      <c r="F181" s="212" t="s">
        <v>247</v>
      </c>
      <c r="G181" s="39"/>
      <c r="H181" s="39"/>
      <c r="I181" s="147"/>
      <c r="J181" s="39"/>
      <c r="K181" s="39"/>
      <c r="L181" s="43"/>
      <c r="M181" s="213"/>
      <c r="N181" s="214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176</v>
      </c>
      <c r="AU181" s="16" t="s">
        <v>74</v>
      </c>
    </row>
    <row r="182" s="2" customFormat="1">
      <c r="A182" s="37"/>
      <c r="B182" s="38"/>
      <c r="C182" s="39"/>
      <c r="D182" s="211" t="s">
        <v>178</v>
      </c>
      <c r="E182" s="39"/>
      <c r="F182" s="215" t="s">
        <v>235</v>
      </c>
      <c r="G182" s="39"/>
      <c r="H182" s="39"/>
      <c r="I182" s="147"/>
      <c r="J182" s="39"/>
      <c r="K182" s="39"/>
      <c r="L182" s="43"/>
      <c r="M182" s="213"/>
      <c r="N182" s="214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178</v>
      </c>
      <c r="AU182" s="16" t="s">
        <v>74</v>
      </c>
    </row>
    <row r="183" s="11" customFormat="1">
      <c r="A183" s="11"/>
      <c r="B183" s="226"/>
      <c r="C183" s="227"/>
      <c r="D183" s="211" t="s">
        <v>180</v>
      </c>
      <c r="E183" s="228" t="s">
        <v>19</v>
      </c>
      <c r="F183" s="229" t="s">
        <v>1007</v>
      </c>
      <c r="G183" s="227"/>
      <c r="H183" s="230">
        <v>9.5999999999999996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T183" s="236" t="s">
        <v>180</v>
      </c>
      <c r="AU183" s="236" t="s">
        <v>74</v>
      </c>
      <c r="AV183" s="11" t="s">
        <v>83</v>
      </c>
      <c r="AW183" s="11" t="s">
        <v>35</v>
      </c>
      <c r="AX183" s="11" t="s">
        <v>74</v>
      </c>
      <c r="AY183" s="236" t="s">
        <v>174</v>
      </c>
    </row>
    <row r="184" s="11" customFormat="1">
      <c r="A184" s="11"/>
      <c r="B184" s="226"/>
      <c r="C184" s="227"/>
      <c r="D184" s="211" t="s">
        <v>180</v>
      </c>
      <c r="E184" s="228" t="s">
        <v>19</v>
      </c>
      <c r="F184" s="229" t="s">
        <v>1008</v>
      </c>
      <c r="G184" s="227"/>
      <c r="H184" s="230">
        <v>9.5999999999999996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T184" s="236" t="s">
        <v>180</v>
      </c>
      <c r="AU184" s="236" t="s">
        <v>74</v>
      </c>
      <c r="AV184" s="11" t="s">
        <v>83</v>
      </c>
      <c r="AW184" s="11" t="s">
        <v>35</v>
      </c>
      <c r="AX184" s="11" t="s">
        <v>74</v>
      </c>
      <c r="AY184" s="236" t="s">
        <v>174</v>
      </c>
    </row>
    <row r="185" s="12" customFormat="1">
      <c r="A185" s="12"/>
      <c r="B185" s="237"/>
      <c r="C185" s="238"/>
      <c r="D185" s="211" t="s">
        <v>180</v>
      </c>
      <c r="E185" s="239" t="s">
        <v>19</v>
      </c>
      <c r="F185" s="240" t="s">
        <v>189</v>
      </c>
      <c r="G185" s="238"/>
      <c r="H185" s="241">
        <v>19.199999999999999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7" t="s">
        <v>180</v>
      </c>
      <c r="AU185" s="247" t="s">
        <v>74</v>
      </c>
      <c r="AV185" s="12" t="s">
        <v>173</v>
      </c>
      <c r="AW185" s="12" t="s">
        <v>35</v>
      </c>
      <c r="AX185" s="12" t="s">
        <v>81</v>
      </c>
      <c r="AY185" s="247" t="s">
        <v>174</v>
      </c>
    </row>
    <row r="186" s="2" customFormat="1" ht="21.75" customHeight="1">
      <c r="A186" s="37"/>
      <c r="B186" s="38"/>
      <c r="C186" s="198" t="s">
        <v>122</v>
      </c>
      <c r="D186" s="198" t="s">
        <v>168</v>
      </c>
      <c r="E186" s="199" t="s">
        <v>1010</v>
      </c>
      <c r="F186" s="200" t="s">
        <v>1011</v>
      </c>
      <c r="G186" s="201" t="s">
        <v>268</v>
      </c>
      <c r="H186" s="202">
        <v>12</v>
      </c>
      <c r="I186" s="203"/>
      <c r="J186" s="204">
        <f>ROUND(I186*H186,2)</f>
        <v>0</v>
      </c>
      <c r="K186" s="200" t="s">
        <v>172</v>
      </c>
      <c r="L186" s="43"/>
      <c r="M186" s="205" t="s">
        <v>19</v>
      </c>
      <c r="N186" s="206" t="s">
        <v>45</v>
      </c>
      <c r="O186" s="83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9" t="s">
        <v>173</v>
      </c>
      <c r="AT186" s="209" t="s">
        <v>168</v>
      </c>
      <c r="AU186" s="209" t="s">
        <v>74</v>
      </c>
      <c r="AY186" s="16" t="s">
        <v>174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6" t="s">
        <v>81</v>
      </c>
      <c r="BK186" s="210">
        <f>ROUND(I186*H186,2)</f>
        <v>0</v>
      </c>
      <c r="BL186" s="16" t="s">
        <v>173</v>
      </c>
      <c r="BM186" s="209" t="s">
        <v>1012</v>
      </c>
    </row>
    <row r="187" s="2" customFormat="1">
      <c r="A187" s="37"/>
      <c r="B187" s="38"/>
      <c r="C187" s="39"/>
      <c r="D187" s="211" t="s">
        <v>176</v>
      </c>
      <c r="E187" s="39"/>
      <c r="F187" s="212" t="s">
        <v>1013</v>
      </c>
      <c r="G187" s="39"/>
      <c r="H187" s="39"/>
      <c r="I187" s="147"/>
      <c r="J187" s="39"/>
      <c r="K187" s="39"/>
      <c r="L187" s="43"/>
      <c r="M187" s="213"/>
      <c r="N187" s="214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176</v>
      </c>
      <c r="AU187" s="16" t="s">
        <v>74</v>
      </c>
    </row>
    <row r="188" s="2" customFormat="1">
      <c r="A188" s="37"/>
      <c r="B188" s="38"/>
      <c r="C188" s="39"/>
      <c r="D188" s="211" t="s">
        <v>178</v>
      </c>
      <c r="E188" s="39"/>
      <c r="F188" s="215" t="s">
        <v>241</v>
      </c>
      <c r="G188" s="39"/>
      <c r="H188" s="39"/>
      <c r="I188" s="147"/>
      <c r="J188" s="39"/>
      <c r="K188" s="39"/>
      <c r="L188" s="43"/>
      <c r="M188" s="213"/>
      <c r="N188" s="214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178</v>
      </c>
      <c r="AU188" s="16" t="s">
        <v>74</v>
      </c>
    </row>
    <row r="189" s="11" customFormat="1">
      <c r="A189" s="11"/>
      <c r="B189" s="226"/>
      <c r="C189" s="227"/>
      <c r="D189" s="211" t="s">
        <v>180</v>
      </c>
      <c r="E189" s="228" t="s">
        <v>19</v>
      </c>
      <c r="F189" s="229" t="s">
        <v>1014</v>
      </c>
      <c r="G189" s="227"/>
      <c r="H189" s="230">
        <v>2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T189" s="236" t="s">
        <v>180</v>
      </c>
      <c r="AU189" s="236" t="s">
        <v>74</v>
      </c>
      <c r="AV189" s="11" t="s">
        <v>83</v>
      </c>
      <c r="AW189" s="11" t="s">
        <v>35</v>
      </c>
      <c r="AX189" s="11" t="s">
        <v>74</v>
      </c>
      <c r="AY189" s="236" t="s">
        <v>174</v>
      </c>
    </row>
    <row r="190" s="11" customFormat="1">
      <c r="A190" s="11"/>
      <c r="B190" s="226"/>
      <c r="C190" s="227"/>
      <c r="D190" s="211" t="s">
        <v>180</v>
      </c>
      <c r="E190" s="228" t="s">
        <v>19</v>
      </c>
      <c r="F190" s="229" t="s">
        <v>1014</v>
      </c>
      <c r="G190" s="227"/>
      <c r="H190" s="230">
        <v>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T190" s="236" t="s">
        <v>180</v>
      </c>
      <c r="AU190" s="236" t="s">
        <v>74</v>
      </c>
      <c r="AV190" s="11" t="s">
        <v>83</v>
      </c>
      <c r="AW190" s="11" t="s">
        <v>35</v>
      </c>
      <c r="AX190" s="11" t="s">
        <v>74</v>
      </c>
      <c r="AY190" s="236" t="s">
        <v>174</v>
      </c>
    </row>
    <row r="191" s="11" customFormat="1">
      <c r="A191" s="11"/>
      <c r="B191" s="226"/>
      <c r="C191" s="227"/>
      <c r="D191" s="211" t="s">
        <v>180</v>
      </c>
      <c r="E191" s="228" t="s">
        <v>19</v>
      </c>
      <c r="F191" s="229" t="s">
        <v>1015</v>
      </c>
      <c r="G191" s="227"/>
      <c r="H191" s="230">
        <v>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T191" s="236" t="s">
        <v>180</v>
      </c>
      <c r="AU191" s="236" t="s">
        <v>74</v>
      </c>
      <c r="AV191" s="11" t="s">
        <v>83</v>
      </c>
      <c r="AW191" s="11" t="s">
        <v>35</v>
      </c>
      <c r="AX191" s="11" t="s">
        <v>74</v>
      </c>
      <c r="AY191" s="236" t="s">
        <v>174</v>
      </c>
    </row>
    <row r="192" s="11" customFormat="1">
      <c r="A192" s="11"/>
      <c r="B192" s="226"/>
      <c r="C192" s="227"/>
      <c r="D192" s="211" t="s">
        <v>180</v>
      </c>
      <c r="E192" s="228" t="s">
        <v>19</v>
      </c>
      <c r="F192" s="229" t="s">
        <v>1016</v>
      </c>
      <c r="G192" s="227"/>
      <c r="H192" s="230">
        <v>3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T192" s="236" t="s">
        <v>180</v>
      </c>
      <c r="AU192" s="236" t="s">
        <v>74</v>
      </c>
      <c r="AV192" s="11" t="s">
        <v>83</v>
      </c>
      <c r="AW192" s="11" t="s">
        <v>35</v>
      </c>
      <c r="AX192" s="11" t="s">
        <v>74</v>
      </c>
      <c r="AY192" s="236" t="s">
        <v>174</v>
      </c>
    </row>
    <row r="193" s="11" customFormat="1">
      <c r="A193" s="11"/>
      <c r="B193" s="226"/>
      <c r="C193" s="227"/>
      <c r="D193" s="211" t="s">
        <v>180</v>
      </c>
      <c r="E193" s="228" t="s">
        <v>19</v>
      </c>
      <c r="F193" s="229" t="s">
        <v>1016</v>
      </c>
      <c r="G193" s="227"/>
      <c r="H193" s="230">
        <v>3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T193" s="236" t="s">
        <v>180</v>
      </c>
      <c r="AU193" s="236" t="s">
        <v>74</v>
      </c>
      <c r="AV193" s="11" t="s">
        <v>83</v>
      </c>
      <c r="AW193" s="11" t="s">
        <v>35</v>
      </c>
      <c r="AX193" s="11" t="s">
        <v>74</v>
      </c>
      <c r="AY193" s="236" t="s">
        <v>174</v>
      </c>
    </row>
    <row r="194" s="12" customFormat="1">
      <c r="A194" s="12"/>
      <c r="B194" s="237"/>
      <c r="C194" s="238"/>
      <c r="D194" s="211" t="s">
        <v>180</v>
      </c>
      <c r="E194" s="239" t="s">
        <v>19</v>
      </c>
      <c r="F194" s="240" t="s">
        <v>189</v>
      </c>
      <c r="G194" s="238"/>
      <c r="H194" s="241">
        <v>12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7" t="s">
        <v>180</v>
      </c>
      <c r="AU194" s="247" t="s">
        <v>74</v>
      </c>
      <c r="AV194" s="12" t="s">
        <v>173</v>
      </c>
      <c r="AW194" s="12" t="s">
        <v>35</v>
      </c>
      <c r="AX194" s="12" t="s">
        <v>81</v>
      </c>
      <c r="AY194" s="247" t="s">
        <v>174</v>
      </c>
    </row>
    <row r="195" s="2" customFormat="1" ht="21.75" customHeight="1">
      <c r="A195" s="37"/>
      <c r="B195" s="38"/>
      <c r="C195" s="198" t="s">
        <v>257</v>
      </c>
      <c r="D195" s="198" t="s">
        <v>168</v>
      </c>
      <c r="E195" s="199" t="s">
        <v>1017</v>
      </c>
      <c r="F195" s="200" t="s">
        <v>1018</v>
      </c>
      <c r="G195" s="201" t="s">
        <v>268</v>
      </c>
      <c r="H195" s="202">
        <v>20</v>
      </c>
      <c r="I195" s="203"/>
      <c r="J195" s="204">
        <f>ROUND(I195*H195,2)</f>
        <v>0</v>
      </c>
      <c r="K195" s="200" t="s">
        <v>172</v>
      </c>
      <c r="L195" s="43"/>
      <c r="M195" s="205" t="s">
        <v>19</v>
      </c>
      <c r="N195" s="206" t="s">
        <v>45</v>
      </c>
      <c r="O195" s="83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9" t="s">
        <v>173</v>
      </c>
      <c r="AT195" s="209" t="s">
        <v>168</v>
      </c>
      <c r="AU195" s="209" t="s">
        <v>74</v>
      </c>
      <c r="AY195" s="16" t="s">
        <v>174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6" t="s">
        <v>81</v>
      </c>
      <c r="BK195" s="210">
        <f>ROUND(I195*H195,2)</f>
        <v>0</v>
      </c>
      <c r="BL195" s="16" t="s">
        <v>173</v>
      </c>
      <c r="BM195" s="209" t="s">
        <v>1019</v>
      </c>
    </row>
    <row r="196" s="2" customFormat="1">
      <c r="A196" s="37"/>
      <c r="B196" s="38"/>
      <c r="C196" s="39"/>
      <c r="D196" s="211" t="s">
        <v>176</v>
      </c>
      <c r="E196" s="39"/>
      <c r="F196" s="212" t="s">
        <v>1020</v>
      </c>
      <c r="G196" s="39"/>
      <c r="H196" s="39"/>
      <c r="I196" s="147"/>
      <c r="J196" s="39"/>
      <c r="K196" s="39"/>
      <c r="L196" s="43"/>
      <c r="M196" s="213"/>
      <c r="N196" s="214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176</v>
      </c>
      <c r="AU196" s="16" t="s">
        <v>74</v>
      </c>
    </row>
    <row r="197" s="2" customFormat="1">
      <c r="A197" s="37"/>
      <c r="B197" s="38"/>
      <c r="C197" s="39"/>
      <c r="D197" s="211" t="s">
        <v>178</v>
      </c>
      <c r="E197" s="39"/>
      <c r="F197" s="215" t="s">
        <v>241</v>
      </c>
      <c r="G197" s="39"/>
      <c r="H197" s="39"/>
      <c r="I197" s="147"/>
      <c r="J197" s="39"/>
      <c r="K197" s="39"/>
      <c r="L197" s="43"/>
      <c r="M197" s="213"/>
      <c r="N197" s="214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178</v>
      </c>
      <c r="AU197" s="16" t="s">
        <v>74</v>
      </c>
    </row>
    <row r="198" s="11" customFormat="1">
      <c r="A198" s="11"/>
      <c r="B198" s="226"/>
      <c r="C198" s="227"/>
      <c r="D198" s="211" t="s">
        <v>180</v>
      </c>
      <c r="E198" s="228" t="s">
        <v>19</v>
      </c>
      <c r="F198" s="229" t="s">
        <v>1021</v>
      </c>
      <c r="G198" s="227"/>
      <c r="H198" s="230">
        <v>4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T198" s="236" t="s">
        <v>180</v>
      </c>
      <c r="AU198" s="236" t="s">
        <v>74</v>
      </c>
      <c r="AV198" s="11" t="s">
        <v>83</v>
      </c>
      <c r="AW198" s="11" t="s">
        <v>35</v>
      </c>
      <c r="AX198" s="11" t="s">
        <v>74</v>
      </c>
      <c r="AY198" s="236" t="s">
        <v>174</v>
      </c>
    </row>
    <row r="199" s="11" customFormat="1">
      <c r="A199" s="11"/>
      <c r="B199" s="226"/>
      <c r="C199" s="227"/>
      <c r="D199" s="211" t="s">
        <v>180</v>
      </c>
      <c r="E199" s="228" t="s">
        <v>19</v>
      </c>
      <c r="F199" s="229" t="s">
        <v>1021</v>
      </c>
      <c r="G199" s="227"/>
      <c r="H199" s="230">
        <v>4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236" t="s">
        <v>180</v>
      </c>
      <c r="AU199" s="236" t="s">
        <v>74</v>
      </c>
      <c r="AV199" s="11" t="s">
        <v>83</v>
      </c>
      <c r="AW199" s="11" t="s">
        <v>35</v>
      </c>
      <c r="AX199" s="11" t="s">
        <v>74</v>
      </c>
      <c r="AY199" s="236" t="s">
        <v>174</v>
      </c>
    </row>
    <row r="200" s="11" customFormat="1">
      <c r="A200" s="11"/>
      <c r="B200" s="226"/>
      <c r="C200" s="227"/>
      <c r="D200" s="211" t="s">
        <v>180</v>
      </c>
      <c r="E200" s="228" t="s">
        <v>19</v>
      </c>
      <c r="F200" s="229" t="s">
        <v>1022</v>
      </c>
      <c r="G200" s="227"/>
      <c r="H200" s="230">
        <v>6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T200" s="236" t="s">
        <v>180</v>
      </c>
      <c r="AU200" s="236" t="s">
        <v>74</v>
      </c>
      <c r="AV200" s="11" t="s">
        <v>83</v>
      </c>
      <c r="AW200" s="11" t="s">
        <v>35</v>
      </c>
      <c r="AX200" s="11" t="s">
        <v>74</v>
      </c>
      <c r="AY200" s="236" t="s">
        <v>174</v>
      </c>
    </row>
    <row r="201" s="11" customFormat="1">
      <c r="A201" s="11"/>
      <c r="B201" s="226"/>
      <c r="C201" s="227"/>
      <c r="D201" s="211" t="s">
        <v>180</v>
      </c>
      <c r="E201" s="228" t="s">
        <v>19</v>
      </c>
      <c r="F201" s="229" t="s">
        <v>1022</v>
      </c>
      <c r="G201" s="227"/>
      <c r="H201" s="230">
        <v>6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T201" s="236" t="s">
        <v>180</v>
      </c>
      <c r="AU201" s="236" t="s">
        <v>74</v>
      </c>
      <c r="AV201" s="11" t="s">
        <v>83</v>
      </c>
      <c r="AW201" s="11" t="s">
        <v>35</v>
      </c>
      <c r="AX201" s="11" t="s">
        <v>74</v>
      </c>
      <c r="AY201" s="236" t="s">
        <v>174</v>
      </c>
    </row>
    <row r="202" s="12" customFormat="1">
      <c r="A202" s="12"/>
      <c r="B202" s="237"/>
      <c r="C202" s="238"/>
      <c r="D202" s="211" t="s">
        <v>180</v>
      </c>
      <c r="E202" s="239" t="s">
        <v>19</v>
      </c>
      <c r="F202" s="240" t="s">
        <v>189</v>
      </c>
      <c r="G202" s="238"/>
      <c r="H202" s="241">
        <v>20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7" t="s">
        <v>180</v>
      </c>
      <c r="AU202" s="247" t="s">
        <v>74</v>
      </c>
      <c r="AV202" s="12" t="s">
        <v>173</v>
      </c>
      <c r="AW202" s="12" t="s">
        <v>35</v>
      </c>
      <c r="AX202" s="12" t="s">
        <v>81</v>
      </c>
      <c r="AY202" s="247" t="s">
        <v>174</v>
      </c>
    </row>
    <row r="203" s="2" customFormat="1" ht="21.75" customHeight="1">
      <c r="A203" s="37"/>
      <c r="B203" s="38"/>
      <c r="C203" s="198" t="s">
        <v>265</v>
      </c>
      <c r="D203" s="198" t="s">
        <v>168</v>
      </c>
      <c r="E203" s="199" t="s">
        <v>1023</v>
      </c>
      <c r="F203" s="200" t="s">
        <v>1024</v>
      </c>
      <c r="G203" s="201" t="s">
        <v>268</v>
      </c>
      <c r="H203" s="202">
        <v>12</v>
      </c>
      <c r="I203" s="203"/>
      <c r="J203" s="204">
        <f>ROUND(I203*H203,2)</f>
        <v>0</v>
      </c>
      <c r="K203" s="200" t="s">
        <v>172</v>
      </c>
      <c r="L203" s="43"/>
      <c r="M203" s="205" t="s">
        <v>19</v>
      </c>
      <c r="N203" s="206" t="s">
        <v>45</v>
      </c>
      <c r="O203" s="83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173</v>
      </c>
      <c r="AT203" s="209" t="s">
        <v>168</v>
      </c>
      <c r="AU203" s="209" t="s">
        <v>74</v>
      </c>
      <c r="AY203" s="16" t="s">
        <v>174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81</v>
      </c>
      <c r="BK203" s="210">
        <f>ROUND(I203*H203,2)</f>
        <v>0</v>
      </c>
      <c r="BL203" s="16" t="s">
        <v>173</v>
      </c>
      <c r="BM203" s="209" t="s">
        <v>1025</v>
      </c>
    </row>
    <row r="204" s="2" customFormat="1">
      <c r="A204" s="37"/>
      <c r="B204" s="38"/>
      <c r="C204" s="39"/>
      <c r="D204" s="211" t="s">
        <v>176</v>
      </c>
      <c r="E204" s="39"/>
      <c r="F204" s="212" t="s">
        <v>1026</v>
      </c>
      <c r="G204" s="39"/>
      <c r="H204" s="39"/>
      <c r="I204" s="147"/>
      <c r="J204" s="39"/>
      <c r="K204" s="39"/>
      <c r="L204" s="43"/>
      <c r="M204" s="213"/>
      <c r="N204" s="21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176</v>
      </c>
      <c r="AU204" s="16" t="s">
        <v>74</v>
      </c>
    </row>
    <row r="205" s="2" customFormat="1">
      <c r="A205" s="37"/>
      <c r="B205" s="38"/>
      <c r="C205" s="39"/>
      <c r="D205" s="211" t="s">
        <v>178</v>
      </c>
      <c r="E205" s="39"/>
      <c r="F205" s="215" t="s">
        <v>1027</v>
      </c>
      <c r="G205" s="39"/>
      <c r="H205" s="39"/>
      <c r="I205" s="147"/>
      <c r="J205" s="39"/>
      <c r="K205" s="39"/>
      <c r="L205" s="43"/>
      <c r="M205" s="213"/>
      <c r="N205" s="214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178</v>
      </c>
      <c r="AU205" s="16" t="s">
        <v>74</v>
      </c>
    </row>
    <row r="206" s="11" customFormat="1">
      <c r="A206" s="11"/>
      <c r="B206" s="226"/>
      <c r="C206" s="227"/>
      <c r="D206" s="211" t="s">
        <v>180</v>
      </c>
      <c r="E206" s="228" t="s">
        <v>19</v>
      </c>
      <c r="F206" s="229" t="s">
        <v>1014</v>
      </c>
      <c r="G206" s="227"/>
      <c r="H206" s="230">
        <v>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T206" s="236" t="s">
        <v>180</v>
      </c>
      <c r="AU206" s="236" t="s">
        <v>74</v>
      </c>
      <c r="AV206" s="11" t="s">
        <v>83</v>
      </c>
      <c r="AW206" s="11" t="s">
        <v>35</v>
      </c>
      <c r="AX206" s="11" t="s">
        <v>74</v>
      </c>
      <c r="AY206" s="236" t="s">
        <v>174</v>
      </c>
    </row>
    <row r="207" s="11" customFormat="1">
      <c r="A207" s="11"/>
      <c r="B207" s="226"/>
      <c r="C207" s="227"/>
      <c r="D207" s="211" t="s">
        <v>180</v>
      </c>
      <c r="E207" s="228" t="s">
        <v>19</v>
      </c>
      <c r="F207" s="229" t="s">
        <v>1014</v>
      </c>
      <c r="G207" s="227"/>
      <c r="H207" s="230">
        <v>2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T207" s="236" t="s">
        <v>180</v>
      </c>
      <c r="AU207" s="236" t="s">
        <v>74</v>
      </c>
      <c r="AV207" s="11" t="s">
        <v>83</v>
      </c>
      <c r="AW207" s="11" t="s">
        <v>35</v>
      </c>
      <c r="AX207" s="11" t="s">
        <v>74</v>
      </c>
      <c r="AY207" s="236" t="s">
        <v>174</v>
      </c>
    </row>
    <row r="208" s="11" customFormat="1">
      <c r="A208" s="11"/>
      <c r="B208" s="226"/>
      <c r="C208" s="227"/>
      <c r="D208" s="211" t="s">
        <v>180</v>
      </c>
      <c r="E208" s="228" t="s">
        <v>19</v>
      </c>
      <c r="F208" s="229" t="s">
        <v>1015</v>
      </c>
      <c r="G208" s="227"/>
      <c r="H208" s="230">
        <v>2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T208" s="236" t="s">
        <v>180</v>
      </c>
      <c r="AU208" s="236" t="s">
        <v>74</v>
      </c>
      <c r="AV208" s="11" t="s">
        <v>83</v>
      </c>
      <c r="AW208" s="11" t="s">
        <v>35</v>
      </c>
      <c r="AX208" s="11" t="s">
        <v>74</v>
      </c>
      <c r="AY208" s="236" t="s">
        <v>174</v>
      </c>
    </row>
    <row r="209" s="11" customFormat="1">
      <c r="A209" s="11"/>
      <c r="B209" s="226"/>
      <c r="C209" s="227"/>
      <c r="D209" s="211" t="s">
        <v>180</v>
      </c>
      <c r="E209" s="228" t="s">
        <v>19</v>
      </c>
      <c r="F209" s="229" t="s">
        <v>1016</v>
      </c>
      <c r="G209" s="227"/>
      <c r="H209" s="230">
        <v>3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T209" s="236" t="s">
        <v>180</v>
      </c>
      <c r="AU209" s="236" t="s">
        <v>74</v>
      </c>
      <c r="AV209" s="11" t="s">
        <v>83</v>
      </c>
      <c r="AW209" s="11" t="s">
        <v>35</v>
      </c>
      <c r="AX209" s="11" t="s">
        <v>74</v>
      </c>
      <c r="AY209" s="236" t="s">
        <v>174</v>
      </c>
    </row>
    <row r="210" s="11" customFormat="1">
      <c r="A210" s="11"/>
      <c r="B210" s="226"/>
      <c r="C210" s="227"/>
      <c r="D210" s="211" t="s">
        <v>180</v>
      </c>
      <c r="E210" s="228" t="s">
        <v>19</v>
      </c>
      <c r="F210" s="229" t="s">
        <v>1016</v>
      </c>
      <c r="G210" s="227"/>
      <c r="H210" s="230">
        <v>3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T210" s="236" t="s">
        <v>180</v>
      </c>
      <c r="AU210" s="236" t="s">
        <v>74</v>
      </c>
      <c r="AV210" s="11" t="s">
        <v>83</v>
      </c>
      <c r="AW210" s="11" t="s">
        <v>35</v>
      </c>
      <c r="AX210" s="11" t="s">
        <v>74</v>
      </c>
      <c r="AY210" s="236" t="s">
        <v>174</v>
      </c>
    </row>
    <row r="211" s="12" customFormat="1">
      <c r="A211" s="12"/>
      <c r="B211" s="237"/>
      <c r="C211" s="238"/>
      <c r="D211" s="211" t="s">
        <v>180</v>
      </c>
      <c r="E211" s="239" t="s">
        <v>19</v>
      </c>
      <c r="F211" s="240" t="s">
        <v>189</v>
      </c>
      <c r="G211" s="238"/>
      <c r="H211" s="241">
        <v>12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7" t="s">
        <v>180</v>
      </c>
      <c r="AU211" s="247" t="s">
        <v>74</v>
      </c>
      <c r="AV211" s="12" t="s">
        <v>173</v>
      </c>
      <c r="AW211" s="12" t="s">
        <v>35</v>
      </c>
      <c r="AX211" s="12" t="s">
        <v>81</v>
      </c>
      <c r="AY211" s="247" t="s">
        <v>174</v>
      </c>
    </row>
    <row r="212" s="2" customFormat="1" ht="21.75" customHeight="1">
      <c r="A212" s="37"/>
      <c r="B212" s="38"/>
      <c r="C212" s="198" t="s">
        <v>8</v>
      </c>
      <c r="D212" s="198" t="s">
        <v>168</v>
      </c>
      <c r="E212" s="199" t="s">
        <v>1028</v>
      </c>
      <c r="F212" s="200" t="s">
        <v>1029</v>
      </c>
      <c r="G212" s="201" t="s">
        <v>268</v>
      </c>
      <c r="H212" s="202">
        <v>20</v>
      </c>
      <c r="I212" s="203"/>
      <c r="J212" s="204">
        <f>ROUND(I212*H212,2)</f>
        <v>0</v>
      </c>
      <c r="K212" s="200" t="s">
        <v>172</v>
      </c>
      <c r="L212" s="43"/>
      <c r="M212" s="205" t="s">
        <v>19</v>
      </c>
      <c r="N212" s="206" t="s">
        <v>45</v>
      </c>
      <c r="O212" s="83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9" t="s">
        <v>173</v>
      </c>
      <c r="AT212" s="209" t="s">
        <v>168</v>
      </c>
      <c r="AU212" s="209" t="s">
        <v>74</v>
      </c>
      <c r="AY212" s="16" t="s">
        <v>174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6" t="s">
        <v>81</v>
      </c>
      <c r="BK212" s="210">
        <f>ROUND(I212*H212,2)</f>
        <v>0</v>
      </c>
      <c r="BL212" s="16" t="s">
        <v>173</v>
      </c>
      <c r="BM212" s="209" t="s">
        <v>1030</v>
      </c>
    </row>
    <row r="213" s="2" customFormat="1">
      <c r="A213" s="37"/>
      <c r="B213" s="38"/>
      <c r="C213" s="39"/>
      <c r="D213" s="211" t="s">
        <v>176</v>
      </c>
      <c r="E213" s="39"/>
      <c r="F213" s="212" t="s">
        <v>1031</v>
      </c>
      <c r="G213" s="39"/>
      <c r="H213" s="39"/>
      <c r="I213" s="147"/>
      <c r="J213" s="39"/>
      <c r="K213" s="39"/>
      <c r="L213" s="43"/>
      <c r="M213" s="213"/>
      <c r="N213" s="214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176</v>
      </c>
      <c r="AU213" s="16" t="s">
        <v>74</v>
      </c>
    </row>
    <row r="214" s="2" customFormat="1">
      <c r="A214" s="37"/>
      <c r="B214" s="38"/>
      <c r="C214" s="39"/>
      <c r="D214" s="211" t="s">
        <v>178</v>
      </c>
      <c r="E214" s="39"/>
      <c r="F214" s="215" t="s">
        <v>1027</v>
      </c>
      <c r="G214" s="39"/>
      <c r="H214" s="39"/>
      <c r="I214" s="147"/>
      <c r="J214" s="39"/>
      <c r="K214" s="39"/>
      <c r="L214" s="43"/>
      <c r="M214" s="213"/>
      <c r="N214" s="214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178</v>
      </c>
      <c r="AU214" s="16" t="s">
        <v>74</v>
      </c>
    </row>
    <row r="215" s="11" customFormat="1">
      <c r="A215" s="11"/>
      <c r="B215" s="226"/>
      <c r="C215" s="227"/>
      <c r="D215" s="211" t="s">
        <v>180</v>
      </c>
      <c r="E215" s="228" t="s">
        <v>19</v>
      </c>
      <c r="F215" s="229" t="s">
        <v>1021</v>
      </c>
      <c r="G215" s="227"/>
      <c r="H215" s="230">
        <v>4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T215" s="236" t="s">
        <v>180</v>
      </c>
      <c r="AU215" s="236" t="s">
        <v>74</v>
      </c>
      <c r="AV215" s="11" t="s">
        <v>83</v>
      </c>
      <c r="AW215" s="11" t="s">
        <v>35</v>
      </c>
      <c r="AX215" s="11" t="s">
        <v>74</v>
      </c>
      <c r="AY215" s="236" t="s">
        <v>174</v>
      </c>
    </row>
    <row r="216" s="11" customFormat="1">
      <c r="A216" s="11"/>
      <c r="B216" s="226"/>
      <c r="C216" s="227"/>
      <c r="D216" s="211" t="s">
        <v>180</v>
      </c>
      <c r="E216" s="228" t="s">
        <v>19</v>
      </c>
      <c r="F216" s="229" t="s">
        <v>1021</v>
      </c>
      <c r="G216" s="227"/>
      <c r="H216" s="230">
        <v>4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T216" s="236" t="s">
        <v>180</v>
      </c>
      <c r="AU216" s="236" t="s">
        <v>74</v>
      </c>
      <c r="AV216" s="11" t="s">
        <v>83</v>
      </c>
      <c r="AW216" s="11" t="s">
        <v>35</v>
      </c>
      <c r="AX216" s="11" t="s">
        <v>74</v>
      </c>
      <c r="AY216" s="236" t="s">
        <v>174</v>
      </c>
    </row>
    <row r="217" s="11" customFormat="1">
      <c r="A217" s="11"/>
      <c r="B217" s="226"/>
      <c r="C217" s="227"/>
      <c r="D217" s="211" t="s">
        <v>180</v>
      </c>
      <c r="E217" s="228" t="s">
        <v>19</v>
      </c>
      <c r="F217" s="229" t="s">
        <v>1022</v>
      </c>
      <c r="G217" s="227"/>
      <c r="H217" s="230">
        <v>6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T217" s="236" t="s">
        <v>180</v>
      </c>
      <c r="AU217" s="236" t="s">
        <v>74</v>
      </c>
      <c r="AV217" s="11" t="s">
        <v>83</v>
      </c>
      <c r="AW217" s="11" t="s">
        <v>35</v>
      </c>
      <c r="AX217" s="11" t="s">
        <v>74</v>
      </c>
      <c r="AY217" s="236" t="s">
        <v>174</v>
      </c>
    </row>
    <row r="218" s="11" customFormat="1">
      <c r="A218" s="11"/>
      <c r="B218" s="226"/>
      <c r="C218" s="227"/>
      <c r="D218" s="211" t="s">
        <v>180</v>
      </c>
      <c r="E218" s="228" t="s">
        <v>19</v>
      </c>
      <c r="F218" s="229" t="s">
        <v>1022</v>
      </c>
      <c r="G218" s="227"/>
      <c r="H218" s="230">
        <v>6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T218" s="236" t="s">
        <v>180</v>
      </c>
      <c r="AU218" s="236" t="s">
        <v>74</v>
      </c>
      <c r="AV218" s="11" t="s">
        <v>83</v>
      </c>
      <c r="AW218" s="11" t="s">
        <v>35</v>
      </c>
      <c r="AX218" s="11" t="s">
        <v>74</v>
      </c>
      <c r="AY218" s="236" t="s">
        <v>174</v>
      </c>
    </row>
    <row r="219" s="12" customFormat="1">
      <c r="A219" s="12"/>
      <c r="B219" s="237"/>
      <c r="C219" s="238"/>
      <c r="D219" s="211" t="s">
        <v>180</v>
      </c>
      <c r="E219" s="239" t="s">
        <v>19</v>
      </c>
      <c r="F219" s="240" t="s">
        <v>189</v>
      </c>
      <c r="G219" s="238"/>
      <c r="H219" s="241">
        <v>20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7" t="s">
        <v>180</v>
      </c>
      <c r="AU219" s="247" t="s">
        <v>74</v>
      </c>
      <c r="AV219" s="12" t="s">
        <v>173</v>
      </c>
      <c r="AW219" s="12" t="s">
        <v>35</v>
      </c>
      <c r="AX219" s="12" t="s">
        <v>81</v>
      </c>
      <c r="AY219" s="247" t="s">
        <v>174</v>
      </c>
    </row>
    <row r="220" s="2" customFormat="1" ht="21.75" customHeight="1">
      <c r="A220" s="37"/>
      <c r="B220" s="38"/>
      <c r="C220" s="198" t="s">
        <v>275</v>
      </c>
      <c r="D220" s="198" t="s">
        <v>168</v>
      </c>
      <c r="E220" s="199" t="s">
        <v>1032</v>
      </c>
      <c r="F220" s="200" t="s">
        <v>238</v>
      </c>
      <c r="G220" s="201" t="s">
        <v>220</v>
      </c>
      <c r="H220" s="202">
        <v>24</v>
      </c>
      <c r="I220" s="203"/>
      <c r="J220" s="204">
        <f>ROUND(I220*H220,2)</f>
        <v>0</v>
      </c>
      <c r="K220" s="200" t="s">
        <v>19</v>
      </c>
      <c r="L220" s="43"/>
      <c r="M220" s="205" t="s">
        <v>19</v>
      </c>
      <c r="N220" s="206" t="s">
        <v>45</v>
      </c>
      <c r="O220" s="83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9" t="s">
        <v>173</v>
      </c>
      <c r="AT220" s="209" t="s">
        <v>168</v>
      </c>
      <c r="AU220" s="209" t="s">
        <v>74</v>
      </c>
      <c r="AY220" s="16" t="s">
        <v>174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6" t="s">
        <v>81</v>
      </c>
      <c r="BK220" s="210">
        <f>ROUND(I220*H220,2)</f>
        <v>0</v>
      </c>
      <c r="BL220" s="16" t="s">
        <v>173</v>
      </c>
      <c r="BM220" s="209" t="s">
        <v>1033</v>
      </c>
    </row>
    <row r="221" s="2" customFormat="1">
      <c r="A221" s="37"/>
      <c r="B221" s="38"/>
      <c r="C221" s="39"/>
      <c r="D221" s="211" t="s">
        <v>176</v>
      </c>
      <c r="E221" s="39"/>
      <c r="F221" s="212" t="s">
        <v>240</v>
      </c>
      <c r="G221" s="39"/>
      <c r="H221" s="39"/>
      <c r="I221" s="147"/>
      <c r="J221" s="39"/>
      <c r="K221" s="39"/>
      <c r="L221" s="43"/>
      <c r="M221" s="213"/>
      <c r="N221" s="214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176</v>
      </c>
      <c r="AU221" s="16" t="s">
        <v>74</v>
      </c>
    </row>
    <row r="222" s="2" customFormat="1">
      <c r="A222" s="37"/>
      <c r="B222" s="38"/>
      <c r="C222" s="39"/>
      <c r="D222" s="211" t="s">
        <v>178</v>
      </c>
      <c r="E222" s="39"/>
      <c r="F222" s="215" t="s">
        <v>241</v>
      </c>
      <c r="G222" s="39"/>
      <c r="H222" s="39"/>
      <c r="I222" s="147"/>
      <c r="J222" s="39"/>
      <c r="K222" s="39"/>
      <c r="L222" s="43"/>
      <c r="M222" s="213"/>
      <c r="N222" s="214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178</v>
      </c>
      <c r="AU222" s="16" t="s">
        <v>74</v>
      </c>
    </row>
    <row r="223" s="10" customFormat="1">
      <c r="A223" s="10"/>
      <c r="B223" s="216"/>
      <c r="C223" s="217"/>
      <c r="D223" s="211" t="s">
        <v>180</v>
      </c>
      <c r="E223" s="218" t="s">
        <v>19</v>
      </c>
      <c r="F223" s="219" t="s">
        <v>1034</v>
      </c>
      <c r="G223" s="217"/>
      <c r="H223" s="218" t="s">
        <v>19</v>
      </c>
      <c r="I223" s="220"/>
      <c r="J223" s="217"/>
      <c r="K223" s="217"/>
      <c r="L223" s="221"/>
      <c r="M223" s="222"/>
      <c r="N223" s="223"/>
      <c r="O223" s="223"/>
      <c r="P223" s="223"/>
      <c r="Q223" s="223"/>
      <c r="R223" s="223"/>
      <c r="S223" s="223"/>
      <c r="T223" s="224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25" t="s">
        <v>180</v>
      </c>
      <c r="AU223" s="225" t="s">
        <v>74</v>
      </c>
      <c r="AV223" s="10" t="s">
        <v>81</v>
      </c>
      <c r="AW223" s="10" t="s">
        <v>35</v>
      </c>
      <c r="AX223" s="10" t="s">
        <v>74</v>
      </c>
      <c r="AY223" s="225" t="s">
        <v>174</v>
      </c>
    </row>
    <row r="224" s="10" customFormat="1">
      <c r="A224" s="10"/>
      <c r="B224" s="216"/>
      <c r="C224" s="217"/>
      <c r="D224" s="211" t="s">
        <v>180</v>
      </c>
      <c r="E224" s="218" t="s">
        <v>19</v>
      </c>
      <c r="F224" s="219" t="s">
        <v>1035</v>
      </c>
      <c r="G224" s="217"/>
      <c r="H224" s="218" t="s">
        <v>19</v>
      </c>
      <c r="I224" s="220"/>
      <c r="J224" s="217"/>
      <c r="K224" s="217"/>
      <c r="L224" s="221"/>
      <c r="M224" s="222"/>
      <c r="N224" s="223"/>
      <c r="O224" s="223"/>
      <c r="P224" s="223"/>
      <c r="Q224" s="223"/>
      <c r="R224" s="223"/>
      <c r="S224" s="223"/>
      <c r="T224" s="224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25" t="s">
        <v>180</v>
      </c>
      <c r="AU224" s="225" t="s">
        <v>74</v>
      </c>
      <c r="AV224" s="10" t="s">
        <v>81</v>
      </c>
      <c r="AW224" s="10" t="s">
        <v>35</v>
      </c>
      <c r="AX224" s="10" t="s">
        <v>74</v>
      </c>
      <c r="AY224" s="225" t="s">
        <v>174</v>
      </c>
    </row>
    <row r="225" s="11" customFormat="1">
      <c r="A225" s="11"/>
      <c r="B225" s="226"/>
      <c r="C225" s="227"/>
      <c r="D225" s="211" t="s">
        <v>180</v>
      </c>
      <c r="E225" s="228" t="s">
        <v>19</v>
      </c>
      <c r="F225" s="229" t="s">
        <v>1036</v>
      </c>
      <c r="G225" s="227"/>
      <c r="H225" s="230">
        <v>24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T225" s="236" t="s">
        <v>180</v>
      </c>
      <c r="AU225" s="236" t="s">
        <v>74</v>
      </c>
      <c r="AV225" s="11" t="s">
        <v>83</v>
      </c>
      <c r="AW225" s="11" t="s">
        <v>35</v>
      </c>
      <c r="AX225" s="11" t="s">
        <v>81</v>
      </c>
      <c r="AY225" s="236" t="s">
        <v>174</v>
      </c>
    </row>
    <row r="226" s="2" customFormat="1" ht="21.75" customHeight="1">
      <c r="A226" s="37"/>
      <c r="B226" s="38"/>
      <c r="C226" s="198" t="s">
        <v>281</v>
      </c>
      <c r="D226" s="198" t="s">
        <v>168</v>
      </c>
      <c r="E226" s="199" t="s">
        <v>1037</v>
      </c>
      <c r="F226" s="200" t="s">
        <v>245</v>
      </c>
      <c r="G226" s="201" t="s">
        <v>220</v>
      </c>
      <c r="H226" s="202">
        <v>24</v>
      </c>
      <c r="I226" s="203"/>
      <c r="J226" s="204">
        <f>ROUND(I226*H226,2)</f>
        <v>0</v>
      </c>
      <c r="K226" s="200" t="s">
        <v>19</v>
      </c>
      <c r="L226" s="43"/>
      <c r="M226" s="205" t="s">
        <v>19</v>
      </c>
      <c r="N226" s="206" t="s">
        <v>45</v>
      </c>
      <c r="O226" s="83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9" t="s">
        <v>173</v>
      </c>
      <c r="AT226" s="209" t="s">
        <v>168</v>
      </c>
      <c r="AU226" s="209" t="s">
        <v>74</v>
      </c>
      <c r="AY226" s="16" t="s">
        <v>174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6" t="s">
        <v>81</v>
      </c>
      <c r="BK226" s="210">
        <f>ROUND(I226*H226,2)</f>
        <v>0</v>
      </c>
      <c r="BL226" s="16" t="s">
        <v>173</v>
      </c>
      <c r="BM226" s="209" t="s">
        <v>1038</v>
      </c>
    </row>
    <row r="227" s="2" customFormat="1">
      <c r="A227" s="37"/>
      <c r="B227" s="38"/>
      <c r="C227" s="39"/>
      <c r="D227" s="211" t="s">
        <v>176</v>
      </c>
      <c r="E227" s="39"/>
      <c r="F227" s="212" t="s">
        <v>247</v>
      </c>
      <c r="G227" s="39"/>
      <c r="H227" s="39"/>
      <c r="I227" s="147"/>
      <c r="J227" s="39"/>
      <c r="K227" s="39"/>
      <c r="L227" s="43"/>
      <c r="M227" s="213"/>
      <c r="N227" s="214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176</v>
      </c>
      <c r="AU227" s="16" t="s">
        <v>74</v>
      </c>
    </row>
    <row r="228" s="2" customFormat="1">
      <c r="A228" s="37"/>
      <c r="B228" s="38"/>
      <c r="C228" s="39"/>
      <c r="D228" s="211" t="s">
        <v>178</v>
      </c>
      <c r="E228" s="39"/>
      <c r="F228" s="215" t="s">
        <v>235</v>
      </c>
      <c r="G228" s="39"/>
      <c r="H228" s="39"/>
      <c r="I228" s="147"/>
      <c r="J228" s="39"/>
      <c r="K228" s="39"/>
      <c r="L228" s="43"/>
      <c r="M228" s="213"/>
      <c r="N228" s="214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178</v>
      </c>
      <c r="AU228" s="16" t="s">
        <v>74</v>
      </c>
    </row>
    <row r="229" s="10" customFormat="1">
      <c r="A229" s="10"/>
      <c r="B229" s="216"/>
      <c r="C229" s="217"/>
      <c r="D229" s="211" t="s">
        <v>180</v>
      </c>
      <c r="E229" s="218" t="s">
        <v>19</v>
      </c>
      <c r="F229" s="219" t="s">
        <v>1034</v>
      </c>
      <c r="G229" s="217"/>
      <c r="H229" s="218" t="s">
        <v>19</v>
      </c>
      <c r="I229" s="220"/>
      <c r="J229" s="217"/>
      <c r="K229" s="217"/>
      <c r="L229" s="221"/>
      <c r="M229" s="222"/>
      <c r="N229" s="223"/>
      <c r="O229" s="223"/>
      <c r="P229" s="223"/>
      <c r="Q229" s="223"/>
      <c r="R229" s="223"/>
      <c r="S229" s="223"/>
      <c r="T229" s="224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25" t="s">
        <v>180</v>
      </c>
      <c r="AU229" s="225" t="s">
        <v>74</v>
      </c>
      <c r="AV229" s="10" t="s">
        <v>81</v>
      </c>
      <c r="AW229" s="10" t="s">
        <v>35</v>
      </c>
      <c r="AX229" s="10" t="s">
        <v>74</v>
      </c>
      <c r="AY229" s="225" t="s">
        <v>174</v>
      </c>
    </row>
    <row r="230" s="10" customFormat="1">
      <c r="A230" s="10"/>
      <c r="B230" s="216"/>
      <c r="C230" s="217"/>
      <c r="D230" s="211" t="s">
        <v>180</v>
      </c>
      <c r="E230" s="218" t="s">
        <v>19</v>
      </c>
      <c r="F230" s="219" t="s">
        <v>1035</v>
      </c>
      <c r="G230" s="217"/>
      <c r="H230" s="218" t="s">
        <v>19</v>
      </c>
      <c r="I230" s="220"/>
      <c r="J230" s="217"/>
      <c r="K230" s="217"/>
      <c r="L230" s="221"/>
      <c r="M230" s="222"/>
      <c r="N230" s="223"/>
      <c r="O230" s="223"/>
      <c r="P230" s="223"/>
      <c r="Q230" s="223"/>
      <c r="R230" s="223"/>
      <c r="S230" s="223"/>
      <c r="T230" s="224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25" t="s">
        <v>180</v>
      </c>
      <c r="AU230" s="225" t="s">
        <v>74</v>
      </c>
      <c r="AV230" s="10" t="s">
        <v>81</v>
      </c>
      <c r="AW230" s="10" t="s">
        <v>35</v>
      </c>
      <c r="AX230" s="10" t="s">
        <v>74</v>
      </c>
      <c r="AY230" s="225" t="s">
        <v>174</v>
      </c>
    </row>
    <row r="231" s="11" customFormat="1">
      <c r="A231" s="11"/>
      <c r="B231" s="226"/>
      <c r="C231" s="227"/>
      <c r="D231" s="211" t="s">
        <v>180</v>
      </c>
      <c r="E231" s="228" t="s">
        <v>19</v>
      </c>
      <c r="F231" s="229" t="s">
        <v>1036</v>
      </c>
      <c r="G231" s="227"/>
      <c r="H231" s="230">
        <v>24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T231" s="236" t="s">
        <v>180</v>
      </c>
      <c r="AU231" s="236" t="s">
        <v>74</v>
      </c>
      <c r="AV231" s="11" t="s">
        <v>83</v>
      </c>
      <c r="AW231" s="11" t="s">
        <v>35</v>
      </c>
      <c r="AX231" s="11" t="s">
        <v>81</v>
      </c>
      <c r="AY231" s="236" t="s">
        <v>174</v>
      </c>
    </row>
    <row r="232" s="2" customFormat="1" ht="21.75" customHeight="1">
      <c r="A232" s="37"/>
      <c r="B232" s="38"/>
      <c r="C232" s="248" t="s">
        <v>285</v>
      </c>
      <c r="D232" s="248" t="s">
        <v>203</v>
      </c>
      <c r="E232" s="249" t="s">
        <v>603</v>
      </c>
      <c r="F232" s="250" t="s">
        <v>604</v>
      </c>
      <c r="G232" s="251" t="s">
        <v>206</v>
      </c>
      <c r="H232" s="252">
        <v>51.93</v>
      </c>
      <c r="I232" s="253"/>
      <c r="J232" s="254">
        <f>ROUND(I232*H232,2)</f>
        <v>0</v>
      </c>
      <c r="K232" s="250" t="s">
        <v>172</v>
      </c>
      <c r="L232" s="255"/>
      <c r="M232" s="256" t="s">
        <v>19</v>
      </c>
      <c r="N232" s="257" t="s">
        <v>45</v>
      </c>
      <c r="O232" s="83"/>
      <c r="P232" s="207">
        <f>O232*H232</f>
        <v>0</v>
      </c>
      <c r="Q232" s="207">
        <v>1</v>
      </c>
      <c r="R232" s="207">
        <f>Q232*H232</f>
        <v>51.93</v>
      </c>
      <c r="S232" s="207">
        <v>0</v>
      </c>
      <c r="T232" s="208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9" t="s">
        <v>207</v>
      </c>
      <c r="AT232" s="209" t="s">
        <v>203</v>
      </c>
      <c r="AU232" s="209" t="s">
        <v>74</v>
      </c>
      <c r="AY232" s="16" t="s">
        <v>174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6" t="s">
        <v>81</v>
      </c>
      <c r="BK232" s="210">
        <f>ROUND(I232*H232,2)</f>
        <v>0</v>
      </c>
      <c r="BL232" s="16" t="s">
        <v>173</v>
      </c>
      <c r="BM232" s="209" t="s">
        <v>1039</v>
      </c>
    </row>
    <row r="233" s="2" customFormat="1">
      <c r="A233" s="37"/>
      <c r="B233" s="38"/>
      <c r="C233" s="39"/>
      <c r="D233" s="211" t="s">
        <v>176</v>
      </c>
      <c r="E233" s="39"/>
      <c r="F233" s="212" t="s">
        <v>604</v>
      </c>
      <c r="G233" s="39"/>
      <c r="H233" s="39"/>
      <c r="I233" s="147"/>
      <c r="J233" s="39"/>
      <c r="K233" s="39"/>
      <c r="L233" s="43"/>
      <c r="M233" s="213"/>
      <c r="N233" s="214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176</v>
      </c>
      <c r="AU233" s="16" t="s">
        <v>74</v>
      </c>
    </row>
    <row r="234" s="11" customFormat="1">
      <c r="A234" s="11"/>
      <c r="B234" s="226"/>
      <c r="C234" s="227"/>
      <c r="D234" s="211" t="s">
        <v>180</v>
      </c>
      <c r="E234" s="228" t="s">
        <v>19</v>
      </c>
      <c r="F234" s="229" t="s">
        <v>1040</v>
      </c>
      <c r="G234" s="227"/>
      <c r="H234" s="230">
        <v>44.009999999999998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T234" s="236" t="s">
        <v>180</v>
      </c>
      <c r="AU234" s="236" t="s">
        <v>74</v>
      </c>
      <c r="AV234" s="11" t="s">
        <v>83</v>
      </c>
      <c r="AW234" s="11" t="s">
        <v>35</v>
      </c>
      <c r="AX234" s="11" t="s">
        <v>74</v>
      </c>
      <c r="AY234" s="236" t="s">
        <v>174</v>
      </c>
    </row>
    <row r="235" s="11" customFormat="1">
      <c r="A235" s="11"/>
      <c r="B235" s="226"/>
      <c r="C235" s="227"/>
      <c r="D235" s="211" t="s">
        <v>180</v>
      </c>
      <c r="E235" s="228" t="s">
        <v>19</v>
      </c>
      <c r="F235" s="229" t="s">
        <v>1041</v>
      </c>
      <c r="G235" s="227"/>
      <c r="H235" s="230">
        <v>7.9199999999999999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T235" s="236" t="s">
        <v>180</v>
      </c>
      <c r="AU235" s="236" t="s">
        <v>74</v>
      </c>
      <c r="AV235" s="11" t="s">
        <v>83</v>
      </c>
      <c r="AW235" s="11" t="s">
        <v>35</v>
      </c>
      <c r="AX235" s="11" t="s">
        <v>74</v>
      </c>
      <c r="AY235" s="236" t="s">
        <v>174</v>
      </c>
    </row>
    <row r="236" s="12" customFormat="1">
      <c r="A236" s="12"/>
      <c r="B236" s="237"/>
      <c r="C236" s="238"/>
      <c r="D236" s="211" t="s">
        <v>180</v>
      </c>
      <c r="E236" s="239" t="s">
        <v>19</v>
      </c>
      <c r="F236" s="240" t="s">
        <v>189</v>
      </c>
      <c r="G236" s="238"/>
      <c r="H236" s="241">
        <v>51.93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7" t="s">
        <v>180</v>
      </c>
      <c r="AU236" s="247" t="s">
        <v>74</v>
      </c>
      <c r="AV236" s="12" t="s">
        <v>173</v>
      </c>
      <c r="AW236" s="12" t="s">
        <v>35</v>
      </c>
      <c r="AX236" s="12" t="s">
        <v>81</v>
      </c>
      <c r="AY236" s="247" t="s">
        <v>174</v>
      </c>
    </row>
    <row r="237" s="2" customFormat="1" ht="21.75" customHeight="1">
      <c r="A237" s="37"/>
      <c r="B237" s="38"/>
      <c r="C237" s="248" t="s">
        <v>292</v>
      </c>
      <c r="D237" s="248" t="s">
        <v>203</v>
      </c>
      <c r="E237" s="249" t="s">
        <v>1042</v>
      </c>
      <c r="F237" s="250" t="s">
        <v>1043</v>
      </c>
      <c r="G237" s="251" t="s">
        <v>320</v>
      </c>
      <c r="H237" s="252">
        <v>44</v>
      </c>
      <c r="I237" s="253"/>
      <c r="J237" s="254">
        <f>ROUND(I237*H237,2)</f>
        <v>0</v>
      </c>
      <c r="K237" s="250" t="s">
        <v>172</v>
      </c>
      <c r="L237" s="255"/>
      <c r="M237" s="256" t="s">
        <v>19</v>
      </c>
      <c r="N237" s="257" t="s">
        <v>45</v>
      </c>
      <c r="O237" s="83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9" t="s">
        <v>207</v>
      </c>
      <c r="AT237" s="209" t="s">
        <v>203</v>
      </c>
      <c r="AU237" s="209" t="s">
        <v>74</v>
      </c>
      <c r="AY237" s="16" t="s">
        <v>174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6" t="s">
        <v>81</v>
      </c>
      <c r="BK237" s="210">
        <f>ROUND(I237*H237,2)</f>
        <v>0</v>
      </c>
      <c r="BL237" s="16" t="s">
        <v>173</v>
      </c>
      <c r="BM237" s="209" t="s">
        <v>1044</v>
      </c>
    </row>
    <row r="238" s="2" customFormat="1">
      <c r="A238" s="37"/>
      <c r="B238" s="38"/>
      <c r="C238" s="39"/>
      <c r="D238" s="211" t="s">
        <v>176</v>
      </c>
      <c r="E238" s="39"/>
      <c r="F238" s="212" t="s">
        <v>1043</v>
      </c>
      <c r="G238" s="39"/>
      <c r="H238" s="39"/>
      <c r="I238" s="147"/>
      <c r="J238" s="39"/>
      <c r="K238" s="39"/>
      <c r="L238" s="43"/>
      <c r="M238" s="213"/>
      <c r="N238" s="214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176</v>
      </c>
      <c r="AU238" s="16" t="s">
        <v>74</v>
      </c>
    </row>
    <row r="239" s="2" customFormat="1" ht="21.75" customHeight="1">
      <c r="A239" s="37"/>
      <c r="B239" s="38"/>
      <c r="C239" s="198" t="s">
        <v>299</v>
      </c>
      <c r="D239" s="198" t="s">
        <v>168</v>
      </c>
      <c r="E239" s="199" t="s">
        <v>312</v>
      </c>
      <c r="F239" s="200" t="s">
        <v>313</v>
      </c>
      <c r="G239" s="201" t="s">
        <v>220</v>
      </c>
      <c r="H239" s="202">
        <v>35</v>
      </c>
      <c r="I239" s="203"/>
      <c r="J239" s="204">
        <f>ROUND(I239*H239,2)</f>
        <v>0</v>
      </c>
      <c r="K239" s="200" t="s">
        <v>172</v>
      </c>
      <c r="L239" s="43"/>
      <c r="M239" s="205" t="s">
        <v>19</v>
      </c>
      <c r="N239" s="206" t="s">
        <v>45</v>
      </c>
      <c r="O239" s="83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9" t="s">
        <v>173</v>
      </c>
      <c r="AT239" s="209" t="s">
        <v>168</v>
      </c>
      <c r="AU239" s="209" t="s">
        <v>74</v>
      </c>
      <c r="AY239" s="16" t="s">
        <v>174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6" t="s">
        <v>81</v>
      </c>
      <c r="BK239" s="210">
        <f>ROUND(I239*H239,2)</f>
        <v>0</v>
      </c>
      <c r="BL239" s="16" t="s">
        <v>173</v>
      </c>
      <c r="BM239" s="209" t="s">
        <v>1045</v>
      </c>
    </row>
    <row r="240" s="2" customFormat="1">
      <c r="A240" s="37"/>
      <c r="B240" s="38"/>
      <c r="C240" s="39"/>
      <c r="D240" s="211" t="s">
        <v>176</v>
      </c>
      <c r="E240" s="39"/>
      <c r="F240" s="212" t="s">
        <v>315</v>
      </c>
      <c r="G240" s="39"/>
      <c r="H240" s="39"/>
      <c r="I240" s="147"/>
      <c r="J240" s="39"/>
      <c r="K240" s="39"/>
      <c r="L240" s="43"/>
      <c r="M240" s="213"/>
      <c r="N240" s="214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176</v>
      </c>
      <c r="AU240" s="16" t="s">
        <v>74</v>
      </c>
    </row>
    <row r="241" s="2" customFormat="1">
      <c r="A241" s="37"/>
      <c r="B241" s="38"/>
      <c r="C241" s="39"/>
      <c r="D241" s="211" t="s">
        <v>178</v>
      </c>
      <c r="E241" s="39"/>
      <c r="F241" s="215" t="s">
        <v>316</v>
      </c>
      <c r="G241" s="39"/>
      <c r="H241" s="39"/>
      <c r="I241" s="147"/>
      <c r="J241" s="39"/>
      <c r="K241" s="39"/>
      <c r="L241" s="43"/>
      <c r="M241" s="213"/>
      <c r="N241" s="214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178</v>
      </c>
      <c r="AU241" s="16" t="s">
        <v>74</v>
      </c>
    </row>
    <row r="242" s="2" customFormat="1" ht="21.75" customHeight="1">
      <c r="A242" s="37"/>
      <c r="B242" s="38"/>
      <c r="C242" s="198" t="s">
        <v>7</v>
      </c>
      <c r="D242" s="198" t="s">
        <v>168</v>
      </c>
      <c r="E242" s="199" t="s">
        <v>318</v>
      </c>
      <c r="F242" s="200" t="s">
        <v>319</v>
      </c>
      <c r="G242" s="201" t="s">
        <v>320</v>
      </c>
      <c r="H242" s="202">
        <v>158</v>
      </c>
      <c r="I242" s="203"/>
      <c r="J242" s="204">
        <f>ROUND(I242*H242,2)</f>
        <v>0</v>
      </c>
      <c r="K242" s="200" t="s">
        <v>172</v>
      </c>
      <c r="L242" s="43"/>
      <c r="M242" s="205" t="s">
        <v>19</v>
      </c>
      <c r="N242" s="206" t="s">
        <v>45</v>
      </c>
      <c r="O242" s="83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9" t="s">
        <v>173</v>
      </c>
      <c r="AT242" s="209" t="s">
        <v>168</v>
      </c>
      <c r="AU242" s="209" t="s">
        <v>74</v>
      </c>
      <c r="AY242" s="16" t="s">
        <v>174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6" t="s">
        <v>81</v>
      </c>
      <c r="BK242" s="210">
        <f>ROUND(I242*H242,2)</f>
        <v>0</v>
      </c>
      <c r="BL242" s="16" t="s">
        <v>173</v>
      </c>
      <c r="BM242" s="209" t="s">
        <v>1046</v>
      </c>
    </row>
    <row r="243" s="2" customFormat="1">
      <c r="A243" s="37"/>
      <c r="B243" s="38"/>
      <c r="C243" s="39"/>
      <c r="D243" s="211" t="s">
        <v>176</v>
      </c>
      <c r="E243" s="39"/>
      <c r="F243" s="212" t="s">
        <v>322</v>
      </c>
      <c r="G243" s="39"/>
      <c r="H243" s="39"/>
      <c r="I243" s="147"/>
      <c r="J243" s="39"/>
      <c r="K243" s="39"/>
      <c r="L243" s="43"/>
      <c r="M243" s="213"/>
      <c r="N243" s="214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176</v>
      </c>
      <c r="AU243" s="16" t="s">
        <v>74</v>
      </c>
    </row>
    <row r="244" s="2" customFormat="1">
      <c r="A244" s="37"/>
      <c r="B244" s="38"/>
      <c r="C244" s="39"/>
      <c r="D244" s="211" t="s">
        <v>178</v>
      </c>
      <c r="E244" s="39"/>
      <c r="F244" s="215" t="s">
        <v>323</v>
      </c>
      <c r="G244" s="39"/>
      <c r="H244" s="39"/>
      <c r="I244" s="147"/>
      <c r="J244" s="39"/>
      <c r="K244" s="39"/>
      <c r="L244" s="43"/>
      <c r="M244" s="213"/>
      <c r="N244" s="214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178</v>
      </c>
      <c r="AU244" s="16" t="s">
        <v>74</v>
      </c>
    </row>
    <row r="245" s="11" customFormat="1">
      <c r="A245" s="11"/>
      <c r="B245" s="226"/>
      <c r="C245" s="227"/>
      <c r="D245" s="211" t="s">
        <v>180</v>
      </c>
      <c r="E245" s="228" t="s">
        <v>19</v>
      </c>
      <c r="F245" s="229" t="s">
        <v>1047</v>
      </c>
      <c r="G245" s="227"/>
      <c r="H245" s="230">
        <v>42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T245" s="236" t="s">
        <v>180</v>
      </c>
      <c r="AU245" s="236" t="s">
        <v>74</v>
      </c>
      <c r="AV245" s="11" t="s">
        <v>83</v>
      </c>
      <c r="AW245" s="11" t="s">
        <v>35</v>
      </c>
      <c r="AX245" s="11" t="s">
        <v>74</v>
      </c>
      <c r="AY245" s="236" t="s">
        <v>174</v>
      </c>
    </row>
    <row r="246" s="11" customFormat="1">
      <c r="A246" s="11"/>
      <c r="B246" s="226"/>
      <c r="C246" s="227"/>
      <c r="D246" s="211" t="s">
        <v>180</v>
      </c>
      <c r="E246" s="228" t="s">
        <v>19</v>
      </c>
      <c r="F246" s="229" t="s">
        <v>1048</v>
      </c>
      <c r="G246" s="227"/>
      <c r="H246" s="230">
        <v>24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T246" s="236" t="s">
        <v>180</v>
      </c>
      <c r="AU246" s="236" t="s">
        <v>74</v>
      </c>
      <c r="AV246" s="11" t="s">
        <v>83</v>
      </c>
      <c r="AW246" s="11" t="s">
        <v>35</v>
      </c>
      <c r="AX246" s="11" t="s">
        <v>74</v>
      </c>
      <c r="AY246" s="236" t="s">
        <v>174</v>
      </c>
    </row>
    <row r="247" s="11" customFormat="1">
      <c r="A247" s="11"/>
      <c r="B247" s="226"/>
      <c r="C247" s="227"/>
      <c r="D247" s="211" t="s">
        <v>180</v>
      </c>
      <c r="E247" s="228" t="s">
        <v>19</v>
      </c>
      <c r="F247" s="229" t="s">
        <v>1049</v>
      </c>
      <c r="G247" s="227"/>
      <c r="H247" s="230">
        <v>56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T247" s="236" t="s">
        <v>180</v>
      </c>
      <c r="AU247" s="236" t="s">
        <v>74</v>
      </c>
      <c r="AV247" s="11" t="s">
        <v>83</v>
      </c>
      <c r="AW247" s="11" t="s">
        <v>35</v>
      </c>
      <c r="AX247" s="11" t="s">
        <v>74</v>
      </c>
      <c r="AY247" s="236" t="s">
        <v>174</v>
      </c>
    </row>
    <row r="248" s="11" customFormat="1">
      <c r="A248" s="11"/>
      <c r="B248" s="226"/>
      <c r="C248" s="227"/>
      <c r="D248" s="211" t="s">
        <v>180</v>
      </c>
      <c r="E248" s="228" t="s">
        <v>19</v>
      </c>
      <c r="F248" s="229" t="s">
        <v>1050</v>
      </c>
      <c r="G248" s="227"/>
      <c r="H248" s="230">
        <v>9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T248" s="236" t="s">
        <v>180</v>
      </c>
      <c r="AU248" s="236" t="s">
        <v>74</v>
      </c>
      <c r="AV248" s="11" t="s">
        <v>83</v>
      </c>
      <c r="AW248" s="11" t="s">
        <v>35</v>
      </c>
      <c r="AX248" s="11" t="s">
        <v>74</v>
      </c>
      <c r="AY248" s="236" t="s">
        <v>174</v>
      </c>
    </row>
    <row r="249" s="11" customFormat="1">
      <c r="A249" s="11"/>
      <c r="B249" s="226"/>
      <c r="C249" s="227"/>
      <c r="D249" s="211" t="s">
        <v>180</v>
      </c>
      <c r="E249" s="228" t="s">
        <v>19</v>
      </c>
      <c r="F249" s="229" t="s">
        <v>1051</v>
      </c>
      <c r="G249" s="227"/>
      <c r="H249" s="230">
        <v>27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T249" s="236" t="s">
        <v>180</v>
      </c>
      <c r="AU249" s="236" t="s">
        <v>74</v>
      </c>
      <c r="AV249" s="11" t="s">
        <v>83</v>
      </c>
      <c r="AW249" s="11" t="s">
        <v>35</v>
      </c>
      <c r="AX249" s="11" t="s">
        <v>74</v>
      </c>
      <c r="AY249" s="236" t="s">
        <v>174</v>
      </c>
    </row>
    <row r="250" s="12" customFormat="1">
      <c r="A250" s="12"/>
      <c r="B250" s="237"/>
      <c r="C250" s="238"/>
      <c r="D250" s="211" t="s">
        <v>180</v>
      </c>
      <c r="E250" s="239" t="s">
        <v>19</v>
      </c>
      <c r="F250" s="240" t="s">
        <v>189</v>
      </c>
      <c r="G250" s="238"/>
      <c r="H250" s="241">
        <v>158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47" t="s">
        <v>180</v>
      </c>
      <c r="AU250" s="247" t="s">
        <v>74</v>
      </c>
      <c r="AV250" s="12" t="s">
        <v>173</v>
      </c>
      <c r="AW250" s="12" t="s">
        <v>35</v>
      </c>
      <c r="AX250" s="12" t="s">
        <v>81</v>
      </c>
      <c r="AY250" s="247" t="s">
        <v>174</v>
      </c>
    </row>
    <row r="251" s="2" customFormat="1" ht="33" customHeight="1">
      <c r="A251" s="37"/>
      <c r="B251" s="38"/>
      <c r="C251" s="198" t="s">
        <v>311</v>
      </c>
      <c r="D251" s="198" t="s">
        <v>168</v>
      </c>
      <c r="E251" s="199" t="s">
        <v>325</v>
      </c>
      <c r="F251" s="200" t="s">
        <v>326</v>
      </c>
      <c r="G251" s="201" t="s">
        <v>320</v>
      </c>
      <c r="H251" s="202">
        <v>158</v>
      </c>
      <c r="I251" s="203"/>
      <c r="J251" s="204">
        <f>ROUND(I251*H251,2)</f>
        <v>0</v>
      </c>
      <c r="K251" s="200" t="s">
        <v>172</v>
      </c>
      <c r="L251" s="43"/>
      <c r="M251" s="205" t="s">
        <v>19</v>
      </c>
      <c r="N251" s="206" t="s">
        <v>45</v>
      </c>
      <c r="O251" s="83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9" t="s">
        <v>173</v>
      </c>
      <c r="AT251" s="209" t="s">
        <v>168</v>
      </c>
      <c r="AU251" s="209" t="s">
        <v>74</v>
      </c>
      <c r="AY251" s="16" t="s">
        <v>174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6" t="s">
        <v>81</v>
      </c>
      <c r="BK251" s="210">
        <f>ROUND(I251*H251,2)</f>
        <v>0</v>
      </c>
      <c r="BL251" s="16" t="s">
        <v>173</v>
      </c>
      <c r="BM251" s="209" t="s">
        <v>1052</v>
      </c>
    </row>
    <row r="252" s="2" customFormat="1">
      <c r="A252" s="37"/>
      <c r="B252" s="38"/>
      <c r="C252" s="39"/>
      <c r="D252" s="211" t="s">
        <v>176</v>
      </c>
      <c r="E252" s="39"/>
      <c r="F252" s="212" t="s">
        <v>328</v>
      </c>
      <c r="G252" s="39"/>
      <c r="H252" s="39"/>
      <c r="I252" s="147"/>
      <c r="J252" s="39"/>
      <c r="K252" s="39"/>
      <c r="L252" s="43"/>
      <c r="M252" s="213"/>
      <c r="N252" s="214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176</v>
      </c>
      <c r="AU252" s="16" t="s">
        <v>74</v>
      </c>
    </row>
    <row r="253" s="2" customFormat="1">
      <c r="A253" s="37"/>
      <c r="B253" s="38"/>
      <c r="C253" s="39"/>
      <c r="D253" s="211" t="s">
        <v>178</v>
      </c>
      <c r="E253" s="39"/>
      <c r="F253" s="215" t="s">
        <v>329</v>
      </c>
      <c r="G253" s="39"/>
      <c r="H253" s="39"/>
      <c r="I253" s="147"/>
      <c r="J253" s="39"/>
      <c r="K253" s="39"/>
      <c r="L253" s="43"/>
      <c r="M253" s="213"/>
      <c r="N253" s="214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178</v>
      </c>
      <c r="AU253" s="16" t="s">
        <v>74</v>
      </c>
    </row>
    <row r="254" s="11" customFormat="1">
      <c r="A254" s="11"/>
      <c r="B254" s="226"/>
      <c r="C254" s="227"/>
      <c r="D254" s="211" t="s">
        <v>180</v>
      </c>
      <c r="E254" s="228" t="s">
        <v>19</v>
      </c>
      <c r="F254" s="229" t="s">
        <v>1047</v>
      </c>
      <c r="G254" s="227"/>
      <c r="H254" s="230">
        <v>42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T254" s="236" t="s">
        <v>180</v>
      </c>
      <c r="AU254" s="236" t="s">
        <v>74</v>
      </c>
      <c r="AV254" s="11" t="s">
        <v>83</v>
      </c>
      <c r="AW254" s="11" t="s">
        <v>35</v>
      </c>
      <c r="AX254" s="11" t="s">
        <v>74</v>
      </c>
      <c r="AY254" s="236" t="s">
        <v>174</v>
      </c>
    </row>
    <row r="255" s="11" customFormat="1">
      <c r="A255" s="11"/>
      <c r="B255" s="226"/>
      <c r="C255" s="227"/>
      <c r="D255" s="211" t="s">
        <v>180</v>
      </c>
      <c r="E255" s="228" t="s">
        <v>19</v>
      </c>
      <c r="F255" s="229" t="s">
        <v>1048</v>
      </c>
      <c r="G255" s="227"/>
      <c r="H255" s="230">
        <v>24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T255" s="236" t="s">
        <v>180</v>
      </c>
      <c r="AU255" s="236" t="s">
        <v>74</v>
      </c>
      <c r="AV255" s="11" t="s">
        <v>83</v>
      </c>
      <c r="AW255" s="11" t="s">
        <v>35</v>
      </c>
      <c r="AX255" s="11" t="s">
        <v>74</v>
      </c>
      <c r="AY255" s="236" t="s">
        <v>174</v>
      </c>
    </row>
    <row r="256" s="11" customFormat="1">
      <c r="A256" s="11"/>
      <c r="B256" s="226"/>
      <c r="C256" s="227"/>
      <c r="D256" s="211" t="s">
        <v>180</v>
      </c>
      <c r="E256" s="228" t="s">
        <v>19</v>
      </c>
      <c r="F256" s="229" t="s">
        <v>1049</v>
      </c>
      <c r="G256" s="227"/>
      <c r="H256" s="230">
        <v>56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T256" s="236" t="s">
        <v>180</v>
      </c>
      <c r="AU256" s="236" t="s">
        <v>74</v>
      </c>
      <c r="AV256" s="11" t="s">
        <v>83</v>
      </c>
      <c r="AW256" s="11" t="s">
        <v>35</v>
      </c>
      <c r="AX256" s="11" t="s">
        <v>74</v>
      </c>
      <c r="AY256" s="236" t="s">
        <v>174</v>
      </c>
    </row>
    <row r="257" s="11" customFormat="1">
      <c r="A257" s="11"/>
      <c r="B257" s="226"/>
      <c r="C257" s="227"/>
      <c r="D257" s="211" t="s">
        <v>180</v>
      </c>
      <c r="E257" s="228" t="s">
        <v>19</v>
      </c>
      <c r="F257" s="229" t="s">
        <v>1050</v>
      </c>
      <c r="G257" s="227"/>
      <c r="H257" s="230">
        <v>9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T257" s="236" t="s">
        <v>180</v>
      </c>
      <c r="AU257" s="236" t="s">
        <v>74</v>
      </c>
      <c r="AV257" s="11" t="s">
        <v>83</v>
      </c>
      <c r="AW257" s="11" t="s">
        <v>35</v>
      </c>
      <c r="AX257" s="11" t="s">
        <v>74</v>
      </c>
      <c r="AY257" s="236" t="s">
        <v>174</v>
      </c>
    </row>
    <row r="258" s="11" customFormat="1">
      <c r="A258" s="11"/>
      <c r="B258" s="226"/>
      <c r="C258" s="227"/>
      <c r="D258" s="211" t="s">
        <v>180</v>
      </c>
      <c r="E258" s="228" t="s">
        <v>19</v>
      </c>
      <c r="F258" s="229" t="s">
        <v>1051</v>
      </c>
      <c r="G258" s="227"/>
      <c r="H258" s="230">
        <v>27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T258" s="236" t="s">
        <v>180</v>
      </c>
      <c r="AU258" s="236" t="s">
        <v>74</v>
      </c>
      <c r="AV258" s="11" t="s">
        <v>83</v>
      </c>
      <c r="AW258" s="11" t="s">
        <v>35</v>
      </c>
      <c r="AX258" s="11" t="s">
        <v>74</v>
      </c>
      <c r="AY258" s="236" t="s">
        <v>174</v>
      </c>
    </row>
    <row r="259" s="12" customFormat="1">
      <c r="A259" s="12"/>
      <c r="B259" s="237"/>
      <c r="C259" s="238"/>
      <c r="D259" s="211" t="s">
        <v>180</v>
      </c>
      <c r="E259" s="239" t="s">
        <v>19</v>
      </c>
      <c r="F259" s="240" t="s">
        <v>189</v>
      </c>
      <c r="G259" s="238"/>
      <c r="H259" s="241">
        <v>158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47" t="s">
        <v>180</v>
      </c>
      <c r="AU259" s="247" t="s">
        <v>74</v>
      </c>
      <c r="AV259" s="12" t="s">
        <v>173</v>
      </c>
      <c r="AW259" s="12" t="s">
        <v>35</v>
      </c>
      <c r="AX259" s="12" t="s">
        <v>81</v>
      </c>
      <c r="AY259" s="247" t="s">
        <v>174</v>
      </c>
    </row>
    <row r="260" s="2" customFormat="1" ht="21.75" customHeight="1">
      <c r="A260" s="37"/>
      <c r="B260" s="38"/>
      <c r="C260" s="248" t="s">
        <v>317</v>
      </c>
      <c r="D260" s="248" t="s">
        <v>203</v>
      </c>
      <c r="E260" s="249" t="s">
        <v>331</v>
      </c>
      <c r="F260" s="250" t="s">
        <v>332</v>
      </c>
      <c r="G260" s="251" t="s">
        <v>206</v>
      </c>
      <c r="H260" s="252">
        <v>34.759999999999998</v>
      </c>
      <c r="I260" s="253"/>
      <c r="J260" s="254">
        <f>ROUND(I260*H260,2)</f>
        <v>0</v>
      </c>
      <c r="K260" s="250" t="s">
        <v>172</v>
      </c>
      <c r="L260" s="255"/>
      <c r="M260" s="256" t="s">
        <v>19</v>
      </c>
      <c r="N260" s="257" t="s">
        <v>45</v>
      </c>
      <c r="O260" s="83"/>
      <c r="P260" s="207">
        <f>O260*H260</f>
        <v>0</v>
      </c>
      <c r="Q260" s="207">
        <v>1</v>
      </c>
      <c r="R260" s="207">
        <f>Q260*H260</f>
        <v>34.759999999999998</v>
      </c>
      <c r="S260" s="207">
        <v>0</v>
      </c>
      <c r="T260" s="208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9" t="s">
        <v>207</v>
      </c>
      <c r="AT260" s="209" t="s">
        <v>203</v>
      </c>
      <c r="AU260" s="209" t="s">
        <v>74</v>
      </c>
      <c r="AY260" s="16" t="s">
        <v>174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6" t="s">
        <v>81</v>
      </c>
      <c r="BK260" s="210">
        <f>ROUND(I260*H260,2)</f>
        <v>0</v>
      </c>
      <c r="BL260" s="16" t="s">
        <v>173</v>
      </c>
      <c r="BM260" s="209" t="s">
        <v>1053</v>
      </c>
    </row>
    <row r="261" s="2" customFormat="1">
      <c r="A261" s="37"/>
      <c r="B261" s="38"/>
      <c r="C261" s="39"/>
      <c r="D261" s="211" t="s">
        <v>176</v>
      </c>
      <c r="E261" s="39"/>
      <c r="F261" s="212" t="s">
        <v>332</v>
      </c>
      <c r="G261" s="39"/>
      <c r="H261" s="39"/>
      <c r="I261" s="147"/>
      <c r="J261" s="39"/>
      <c r="K261" s="39"/>
      <c r="L261" s="43"/>
      <c r="M261" s="213"/>
      <c r="N261" s="214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176</v>
      </c>
      <c r="AU261" s="16" t="s">
        <v>74</v>
      </c>
    </row>
    <row r="262" s="11" customFormat="1">
      <c r="A262" s="11"/>
      <c r="B262" s="226"/>
      <c r="C262" s="227"/>
      <c r="D262" s="211" t="s">
        <v>180</v>
      </c>
      <c r="E262" s="228" t="s">
        <v>19</v>
      </c>
      <c r="F262" s="229" t="s">
        <v>1054</v>
      </c>
      <c r="G262" s="227"/>
      <c r="H262" s="230">
        <v>34.759999999999998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T262" s="236" t="s">
        <v>180</v>
      </c>
      <c r="AU262" s="236" t="s">
        <v>74</v>
      </c>
      <c r="AV262" s="11" t="s">
        <v>83</v>
      </c>
      <c r="AW262" s="11" t="s">
        <v>35</v>
      </c>
      <c r="AX262" s="11" t="s">
        <v>81</v>
      </c>
      <c r="AY262" s="236" t="s">
        <v>174</v>
      </c>
    </row>
    <row r="263" s="2" customFormat="1" ht="44.25" customHeight="1">
      <c r="A263" s="37"/>
      <c r="B263" s="38"/>
      <c r="C263" s="198" t="s">
        <v>324</v>
      </c>
      <c r="D263" s="198" t="s">
        <v>168</v>
      </c>
      <c r="E263" s="199" t="s">
        <v>343</v>
      </c>
      <c r="F263" s="200" t="s">
        <v>344</v>
      </c>
      <c r="G263" s="201" t="s">
        <v>206</v>
      </c>
      <c r="H263" s="202">
        <v>34.759999999999998</v>
      </c>
      <c r="I263" s="203"/>
      <c r="J263" s="204">
        <f>ROUND(I263*H263,2)</f>
        <v>0</v>
      </c>
      <c r="K263" s="200" t="s">
        <v>172</v>
      </c>
      <c r="L263" s="43"/>
      <c r="M263" s="205" t="s">
        <v>19</v>
      </c>
      <c r="N263" s="206" t="s">
        <v>45</v>
      </c>
      <c r="O263" s="83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9" t="s">
        <v>173</v>
      </c>
      <c r="AT263" s="209" t="s">
        <v>168</v>
      </c>
      <c r="AU263" s="209" t="s">
        <v>74</v>
      </c>
      <c r="AY263" s="16" t="s">
        <v>174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6" t="s">
        <v>81</v>
      </c>
      <c r="BK263" s="210">
        <f>ROUND(I263*H263,2)</f>
        <v>0</v>
      </c>
      <c r="BL263" s="16" t="s">
        <v>173</v>
      </c>
      <c r="BM263" s="209" t="s">
        <v>1055</v>
      </c>
    </row>
    <row r="264" s="2" customFormat="1">
      <c r="A264" s="37"/>
      <c r="B264" s="38"/>
      <c r="C264" s="39"/>
      <c r="D264" s="211" t="s">
        <v>176</v>
      </c>
      <c r="E264" s="39"/>
      <c r="F264" s="212" t="s">
        <v>346</v>
      </c>
      <c r="G264" s="39"/>
      <c r="H264" s="39"/>
      <c r="I264" s="147"/>
      <c r="J264" s="39"/>
      <c r="K264" s="39"/>
      <c r="L264" s="43"/>
      <c r="M264" s="213"/>
      <c r="N264" s="214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176</v>
      </c>
      <c r="AU264" s="16" t="s">
        <v>74</v>
      </c>
    </row>
    <row r="265" s="2" customFormat="1">
      <c r="A265" s="37"/>
      <c r="B265" s="38"/>
      <c r="C265" s="39"/>
      <c r="D265" s="211" t="s">
        <v>178</v>
      </c>
      <c r="E265" s="39"/>
      <c r="F265" s="215" t="s">
        <v>216</v>
      </c>
      <c r="G265" s="39"/>
      <c r="H265" s="39"/>
      <c r="I265" s="147"/>
      <c r="J265" s="39"/>
      <c r="K265" s="39"/>
      <c r="L265" s="43"/>
      <c r="M265" s="213"/>
      <c r="N265" s="214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178</v>
      </c>
      <c r="AU265" s="16" t="s">
        <v>74</v>
      </c>
    </row>
    <row r="266" s="11" customFormat="1">
      <c r="A266" s="11"/>
      <c r="B266" s="226"/>
      <c r="C266" s="227"/>
      <c r="D266" s="211" t="s">
        <v>180</v>
      </c>
      <c r="E266" s="228" t="s">
        <v>19</v>
      </c>
      <c r="F266" s="229" t="s">
        <v>1056</v>
      </c>
      <c r="G266" s="227"/>
      <c r="H266" s="230">
        <v>34.759999999999998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T266" s="236" t="s">
        <v>180</v>
      </c>
      <c r="AU266" s="236" t="s">
        <v>74</v>
      </c>
      <c r="AV266" s="11" t="s">
        <v>83</v>
      </c>
      <c r="AW266" s="11" t="s">
        <v>35</v>
      </c>
      <c r="AX266" s="11" t="s">
        <v>81</v>
      </c>
      <c r="AY266" s="236" t="s">
        <v>174</v>
      </c>
    </row>
    <row r="267" s="2" customFormat="1" ht="44.25" customHeight="1">
      <c r="A267" s="37"/>
      <c r="B267" s="38"/>
      <c r="C267" s="198" t="s">
        <v>330</v>
      </c>
      <c r="D267" s="198" t="s">
        <v>168</v>
      </c>
      <c r="E267" s="199" t="s">
        <v>369</v>
      </c>
      <c r="F267" s="200" t="s">
        <v>370</v>
      </c>
      <c r="G267" s="201" t="s">
        <v>206</v>
      </c>
      <c r="H267" s="202">
        <v>136.75999999999999</v>
      </c>
      <c r="I267" s="203"/>
      <c r="J267" s="204">
        <f>ROUND(I267*H267,2)</f>
        <v>0</v>
      </c>
      <c r="K267" s="200" t="s">
        <v>172</v>
      </c>
      <c r="L267" s="43"/>
      <c r="M267" s="205" t="s">
        <v>19</v>
      </c>
      <c r="N267" s="206" t="s">
        <v>45</v>
      </c>
      <c r="O267" s="83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9" t="s">
        <v>173</v>
      </c>
      <c r="AT267" s="209" t="s">
        <v>168</v>
      </c>
      <c r="AU267" s="209" t="s">
        <v>74</v>
      </c>
      <c r="AY267" s="16" t="s">
        <v>174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6" t="s">
        <v>81</v>
      </c>
      <c r="BK267" s="210">
        <f>ROUND(I267*H267,2)</f>
        <v>0</v>
      </c>
      <c r="BL267" s="16" t="s">
        <v>173</v>
      </c>
      <c r="BM267" s="209" t="s">
        <v>1057</v>
      </c>
    </row>
    <row r="268" s="2" customFormat="1">
      <c r="A268" s="37"/>
      <c r="B268" s="38"/>
      <c r="C268" s="39"/>
      <c r="D268" s="211" t="s">
        <v>176</v>
      </c>
      <c r="E268" s="39"/>
      <c r="F268" s="212" t="s">
        <v>372</v>
      </c>
      <c r="G268" s="39"/>
      <c r="H268" s="39"/>
      <c r="I268" s="147"/>
      <c r="J268" s="39"/>
      <c r="K268" s="39"/>
      <c r="L268" s="43"/>
      <c r="M268" s="213"/>
      <c r="N268" s="214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176</v>
      </c>
      <c r="AU268" s="16" t="s">
        <v>74</v>
      </c>
    </row>
    <row r="269" s="2" customFormat="1">
      <c r="A269" s="37"/>
      <c r="B269" s="38"/>
      <c r="C269" s="39"/>
      <c r="D269" s="211" t="s">
        <v>178</v>
      </c>
      <c r="E269" s="39"/>
      <c r="F269" s="215" t="s">
        <v>216</v>
      </c>
      <c r="G269" s="39"/>
      <c r="H269" s="39"/>
      <c r="I269" s="147"/>
      <c r="J269" s="39"/>
      <c r="K269" s="39"/>
      <c r="L269" s="43"/>
      <c r="M269" s="213"/>
      <c r="N269" s="214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178</v>
      </c>
      <c r="AU269" s="16" t="s">
        <v>74</v>
      </c>
    </row>
    <row r="270" s="11" customFormat="1">
      <c r="A270" s="11"/>
      <c r="B270" s="226"/>
      <c r="C270" s="227"/>
      <c r="D270" s="211" t="s">
        <v>180</v>
      </c>
      <c r="E270" s="228" t="s">
        <v>19</v>
      </c>
      <c r="F270" s="229" t="s">
        <v>1058</v>
      </c>
      <c r="G270" s="227"/>
      <c r="H270" s="230">
        <v>34.759999999999998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T270" s="236" t="s">
        <v>180</v>
      </c>
      <c r="AU270" s="236" t="s">
        <v>74</v>
      </c>
      <c r="AV270" s="11" t="s">
        <v>83</v>
      </c>
      <c r="AW270" s="11" t="s">
        <v>35</v>
      </c>
      <c r="AX270" s="11" t="s">
        <v>74</v>
      </c>
      <c r="AY270" s="236" t="s">
        <v>174</v>
      </c>
    </row>
    <row r="271" s="11" customFormat="1">
      <c r="A271" s="11"/>
      <c r="B271" s="226"/>
      <c r="C271" s="227"/>
      <c r="D271" s="211" t="s">
        <v>180</v>
      </c>
      <c r="E271" s="228" t="s">
        <v>19</v>
      </c>
      <c r="F271" s="229" t="s">
        <v>1059</v>
      </c>
      <c r="G271" s="227"/>
      <c r="H271" s="230">
        <v>102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T271" s="236" t="s">
        <v>180</v>
      </c>
      <c r="AU271" s="236" t="s">
        <v>74</v>
      </c>
      <c r="AV271" s="11" t="s">
        <v>83</v>
      </c>
      <c r="AW271" s="11" t="s">
        <v>35</v>
      </c>
      <c r="AX271" s="11" t="s">
        <v>74</v>
      </c>
      <c r="AY271" s="236" t="s">
        <v>174</v>
      </c>
    </row>
    <row r="272" s="12" customFormat="1">
      <c r="A272" s="12"/>
      <c r="B272" s="237"/>
      <c r="C272" s="238"/>
      <c r="D272" s="211" t="s">
        <v>180</v>
      </c>
      <c r="E272" s="239" t="s">
        <v>19</v>
      </c>
      <c r="F272" s="240" t="s">
        <v>189</v>
      </c>
      <c r="G272" s="238"/>
      <c r="H272" s="241">
        <v>136.75999999999999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47" t="s">
        <v>180</v>
      </c>
      <c r="AU272" s="247" t="s">
        <v>74</v>
      </c>
      <c r="AV272" s="12" t="s">
        <v>173</v>
      </c>
      <c r="AW272" s="12" t="s">
        <v>35</v>
      </c>
      <c r="AX272" s="12" t="s">
        <v>81</v>
      </c>
      <c r="AY272" s="247" t="s">
        <v>174</v>
      </c>
    </row>
    <row r="273" s="2" customFormat="1" ht="21.75" customHeight="1">
      <c r="A273" s="37"/>
      <c r="B273" s="38"/>
      <c r="C273" s="198" t="s">
        <v>335</v>
      </c>
      <c r="D273" s="198" t="s">
        <v>168</v>
      </c>
      <c r="E273" s="199" t="s">
        <v>378</v>
      </c>
      <c r="F273" s="200" t="s">
        <v>379</v>
      </c>
      <c r="G273" s="201" t="s">
        <v>206</v>
      </c>
      <c r="H273" s="202">
        <v>136.75999999999999</v>
      </c>
      <c r="I273" s="203"/>
      <c r="J273" s="204">
        <f>ROUND(I273*H273,2)</f>
        <v>0</v>
      </c>
      <c r="K273" s="200" t="s">
        <v>172</v>
      </c>
      <c r="L273" s="43"/>
      <c r="M273" s="205" t="s">
        <v>19</v>
      </c>
      <c r="N273" s="206" t="s">
        <v>45</v>
      </c>
      <c r="O273" s="83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9" t="s">
        <v>173</v>
      </c>
      <c r="AT273" s="209" t="s">
        <v>168</v>
      </c>
      <c r="AU273" s="209" t="s">
        <v>74</v>
      </c>
      <c r="AY273" s="16" t="s">
        <v>174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6" t="s">
        <v>81</v>
      </c>
      <c r="BK273" s="210">
        <f>ROUND(I273*H273,2)</f>
        <v>0</v>
      </c>
      <c r="BL273" s="16" t="s">
        <v>173</v>
      </c>
      <c r="BM273" s="209" t="s">
        <v>1060</v>
      </c>
    </row>
    <row r="274" s="2" customFormat="1">
      <c r="A274" s="37"/>
      <c r="B274" s="38"/>
      <c r="C274" s="39"/>
      <c r="D274" s="211" t="s">
        <v>176</v>
      </c>
      <c r="E274" s="39"/>
      <c r="F274" s="212" t="s">
        <v>381</v>
      </c>
      <c r="G274" s="39"/>
      <c r="H274" s="39"/>
      <c r="I274" s="147"/>
      <c r="J274" s="39"/>
      <c r="K274" s="39"/>
      <c r="L274" s="43"/>
      <c r="M274" s="213"/>
      <c r="N274" s="214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176</v>
      </c>
      <c r="AU274" s="16" t="s">
        <v>74</v>
      </c>
    </row>
    <row r="275" s="2" customFormat="1">
      <c r="A275" s="37"/>
      <c r="B275" s="38"/>
      <c r="C275" s="39"/>
      <c r="D275" s="211" t="s">
        <v>178</v>
      </c>
      <c r="E275" s="39"/>
      <c r="F275" s="215" t="s">
        <v>382</v>
      </c>
      <c r="G275" s="39"/>
      <c r="H275" s="39"/>
      <c r="I275" s="147"/>
      <c r="J275" s="39"/>
      <c r="K275" s="39"/>
      <c r="L275" s="43"/>
      <c r="M275" s="213"/>
      <c r="N275" s="214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178</v>
      </c>
      <c r="AU275" s="16" t="s">
        <v>74</v>
      </c>
    </row>
    <row r="276" s="2" customFormat="1" ht="21.75" customHeight="1">
      <c r="A276" s="37"/>
      <c r="B276" s="38"/>
      <c r="C276" s="198" t="s">
        <v>342</v>
      </c>
      <c r="D276" s="198" t="s">
        <v>168</v>
      </c>
      <c r="E276" s="199" t="s">
        <v>899</v>
      </c>
      <c r="F276" s="200" t="s">
        <v>900</v>
      </c>
      <c r="G276" s="201" t="s">
        <v>268</v>
      </c>
      <c r="H276" s="202">
        <v>19</v>
      </c>
      <c r="I276" s="203"/>
      <c r="J276" s="204">
        <f>ROUND(I276*H276,2)</f>
        <v>0</v>
      </c>
      <c r="K276" s="200" t="s">
        <v>172</v>
      </c>
      <c r="L276" s="43"/>
      <c r="M276" s="205" t="s">
        <v>19</v>
      </c>
      <c r="N276" s="206" t="s">
        <v>45</v>
      </c>
      <c r="O276" s="83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9" t="s">
        <v>173</v>
      </c>
      <c r="AT276" s="209" t="s">
        <v>168</v>
      </c>
      <c r="AU276" s="209" t="s">
        <v>74</v>
      </c>
      <c r="AY276" s="16" t="s">
        <v>174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6" t="s">
        <v>81</v>
      </c>
      <c r="BK276" s="210">
        <f>ROUND(I276*H276,2)</f>
        <v>0</v>
      </c>
      <c r="BL276" s="16" t="s">
        <v>173</v>
      </c>
      <c r="BM276" s="209" t="s">
        <v>1061</v>
      </c>
    </row>
    <row r="277" s="2" customFormat="1">
      <c r="A277" s="37"/>
      <c r="B277" s="38"/>
      <c r="C277" s="39"/>
      <c r="D277" s="211" t="s">
        <v>176</v>
      </c>
      <c r="E277" s="39"/>
      <c r="F277" s="212" t="s">
        <v>900</v>
      </c>
      <c r="G277" s="39"/>
      <c r="H277" s="39"/>
      <c r="I277" s="147"/>
      <c r="J277" s="39"/>
      <c r="K277" s="39"/>
      <c r="L277" s="43"/>
      <c r="M277" s="213"/>
      <c r="N277" s="214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176</v>
      </c>
      <c r="AU277" s="16" t="s">
        <v>74</v>
      </c>
    </row>
    <row r="278" s="2" customFormat="1" ht="21.75" customHeight="1">
      <c r="A278" s="37"/>
      <c r="B278" s="38"/>
      <c r="C278" s="198" t="s">
        <v>348</v>
      </c>
      <c r="D278" s="198" t="s">
        <v>168</v>
      </c>
      <c r="E278" s="199" t="s">
        <v>1062</v>
      </c>
      <c r="F278" s="200" t="s">
        <v>1063</v>
      </c>
      <c r="G278" s="201" t="s">
        <v>268</v>
      </c>
      <c r="H278" s="202">
        <v>19</v>
      </c>
      <c r="I278" s="203"/>
      <c r="J278" s="204">
        <f>ROUND(I278*H278,2)</f>
        <v>0</v>
      </c>
      <c r="K278" s="200" t="s">
        <v>172</v>
      </c>
      <c r="L278" s="43"/>
      <c r="M278" s="205" t="s">
        <v>19</v>
      </c>
      <c r="N278" s="206" t="s">
        <v>45</v>
      </c>
      <c r="O278" s="83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9" t="s">
        <v>173</v>
      </c>
      <c r="AT278" s="209" t="s">
        <v>168</v>
      </c>
      <c r="AU278" s="209" t="s">
        <v>74</v>
      </c>
      <c r="AY278" s="16" t="s">
        <v>174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6" t="s">
        <v>81</v>
      </c>
      <c r="BK278" s="210">
        <f>ROUND(I278*H278,2)</f>
        <v>0</v>
      </c>
      <c r="BL278" s="16" t="s">
        <v>173</v>
      </c>
      <c r="BM278" s="209" t="s">
        <v>1064</v>
      </c>
    </row>
    <row r="279" s="2" customFormat="1">
      <c r="A279" s="37"/>
      <c r="B279" s="38"/>
      <c r="C279" s="39"/>
      <c r="D279" s="211" t="s">
        <v>176</v>
      </c>
      <c r="E279" s="39"/>
      <c r="F279" s="212" t="s">
        <v>1065</v>
      </c>
      <c r="G279" s="39"/>
      <c r="H279" s="39"/>
      <c r="I279" s="147"/>
      <c r="J279" s="39"/>
      <c r="K279" s="39"/>
      <c r="L279" s="43"/>
      <c r="M279" s="213"/>
      <c r="N279" s="214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176</v>
      </c>
      <c r="AU279" s="16" t="s">
        <v>74</v>
      </c>
    </row>
    <row r="280" s="2" customFormat="1" ht="21.75" customHeight="1">
      <c r="A280" s="37"/>
      <c r="B280" s="38"/>
      <c r="C280" s="198" t="s">
        <v>355</v>
      </c>
      <c r="D280" s="198" t="s">
        <v>168</v>
      </c>
      <c r="E280" s="199" t="s">
        <v>1066</v>
      </c>
      <c r="F280" s="200" t="s">
        <v>1067</v>
      </c>
      <c r="G280" s="201" t="s">
        <v>268</v>
      </c>
      <c r="H280" s="202">
        <v>1</v>
      </c>
      <c r="I280" s="203"/>
      <c r="J280" s="204">
        <f>ROUND(I280*H280,2)</f>
        <v>0</v>
      </c>
      <c r="K280" s="200" t="s">
        <v>172</v>
      </c>
      <c r="L280" s="43"/>
      <c r="M280" s="205" t="s">
        <v>19</v>
      </c>
      <c r="N280" s="206" t="s">
        <v>45</v>
      </c>
      <c r="O280" s="83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09" t="s">
        <v>173</v>
      </c>
      <c r="AT280" s="209" t="s">
        <v>168</v>
      </c>
      <c r="AU280" s="209" t="s">
        <v>74</v>
      </c>
      <c r="AY280" s="16" t="s">
        <v>174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6" t="s">
        <v>81</v>
      </c>
      <c r="BK280" s="210">
        <f>ROUND(I280*H280,2)</f>
        <v>0</v>
      </c>
      <c r="BL280" s="16" t="s">
        <v>173</v>
      </c>
      <c r="BM280" s="209" t="s">
        <v>1068</v>
      </c>
    </row>
    <row r="281" s="2" customFormat="1">
      <c r="A281" s="37"/>
      <c r="B281" s="38"/>
      <c r="C281" s="39"/>
      <c r="D281" s="211" t="s">
        <v>176</v>
      </c>
      <c r="E281" s="39"/>
      <c r="F281" s="212" t="s">
        <v>1069</v>
      </c>
      <c r="G281" s="39"/>
      <c r="H281" s="39"/>
      <c r="I281" s="147"/>
      <c r="J281" s="39"/>
      <c r="K281" s="39"/>
      <c r="L281" s="43"/>
      <c r="M281" s="213"/>
      <c r="N281" s="214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176</v>
      </c>
      <c r="AU281" s="16" t="s">
        <v>74</v>
      </c>
    </row>
    <row r="282" s="2" customFormat="1">
      <c r="A282" s="37"/>
      <c r="B282" s="38"/>
      <c r="C282" s="39"/>
      <c r="D282" s="211" t="s">
        <v>178</v>
      </c>
      <c r="E282" s="39"/>
      <c r="F282" s="215" t="s">
        <v>1070</v>
      </c>
      <c r="G282" s="39"/>
      <c r="H282" s="39"/>
      <c r="I282" s="147"/>
      <c r="J282" s="39"/>
      <c r="K282" s="39"/>
      <c r="L282" s="43"/>
      <c r="M282" s="213"/>
      <c r="N282" s="214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178</v>
      </c>
      <c r="AU282" s="16" t="s">
        <v>74</v>
      </c>
    </row>
    <row r="283" s="2" customFormat="1" ht="21.75" customHeight="1">
      <c r="A283" s="37"/>
      <c r="B283" s="38"/>
      <c r="C283" s="198" t="s">
        <v>362</v>
      </c>
      <c r="D283" s="198" t="s">
        <v>168</v>
      </c>
      <c r="E283" s="199" t="s">
        <v>1071</v>
      </c>
      <c r="F283" s="200" t="s">
        <v>1072</v>
      </c>
      <c r="G283" s="201" t="s">
        <v>268</v>
      </c>
      <c r="H283" s="202">
        <v>1</v>
      </c>
      <c r="I283" s="203"/>
      <c r="J283" s="204">
        <f>ROUND(I283*H283,2)</f>
        <v>0</v>
      </c>
      <c r="K283" s="200" t="s">
        <v>172</v>
      </c>
      <c r="L283" s="43"/>
      <c r="M283" s="205" t="s">
        <v>19</v>
      </c>
      <c r="N283" s="206" t="s">
        <v>45</v>
      </c>
      <c r="O283" s="83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9" t="s">
        <v>173</v>
      </c>
      <c r="AT283" s="209" t="s">
        <v>168</v>
      </c>
      <c r="AU283" s="209" t="s">
        <v>74</v>
      </c>
      <c r="AY283" s="16" t="s">
        <v>174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6" t="s">
        <v>81</v>
      </c>
      <c r="BK283" s="210">
        <f>ROUND(I283*H283,2)</f>
        <v>0</v>
      </c>
      <c r="BL283" s="16" t="s">
        <v>173</v>
      </c>
      <c r="BM283" s="209" t="s">
        <v>1073</v>
      </c>
    </row>
    <row r="284" s="2" customFormat="1">
      <c r="A284" s="37"/>
      <c r="B284" s="38"/>
      <c r="C284" s="39"/>
      <c r="D284" s="211" t="s">
        <v>176</v>
      </c>
      <c r="E284" s="39"/>
      <c r="F284" s="212" t="s">
        <v>1074</v>
      </c>
      <c r="G284" s="39"/>
      <c r="H284" s="39"/>
      <c r="I284" s="147"/>
      <c r="J284" s="39"/>
      <c r="K284" s="39"/>
      <c r="L284" s="43"/>
      <c r="M284" s="213"/>
      <c r="N284" s="214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176</v>
      </c>
      <c r="AU284" s="16" t="s">
        <v>74</v>
      </c>
    </row>
    <row r="285" s="2" customFormat="1">
      <c r="A285" s="37"/>
      <c r="B285" s="38"/>
      <c r="C285" s="39"/>
      <c r="D285" s="211" t="s">
        <v>178</v>
      </c>
      <c r="E285" s="39"/>
      <c r="F285" s="215" t="s">
        <v>1070</v>
      </c>
      <c r="G285" s="39"/>
      <c r="H285" s="39"/>
      <c r="I285" s="147"/>
      <c r="J285" s="39"/>
      <c r="K285" s="39"/>
      <c r="L285" s="43"/>
      <c r="M285" s="213"/>
      <c r="N285" s="214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178</v>
      </c>
      <c r="AU285" s="16" t="s">
        <v>74</v>
      </c>
    </row>
    <row r="286" s="2" customFormat="1" ht="21.75" customHeight="1">
      <c r="A286" s="37"/>
      <c r="B286" s="38"/>
      <c r="C286" s="198" t="s">
        <v>368</v>
      </c>
      <c r="D286" s="198" t="s">
        <v>168</v>
      </c>
      <c r="E286" s="199" t="s">
        <v>906</v>
      </c>
      <c r="F286" s="200" t="s">
        <v>907</v>
      </c>
      <c r="G286" s="201" t="s">
        <v>268</v>
      </c>
      <c r="H286" s="202">
        <v>4</v>
      </c>
      <c r="I286" s="203"/>
      <c r="J286" s="204">
        <f>ROUND(I286*H286,2)</f>
        <v>0</v>
      </c>
      <c r="K286" s="200" t="s">
        <v>172</v>
      </c>
      <c r="L286" s="43"/>
      <c r="M286" s="205" t="s">
        <v>19</v>
      </c>
      <c r="N286" s="206" t="s">
        <v>45</v>
      </c>
      <c r="O286" s="83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09" t="s">
        <v>173</v>
      </c>
      <c r="AT286" s="209" t="s">
        <v>168</v>
      </c>
      <c r="AU286" s="209" t="s">
        <v>74</v>
      </c>
      <c r="AY286" s="16" t="s">
        <v>174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6" t="s">
        <v>81</v>
      </c>
      <c r="BK286" s="210">
        <f>ROUND(I286*H286,2)</f>
        <v>0</v>
      </c>
      <c r="BL286" s="16" t="s">
        <v>173</v>
      </c>
      <c r="BM286" s="209" t="s">
        <v>1075</v>
      </c>
    </row>
    <row r="287" s="2" customFormat="1">
      <c r="A287" s="37"/>
      <c r="B287" s="38"/>
      <c r="C287" s="39"/>
      <c r="D287" s="211" t="s">
        <v>176</v>
      </c>
      <c r="E287" s="39"/>
      <c r="F287" s="212" t="s">
        <v>909</v>
      </c>
      <c r="G287" s="39"/>
      <c r="H287" s="39"/>
      <c r="I287" s="147"/>
      <c r="J287" s="39"/>
      <c r="K287" s="39"/>
      <c r="L287" s="43"/>
      <c r="M287" s="213"/>
      <c r="N287" s="214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176</v>
      </c>
      <c r="AU287" s="16" t="s">
        <v>74</v>
      </c>
    </row>
    <row r="288" s="2" customFormat="1">
      <c r="A288" s="37"/>
      <c r="B288" s="38"/>
      <c r="C288" s="39"/>
      <c r="D288" s="211" t="s">
        <v>178</v>
      </c>
      <c r="E288" s="39"/>
      <c r="F288" s="215" t="s">
        <v>910</v>
      </c>
      <c r="G288" s="39"/>
      <c r="H288" s="39"/>
      <c r="I288" s="147"/>
      <c r="J288" s="39"/>
      <c r="K288" s="39"/>
      <c r="L288" s="43"/>
      <c r="M288" s="213"/>
      <c r="N288" s="214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178</v>
      </c>
      <c r="AU288" s="16" t="s">
        <v>74</v>
      </c>
    </row>
    <row r="289" s="10" customFormat="1">
      <c r="A289" s="10"/>
      <c r="B289" s="216"/>
      <c r="C289" s="217"/>
      <c r="D289" s="211" t="s">
        <v>180</v>
      </c>
      <c r="E289" s="218" t="s">
        <v>19</v>
      </c>
      <c r="F289" s="219" t="s">
        <v>1076</v>
      </c>
      <c r="G289" s="217"/>
      <c r="H289" s="218" t="s">
        <v>19</v>
      </c>
      <c r="I289" s="220"/>
      <c r="J289" s="217"/>
      <c r="K289" s="217"/>
      <c r="L289" s="221"/>
      <c r="M289" s="222"/>
      <c r="N289" s="223"/>
      <c r="O289" s="223"/>
      <c r="P289" s="223"/>
      <c r="Q289" s="223"/>
      <c r="R289" s="223"/>
      <c r="S289" s="223"/>
      <c r="T289" s="224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T289" s="225" t="s">
        <v>180</v>
      </c>
      <c r="AU289" s="225" t="s">
        <v>74</v>
      </c>
      <c r="AV289" s="10" t="s">
        <v>81</v>
      </c>
      <c r="AW289" s="10" t="s">
        <v>35</v>
      </c>
      <c r="AX289" s="10" t="s">
        <v>74</v>
      </c>
      <c r="AY289" s="225" t="s">
        <v>174</v>
      </c>
    </row>
    <row r="290" s="11" customFormat="1">
      <c r="A290" s="11"/>
      <c r="B290" s="226"/>
      <c r="C290" s="227"/>
      <c r="D290" s="211" t="s">
        <v>180</v>
      </c>
      <c r="E290" s="228" t="s">
        <v>19</v>
      </c>
      <c r="F290" s="229" t="s">
        <v>173</v>
      </c>
      <c r="G290" s="227"/>
      <c r="H290" s="230">
        <v>4</v>
      </c>
      <c r="I290" s="231"/>
      <c r="J290" s="227"/>
      <c r="K290" s="227"/>
      <c r="L290" s="232"/>
      <c r="M290" s="262"/>
      <c r="N290" s="263"/>
      <c r="O290" s="263"/>
      <c r="P290" s="263"/>
      <c r="Q290" s="263"/>
      <c r="R290" s="263"/>
      <c r="S290" s="263"/>
      <c r="T290" s="264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T290" s="236" t="s">
        <v>180</v>
      </c>
      <c r="AU290" s="236" t="s">
        <v>74</v>
      </c>
      <c r="AV290" s="11" t="s">
        <v>83</v>
      </c>
      <c r="AW290" s="11" t="s">
        <v>35</v>
      </c>
      <c r="AX290" s="11" t="s">
        <v>81</v>
      </c>
      <c r="AY290" s="236" t="s">
        <v>174</v>
      </c>
    </row>
    <row r="291" s="2" customFormat="1" ht="6.96" customHeight="1">
      <c r="A291" s="37"/>
      <c r="B291" s="58"/>
      <c r="C291" s="59"/>
      <c r="D291" s="59"/>
      <c r="E291" s="59"/>
      <c r="F291" s="59"/>
      <c r="G291" s="59"/>
      <c r="H291" s="59"/>
      <c r="I291" s="175"/>
      <c r="J291" s="59"/>
      <c r="K291" s="59"/>
      <c r="L291" s="43"/>
      <c r="M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</row>
  </sheetData>
  <sheetProtection sheet="1" autoFilter="0" formatColumns="0" formatRows="0" objects="1" scenarios="1" spinCount="100000" saltValue="4gqnUFna1kcbwwIllwxYnNkydyAMZgHBAeafdH40DFSJhKeLB9IxGekKDfD2B2oggtYDmNwQFg6khLDzRcTCfw==" hashValue="zhWVHra7PsyjkS5FgbK2NbmdUgxXvx9OIWm9KrRMXPAJYio0uTSr7Rgl34Xldqa9ks1dDZpIl03kKJrqvlU7rA==" algorithmName="SHA-512" password="CC35"/>
  <autoFilter ref="C90:K29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948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1077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ROUND((SUM(BE91:BE213)),  2)</f>
        <v>0</v>
      </c>
      <c r="G37" s="37"/>
      <c r="H37" s="37"/>
      <c r="I37" s="164">
        <v>0.20999999999999999</v>
      </c>
      <c r="J37" s="163">
        <f>ROUND(((SUM(BE91:BE213))*I37),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ROUND((SUM(BF91:BF213)),  2)</f>
        <v>0</v>
      </c>
      <c r="G38" s="37"/>
      <c r="H38" s="37"/>
      <c r="I38" s="164">
        <v>0.14999999999999999</v>
      </c>
      <c r="J38" s="163">
        <f>ROUND(((SUM(BF91:BF213))*I38),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ROUND((SUM(BG91:BG213)),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ROUND((SUM(BH91:BH213)),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ROUND((SUM(BI91:BI213)),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948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02 - SO 02 - PS Litoměřice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948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02 - SO 02 - PS Litoměřice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SUM(P92:P213)</f>
        <v>0</v>
      </c>
      <c r="Q91" s="95"/>
      <c r="R91" s="195">
        <f>SUM(R92:R213)</f>
        <v>1255.4531999999999</v>
      </c>
      <c r="S91" s="95"/>
      <c r="T91" s="196">
        <f>SUM(T92:T213)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SUM(BK92:BK213)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704</v>
      </c>
      <c r="F92" s="200" t="s">
        <v>705</v>
      </c>
      <c r="G92" s="201" t="s">
        <v>171</v>
      </c>
      <c r="H92" s="202">
        <v>9.1699999999999999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1078</v>
      </c>
    </row>
    <row r="93" s="2" customFormat="1">
      <c r="A93" s="37"/>
      <c r="B93" s="38"/>
      <c r="C93" s="39"/>
      <c r="D93" s="211" t="s">
        <v>176</v>
      </c>
      <c r="E93" s="39"/>
      <c r="F93" s="212" t="s">
        <v>707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1079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1080</v>
      </c>
      <c r="G96" s="227"/>
      <c r="H96" s="230">
        <v>0.20000000000000001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1081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1082</v>
      </c>
      <c r="G98" s="227"/>
      <c r="H98" s="230">
        <v>0.90000000000000002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1083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962</v>
      </c>
      <c r="G100" s="227"/>
      <c r="H100" s="230">
        <v>1.46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74</v>
      </c>
      <c r="AY100" s="236" t="s">
        <v>174</v>
      </c>
    </row>
    <row r="101" s="10" customFormat="1">
      <c r="A101" s="10"/>
      <c r="B101" s="216"/>
      <c r="C101" s="217"/>
      <c r="D101" s="211" t="s">
        <v>180</v>
      </c>
      <c r="E101" s="218" t="s">
        <v>19</v>
      </c>
      <c r="F101" s="219" t="s">
        <v>1084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5" t="s">
        <v>180</v>
      </c>
      <c r="AU101" s="225" t="s">
        <v>74</v>
      </c>
      <c r="AV101" s="10" t="s">
        <v>81</v>
      </c>
      <c r="AW101" s="10" t="s">
        <v>35</v>
      </c>
      <c r="AX101" s="10" t="s">
        <v>74</v>
      </c>
      <c r="AY101" s="225" t="s">
        <v>174</v>
      </c>
    </row>
    <row r="102" s="11" customFormat="1">
      <c r="A102" s="11"/>
      <c r="B102" s="226"/>
      <c r="C102" s="227"/>
      <c r="D102" s="211" t="s">
        <v>180</v>
      </c>
      <c r="E102" s="228" t="s">
        <v>19</v>
      </c>
      <c r="F102" s="229" t="s">
        <v>1085</v>
      </c>
      <c r="G102" s="227"/>
      <c r="H102" s="230">
        <v>0.78000000000000003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6" t="s">
        <v>180</v>
      </c>
      <c r="AU102" s="236" t="s">
        <v>74</v>
      </c>
      <c r="AV102" s="11" t="s">
        <v>83</v>
      </c>
      <c r="AW102" s="11" t="s">
        <v>35</v>
      </c>
      <c r="AX102" s="11" t="s">
        <v>74</v>
      </c>
      <c r="AY102" s="236" t="s">
        <v>174</v>
      </c>
    </row>
    <row r="103" s="10" customFormat="1">
      <c r="A103" s="10"/>
      <c r="B103" s="216"/>
      <c r="C103" s="217"/>
      <c r="D103" s="211" t="s">
        <v>180</v>
      </c>
      <c r="E103" s="218" t="s">
        <v>19</v>
      </c>
      <c r="F103" s="219" t="s">
        <v>1086</v>
      </c>
      <c r="G103" s="217"/>
      <c r="H103" s="218" t="s">
        <v>19</v>
      </c>
      <c r="I103" s="220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25" t="s">
        <v>180</v>
      </c>
      <c r="AU103" s="225" t="s">
        <v>74</v>
      </c>
      <c r="AV103" s="10" t="s">
        <v>81</v>
      </c>
      <c r="AW103" s="10" t="s">
        <v>35</v>
      </c>
      <c r="AX103" s="10" t="s">
        <v>74</v>
      </c>
      <c r="AY103" s="225" t="s">
        <v>174</v>
      </c>
    </row>
    <row r="104" s="11" customFormat="1">
      <c r="A104" s="11"/>
      <c r="B104" s="226"/>
      <c r="C104" s="227"/>
      <c r="D104" s="211" t="s">
        <v>180</v>
      </c>
      <c r="E104" s="228" t="s">
        <v>19</v>
      </c>
      <c r="F104" s="229" t="s">
        <v>1085</v>
      </c>
      <c r="G104" s="227"/>
      <c r="H104" s="230">
        <v>0.78000000000000003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36" t="s">
        <v>180</v>
      </c>
      <c r="AU104" s="236" t="s">
        <v>74</v>
      </c>
      <c r="AV104" s="11" t="s">
        <v>83</v>
      </c>
      <c r="AW104" s="11" t="s">
        <v>35</v>
      </c>
      <c r="AX104" s="11" t="s">
        <v>74</v>
      </c>
      <c r="AY104" s="236" t="s">
        <v>174</v>
      </c>
    </row>
    <row r="105" s="10" customFormat="1">
      <c r="A105" s="10"/>
      <c r="B105" s="216"/>
      <c r="C105" s="217"/>
      <c r="D105" s="211" t="s">
        <v>180</v>
      </c>
      <c r="E105" s="218" t="s">
        <v>19</v>
      </c>
      <c r="F105" s="219" t="s">
        <v>1087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5" t="s">
        <v>180</v>
      </c>
      <c r="AU105" s="225" t="s">
        <v>74</v>
      </c>
      <c r="AV105" s="10" t="s">
        <v>81</v>
      </c>
      <c r="AW105" s="10" t="s">
        <v>35</v>
      </c>
      <c r="AX105" s="10" t="s">
        <v>74</v>
      </c>
      <c r="AY105" s="225" t="s">
        <v>174</v>
      </c>
    </row>
    <row r="106" s="11" customFormat="1">
      <c r="A106" s="11"/>
      <c r="B106" s="226"/>
      <c r="C106" s="227"/>
      <c r="D106" s="211" t="s">
        <v>180</v>
      </c>
      <c r="E106" s="228" t="s">
        <v>19</v>
      </c>
      <c r="F106" s="229" t="s">
        <v>1088</v>
      </c>
      <c r="G106" s="227"/>
      <c r="H106" s="230">
        <v>0.72999999999999998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6" t="s">
        <v>180</v>
      </c>
      <c r="AU106" s="236" t="s">
        <v>74</v>
      </c>
      <c r="AV106" s="11" t="s">
        <v>83</v>
      </c>
      <c r="AW106" s="11" t="s">
        <v>35</v>
      </c>
      <c r="AX106" s="11" t="s">
        <v>74</v>
      </c>
      <c r="AY106" s="236" t="s">
        <v>174</v>
      </c>
    </row>
    <row r="107" s="10" customFormat="1">
      <c r="A107" s="10"/>
      <c r="B107" s="216"/>
      <c r="C107" s="217"/>
      <c r="D107" s="211" t="s">
        <v>180</v>
      </c>
      <c r="E107" s="218" t="s">
        <v>19</v>
      </c>
      <c r="F107" s="219" t="s">
        <v>1089</v>
      </c>
      <c r="G107" s="217"/>
      <c r="H107" s="218" t="s">
        <v>19</v>
      </c>
      <c r="I107" s="220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25" t="s">
        <v>180</v>
      </c>
      <c r="AU107" s="225" t="s">
        <v>74</v>
      </c>
      <c r="AV107" s="10" t="s">
        <v>81</v>
      </c>
      <c r="AW107" s="10" t="s">
        <v>35</v>
      </c>
      <c r="AX107" s="10" t="s">
        <v>74</v>
      </c>
      <c r="AY107" s="225" t="s">
        <v>174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1090</v>
      </c>
      <c r="G108" s="227"/>
      <c r="H108" s="230">
        <v>0.25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74</v>
      </c>
      <c r="AY108" s="236" t="s">
        <v>174</v>
      </c>
    </row>
    <row r="109" s="10" customFormat="1">
      <c r="A109" s="10"/>
      <c r="B109" s="216"/>
      <c r="C109" s="217"/>
      <c r="D109" s="211" t="s">
        <v>180</v>
      </c>
      <c r="E109" s="218" t="s">
        <v>19</v>
      </c>
      <c r="F109" s="219" t="s">
        <v>1091</v>
      </c>
      <c r="G109" s="217"/>
      <c r="H109" s="218" t="s">
        <v>19</v>
      </c>
      <c r="I109" s="220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5" t="s">
        <v>180</v>
      </c>
      <c r="AU109" s="225" t="s">
        <v>74</v>
      </c>
      <c r="AV109" s="10" t="s">
        <v>81</v>
      </c>
      <c r="AW109" s="10" t="s">
        <v>35</v>
      </c>
      <c r="AX109" s="10" t="s">
        <v>74</v>
      </c>
      <c r="AY109" s="225" t="s">
        <v>174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964</v>
      </c>
      <c r="G110" s="227"/>
      <c r="H110" s="230">
        <v>0.29999999999999999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74</v>
      </c>
      <c r="AY110" s="236" t="s">
        <v>174</v>
      </c>
    </row>
    <row r="111" s="10" customFormat="1">
      <c r="A111" s="10"/>
      <c r="B111" s="216"/>
      <c r="C111" s="217"/>
      <c r="D111" s="211" t="s">
        <v>180</v>
      </c>
      <c r="E111" s="218" t="s">
        <v>19</v>
      </c>
      <c r="F111" s="219" t="s">
        <v>1092</v>
      </c>
      <c r="G111" s="217"/>
      <c r="H111" s="218" t="s">
        <v>19</v>
      </c>
      <c r="I111" s="220"/>
      <c r="J111" s="217"/>
      <c r="K111" s="217"/>
      <c r="L111" s="221"/>
      <c r="M111" s="222"/>
      <c r="N111" s="223"/>
      <c r="O111" s="223"/>
      <c r="P111" s="223"/>
      <c r="Q111" s="223"/>
      <c r="R111" s="223"/>
      <c r="S111" s="223"/>
      <c r="T111" s="224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25" t="s">
        <v>180</v>
      </c>
      <c r="AU111" s="225" t="s">
        <v>74</v>
      </c>
      <c r="AV111" s="10" t="s">
        <v>81</v>
      </c>
      <c r="AW111" s="10" t="s">
        <v>35</v>
      </c>
      <c r="AX111" s="10" t="s">
        <v>74</v>
      </c>
      <c r="AY111" s="225" t="s">
        <v>174</v>
      </c>
    </row>
    <row r="112" s="11" customFormat="1">
      <c r="A112" s="11"/>
      <c r="B112" s="226"/>
      <c r="C112" s="227"/>
      <c r="D112" s="211" t="s">
        <v>180</v>
      </c>
      <c r="E112" s="228" t="s">
        <v>19</v>
      </c>
      <c r="F112" s="229" t="s">
        <v>1093</v>
      </c>
      <c r="G112" s="227"/>
      <c r="H112" s="230">
        <v>1.05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6" t="s">
        <v>180</v>
      </c>
      <c r="AU112" s="236" t="s">
        <v>74</v>
      </c>
      <c r="AV112" s="11" t="s">
        <v>83</v>
      </c>
      <c r="AW112" s="11" t="s">
        <v>35</v>
      </c>
      <c r="AX112" s="11" t="s">
        <v>74</v>
      </c>
      <c r="AY112" s="236" t="s">
        <v>174</v>
      </c>
    </row>
    <row r="113" s="10" customFormat="1">
      <c r="A113" s="10"/>
      <c r="B113" s="216"/>
      <c r="C113" s="217"/>
      <c r="D113" s="211" t="s">
        <v>180</v>
      </c>
      <c r="E113" s="218" t="s">
        <v>19</v>
      </c>
      <c r="F113" s="219" t="s">
        <v>1094</v>
      </c>
      <c r="G113" s="217"/>
      <c r="H113" s="218" t="s">
        <v>19</v>
      </c>
      <c r="I113" s="220"/>
      <c r="J113" s="217"/>
      <c r="K113" s="217"/>
      <c r="L113" s="221"/>
      <c r="M113" s="222"/>
      <c r="N113" s="223"/>
      <c r="O113" s="223"/>
      <c r="P113" s="223"/>
      <c r="Q113" s="223"/>
      <c r="R113" s="223"/>
      <c r="S113" s="223"/>
      <c r="T113" s="224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5" t="s">
        <v>180</v>
      </c>
      <c r="AU113" s="225" t="s">
        <v>74</v>
      </c>
      <c r="AV113" s="10" t="s">
        <v>81</v>
      </c>
      <c r="AW113" s="10" t="s">
        <v>35</v>
      </c>
      <c r="AX113" s="10" t="s">
        <v>74</v>
      </c>
      <c r="AY113" s="225" t="s">
        <v>174</v>
      </c>
    </row>
    <row r="114" s="11" customFormat="1">
      <c r="A114" s="11"/>
      <c r="B114" s="226"/>
      <c r="C114" s="227"/>
      <c r="D114" s="211" t="s">
        <v>180</v>
      </c>
      <c r="E114" s="228" t="s">
        <v>19</v>
      </c>
      <c r="F114" s="229" t="s">
        <v>1095</v>
      </c>
      <c r="G114" s="227"/>
      <c r="H114" s="230">
        <v>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36" t="s">
        <v>180</v>
      </c>
      <c r="AU114" s="236" t="s">
        <v>74</v>
      </c>
      <c r="AV114" s="11" t="s">
        <v>83</v>
      </c>
      <c r="AW114" s="11" t="s">
        <v>35</v>
      </c>
      <c r="AX114" s="11" t="s">
        <v>74</v>
      </c>
      <c r="AY114" s="236" t="s">
        <v>174</v>
      </c>
    </row>
    <row r="115" s="10" customFormat="1">
      <c r="A115" s="10"/>
      <c r="B115" s="216"/>
      <c r="C115" s="217"/>
      <c r="D115" s="211" t="s">
        <v>180</v>
      </c>
      <c r="E115" s="218" t="s">
        <v>19</v>
      </c>
      <c r="F115" s="219" t="s">
        <v>1096</v>
      </c>
      <c r="G115" s="217"/>
      <c r="H115" s="218" t="s">
        <v>19</v>
      </c>
      <c r="I115" s="220"/>
      <c r="J115" s="217"/>
      <c r="K115" s="217"/>
      <c r="L115" s="221"/>
      <c r="M115" s="222"/>
      <c r="N115" s="223"/>
      <c r="O115" s="223"/>
      <c r="P115" s="223"/>
      <c r="Q115" s="223"/>
      <c r="R115" s="223"/>
      <c r="S115" s="223"/>
      <c r="T115" s="224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25" t="s">
        <v>180</v>
      </c>
      <c r="AU115" s="225" t="s">
        <v>74</v>
      </c>
      <c r="AV115" s="10" t="s">
        <v>81</v>
      </c>
      <c r="AW115" s="10" t="s">
        <v>35</v>
      </c>
      <c r="AX115" s="10" t="s">
        <v>74</v>
      </c>
      <c r="AY115" s="225" t="s">
        <v>174</v>
      </c>
    </row>
    <row r="116" s="11" customFormat="1">
      <c r="A116" s="11"/>
      <c r="B116" s="226"/>
      <c r="C116" s="227"/>
      <c r="D116" s="211" t="s">
        <v>180</v>
      </c>
      <c r="E116" s="228" t="s">
        <v>19</v>
      </c>
      <c r="F116" s="229" t="s">
        <v>1093</v>
      </c>
      <c r="G116" s="227"/>
      <c r="H116" s="230">
        <v>1.05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6" t="s">
        <v>180</v>
      </c>
      <c r="AU116" s="236" t="s">
        <v>74</v>
      </c>
      <c r="AV116" s="11" t="s">
        <v>83</v>
      </c>
      <c r="AW116" s="11" t="s">
        <v>35</v>
      </c>
      <c r="AX116" s="11" t="s">
        <v>74</v>
      </c>
      <c r="AY116" s="236" t="s">
        <v>174</v>
      </c>
    </row>
    <row r="117" s="10" customFormat="1">
      <c r="A117" s="10"/>
      <c r="B117" s="216"/>
      <c r="C117" s="217"/>
      <c r="D117" s="211" t="s">
        <v>180</v>
      </c>
      <c r="E117" s="218" t="s">
        <v>19</v>
      </c>
      <c r="F117" s="219" t="s">
        <v>1097</v>
      </c>
      <c r="G117" s="217"/>
      <c r="H117" s="218" t="s">
        <v>19</v>
      </c>
      <c r="I117" s="220"/>
      <c r="J117" s="217"/>
      <c r="K117" s="217"/>
      <c r="L117" s="221"/>
      <c r="M117" s="222"/>
      <c r="N117" s="223"/>
      <c r="O117" s="223"/>
      <c r="P117" s="223"/>
      <c r="Q117" s="223"/>
      <c r="R117" s="223"/>
      <c r="S117" s="223"/>
      <c r="T117" s="224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5" t="s">
        <v>180</v>
      </c>
      <c r="AU117" s="225" t="s">
        <v>74</v>
      </c>
      <c r="AV117" s="10" t="s">
        <v>81</v>
      </c>
      <c r="AW117" s="10" t="s">
        <v>35</v>
      </c>
      <c r="AX117" s="10" t="s">
        <v>74</v>
      </c>
      <c r="AY117" s="225" t="s">
        <v>174</v>
      </c>
    </row>
    <row r="118" s="11" customFormat="1">
      <c r="A118" s="11"/>
      <c r="B118" s="226"/>
      <c r="C118" s="227"/>
      <c r="D118" s="211" t="s">
        <v>180</v>
      </c>
      <c r="E118" s="228" t="s">
        <v>19</v>
      </c>
      <c r="F118" s="229" t="s">
        <v>1098</v>
      </c>
      <c r="G118" s="227"/>
      <c r="H118" s="230">
        <v>0.67000000000000004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36" t="s">
        <v>180</v>
      </c>
      <c r="AU118" s="236" t="s">
        <v>74</v>
      </c>
      <c r="AV118" s="11" t="s">
        <v>83</v>
      </c>
      <c r="AW118" s="11" t="s">
        <v>35</v>
      </c>
      <c r="AX118" s="11" t="s">
        <v>74</v>
      </c>
      <c r="AY118" s="236" t="s">
        <v>174</v>
      </c>
    </row>
    <row r="119" s="12" customFormat="1">
      <c r="A119" s="12"/>
      <c r="B119" s="237"/>
      <c r="C119" s="238"/>
      <c r="D119" s="211" t="s">
        <v>180</v>
      </c>
      <c r="E119" s="239" t="s">
        <v>19</v>
      </c>
      <c r="F119" s="240" t="s">
        <v>189</v>
      </c>
      <c r="G119" s="238"/>
      <c r="H119" s="241">
        <v>9.1699999999999999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7" t="s">
        <v>180</v>
      </c>
      <c r="AU119" s="247" t="s">
        <v>74</v>
      </c>
      <c r="AV119" s="12" t="s">
        <v>173</v>
      </c>
      <c r="AW119" s="12" t="s">
        <v>35</v>
      </c>
      <c r="AX119" s="12" t="s">
        <v>81</v>
      </c>
      <c r="AY119" s="247" t="s">
        <v>174</v>
      </c>
    </row>
    <row r="120" s="2" customFormat="1" ht="21.75" customHeight="1">
      <c r="A120" s="37"/>
      <c r="B120" s="38"/>
      <c r="C120" s="198" t="s">
        <v>83</v>
      </c>
      <c r="D120" s="198" t="s">
        <v>168</v>
      </c>
      <c r="E120" s="199" t="s">
        <v>195</v>
      </c>
      <c r="F120" s="200" t="s">
        <v>196</v>
      </c>
      <c r="G120" s="201" t="s">
        <v>197</v>
      </c>
      <c r="H120" s="202">
        <v>825</v>
      </c>
      <c r="I120" s="203"/>
      <c r="J120" s="204">
        <f>ROUND(I120*H120,2)</f>
        <v>0</v>
      </c>
      <c r="K120" s="200" t="s">
        <v>172</v>
      </c>
      <c r="L120" s="43"/>
      <c r="M120" s="205" t="s">
        <v>19</v>
      </c>
      <c r="N120" s="206" t="s">
        <v>45</v>
      </c>
      <c r="O120" s="83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9" t="s">
        <v>173</v>
      </c>
      <c r="AT120" s="209" t="s">
        <v>168</v>
      </c>
      <c r="AU120" s="209" t="s">
        <v>74</v>
      </c>
      <c r="AY120" s="16" t="s">
        <v>174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6" t="s">
        <v>81</v>
      </c>
      <c r="BK120" s="210">
        <f>ROUND(I120*H120,2)</f>
        <v>0</v>
      </c>
      <c r="BL120" s="16" t="s">
        <v>173</v>
      </c>
      <c r="BM120" s="209" t="s">
        <v>1099</v>
      </c>
    </row>
    <row r="121" s="2" customFormat="1">
      <c r="A121" s="37"/>
      <c r="B121" s="38"/>
      <c r="C121" s="39"/>
      <c r="D121" s="211" t="s">
        <v>176</v>
      </c>
      <c r="E121" s="39"/>
      <c r="F121" s="212" t="s">
        <v>199</v>
      </c>
      <c r="G121" s="39"/>
      <c r="H121" s="39"/>
      <c r="I121" s="147"/>
      <c r="J121" s="39"/>
      <c r="K121" s="39"/>
      <c r="L121" s="43"/>
      <c r="M121" s="213"/>
      <c r="N121" s="214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176</v>
      </c>
      <c r="AU121" s="16" t="s">
        <v>74</v>
      </c>
    </row>
    <row r="122" s="2" customFormat="1">
      <c r="A122" s="37"/>
      <c r="B122" s="38"/>
      <c r="C122" s="39"/>
      <c r="D122" s="211" t="s">
        <v>178</v>
      </c>
      <c r="E122" s="39"/>
      <c r="F122" s="215" t="s">
        <v>200</v>
      </c>
      <c r="G122" s="39"/>
      <c r="H122" s="39"/>
      <c r="I122" s="147"/>
      <c r="J122" s="39"/>
      <c r="K122" s="39"/>
      <c r="L122" s="43"/>
      <c r="M122" s="213"/>
      <c r="N122" s="21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178</v>
      </c>
      <c r="AU122" s="16" t="s">
        <v>74</v>
      </c>
    </row>
    <row r="123" s="10" customFormat="1">
      <c r="A123" s="10"/>
      <c r="B123" s="216"/>
      <c r="C123" s="217"/>
      <c r="D123" s="211" t="s">
        <v>180</v>
      </c>
      <c r="E123" s="218" t="s">
        <v>19</v>
      </c>
      <c r="F123" s="219" t="s">
        <v>1100</v>
      </c>
      <c r="G123" s="217"/>
      <c r="H123" s="218" t="s">
        <v>19</v>
      </c>
      <c r="I123" s="220"/>
      <c r="J123" s="217"/>
      <c r="K123" s="217"/>
      <c r="L123" s="221"/>
      <c r="M123" s="222"/>
      <c r="N123" s="223"/>
      <c r="O123" s="223"/>
      <c r="P123" s="223"/>
      <c r="Q123" s="223"/>
      <c r="R123" s="223"/>
      <c r="S123" s="223"/>
      <c r="T123" s="22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5" t="s">
        <v>180</v>
      </c>
      <c r="AU123" s="225" t="s">
        <v>74</v>
      </c>
      <c r="AV123" s="10" t="s">
        <v>81</v>
      </c>
      <c r="AW123" s="10" t="s">
        <v>35</v>
      </c>
      <c r="AX123" s="10" t="s">
        <v>74</v>
      </c>
      <c r="AY123" s="225" t="s">
        <v>174</v>
      </c>
    </row>
    <row r="124" s="11" customFormat="1">
      <c r="A124" s="11"/>
      <c r="B124" s="226"/>
      <c r="C124" s="227"/>
      <c r="D124" s="211" t="s">
        <v>180</v>
      </c>
      <c r="E124" s="228" t="s">
        <v>19</v>
      </c>
      <c r="F124" s="229" t="s">
        <v>1101</v>
      </c>
      <c r="G124" s="227"/>
      <c r="H124" s="230">
        <v>825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36" t="s">
        <v>180</v>
      </c>
      <c r="AU124" s="236" t="s">
        <v>74</v>
      </c>
      <c r="AV124" s="11" t="s">
        <v>83</v>
      </c>
      <c r="AW124" s="11" t="s">
        <v>35</v>
      </c>
      <c r="AX124" s="11" t="s">
        <v>81</v>
      </c>
      <c r="AY124" s="236" t="s">
        <v>174</v>
      </c>
    </row>
    <row r="125" s="2" customFormat="1" ht="21.75" customHeight="1">
      <c r="A125" s="37"/>
      <c r="B125" s="38"/>
      <c r="C125" s="248" t="s">
        <v>90</v>
      </c>
      <c r="D125" s="248" t="s">
        <v>203</v>
      </c>
      <c r="E125" s="249" t="s">
        <v>424</v>
      </c>
      <c r="F125" s="250" t="s">
        <v>425</v>
      </c>
      <c r="G125" s="251" t="s">
        <v>206</v>
      </c>
      <c r="H125" s="252">
        <v>1237.5</v>
      </c>
      <c r="I125" s="253"/>
      <c r="J125" s="254">
        <f>ROUND(I125*H125,2)</f>
        <v>0</v>
      </c>
      <c r="K125" s="250" t="s">
        <v>172</v>
      </c>
      <c r="L125" s="255"/>
      <c r="M125" s="256" t="s">
        <v>19</v>
      </c>
      <c r="N125" s="257" t="s">
        <v>45</v>
      </c>
      <c r="O125" s="83"/>
      <c r="P125" s="207">
        <f>O125*H125</f>
        <v>0</v>
      </c>
      <c r="Q125" s="207">
        <v>1</v>
      </c>
      <c r="R125" s="207">
        <f>Q125*H125</f>
        <v>1237.5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207</v>
      </c>
      <c r="AT125" s="209" t="s">
        <v>203</v>
      </c>
      <c r="AU125" s="209" t="s">
        <v>74</v>
      </c>
      <c r="AY125" s="16" t="s">
        <v>174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81</v>
      </c>
      <c r="BK125" s="210">
        <f>ROUND(I125*H125,2)</f>
        <v>0</v>
      </c>
      <c r="BL125" s="16" t="s">
        <v>173</v>
      </c>
      <c r="BM125" s="209" t="s">
        <v>1102</v>
      </c>
    </row>
    <row r="126" s="2" customFormat="1">
      <c r="A126" s="37"/>
      <c r="B126" s="38"/>
      <c r="C126" s="39"/>
      <c r="D126" s="211" t="s">
        <v>176</v>
      </c>
      <c r="E126" s="39"/>
      <c r="F126" s="212" t="s">
        <v>425</v>
      </c>
      <c r="G126" s="39"/>
      <c r="H126" s="39"/>
      <c r="I126" s="147"/>
      <c r="J126" s="39"/>
      <c r="K126" s="39"/>
      <c r="L126" s="43"/>
      <c r="M126" s="213"/>
      <c r="N126" s="214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176</v>
      </c>
      <c r="AU126" s="16" t="s">
        <v>74</v>
      </c>
    </row>
    <row r="127" s="11" customFormat="1">
      <c r="A127" s="11"/>
      <c r="B127" s="226"/>
      <c r="C127" s="227"/>
      <c r="D127" s="211" t="s">
        <v>180</v>
      </c>
      <c r="E127" s="228" t="s">
        <v>19</v>
      </c>
      <c r="F127" s="229" t="s">
        <v>1103</v>
      </c>
      <c r="G127" s="227"/>
      <c r="H127" s="230">
        <v>1237.5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36" t="s">
        <v>180</v>
      </c>
      <c r="AU127" s="236" t="s">
        <v>74</v>
      </c>
      <c r="AV127" s="11" t="s">
        <v>83</v>
      </c>
      <c r="AW127" s="11" t="s">
        <v>35</v>
      </c>
      <c r="AX127" s="11" t="s">
        <v>81</v>
      </c>
      <c r="AY127" s="236" t="s">
        <v>174</v>
      </c>
    </row>
    <row r="128" s="2" customFormat="1" ht="44.25" customHeight="1">
      <c r="A128" s="37"/>
      <c r="B128" s="38"/>
      <c r="C128" s="198" t="s">
        <v>173</v>
      </c>
      <c r="D128" s="198" t="s">
        <v>168</v>
      </c>
      <c r="E128" s="199" t="s">
        <v>212</v>
      </c>
      <c r="F128" s="200" t="s">
        <v>213</v>
      </c>
      <c r="G128" s="201" t="s">
        <v>206</v>
      </c>
      <c r="H128" s="202">
        <v>1237.5</v>
      </c>
      <c r="I128" s="203"/>
      <c r="J128" s="204">
        <f>ROUND(I128*H128,2)</f>
        <v>0</v>
      </c>
      <c r="K128" s="200" t="s">
        <v>172</v>
      </c>
      <c r="L128" s="43"/>
      <c r="M128" s="205" t="s">
        <v>19</v>
      </c>
      <c r="N128" s="206" t="s">
        <v>45</v>
      </c>
      <c r="O128" s="83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9" t="s">
        <v>173</v>
      </c>
      <c r="AT128" s="209" t="s">
        <v>168</v>
      </c>
      <c r="AU128" s="209" t="s">
        <v>74</v>
      </c>
      <c r="AY128" s="16" t="s">
        <v>174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6" t="s">
        <v>81</v>
      </c>
      <c r="BK128" s="210">
        <f>ROUND(I128*H128,2)</f>
        <v>0</v>
      </c>
      <c r="BL128" s="16" t="s">
        <v>173</v>
      </c>
      <c r="BM128" s="209" t="s">
        <v>1104</v>
      </c>
    </row>
    <row r="129" s="2" customFormat="1">
      <c r="A129" s="37"/>
      <c r="B129" s="38"/>
      <c r="C129" s="39"/>
      <c r="D129" s="211" t="s">
        <v>176</v>
      </c>
      <c r="E129" s="39"/>
      <c r="F129" s="212" t="s">
        <v>215</v>
      </c>
      <c r="G129" s="39"/>
      <c r="H129" s="39"/>
      <c r="I129" s="147"/>
      <c r="J129" s="39"/>
      <c r="K129" s="39"/>
      <c r="L129" s="43"/>
      <c r="M129" s="213"/>
      <c r="N129" s="21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176</v>
      </c>
      <c r="AU129" s="16" t="s">
        <v>74</v>
      </c>
    </row>
    <row r="130" s="2" customFormat="1">
      <c r="A130" s="37"/>
      <c r="B130" s="38"/>
      <c r="C130" s="39"/>
      <c r="D130" s="211" t="s">
        <v>178</v>
      </c>
      <c r="E130" s="39"/>
      <c r="F130" s="215" t="s">
        <v>216</v>
      </c>
      <c r="G130" s="39"/>
      <c r="H130" s="39"/>
      <c r="I130" s="147"/>
      <c r="J130" s="39"/>
      <c r="K130" s="39"/>
      <c r="L130" s="43"/>
      <c r="M130" s="213"/>
      <c r="N130" s="214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178</v>
      </c>
      <c r="AU130" s="16" t="s">
        <v>74</v>
      </c>
    </row>
    <row r="131" s="11" customFormat="1">
      <c r="A131" s="11"/>
      <c r="B131" s="226"/>
      <c r="C131" s="227"/>
      <c r="D131" s="211" t="s">
        <v>180</v>
      </c>
      <c r="E131" s="228" t="s">
        <v>19</v>
      </c>
      <c r="F131" s="229" t="s">
        <v>1105</v>
      </c>
      <c r="G131" s="227"/>
      <c r="H131" s="230">
        <v>1237.5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T131" s="236" t="s">
        <v>180</v>
      </c>
      <c r="AU131" s="236" t="s">
        <v>74</v>
      </c>
      <c r="AV131" s="11" t="s">
        <v>83</v>
      </c>
      <c r="AW131" s="11" t="s">
        <v>35</v>
      </c>
      <c r="AX131" s="11" t="s">
        <v>81</v>
      </c>
      <c r="AY131" s="236" t="s">
        <v>174</v>
      </c>
    </row>
    <row r="132" s="2" customFormat="1" ht="21.75" customHeight="1">
      <c r="A132" s="37"/>
      <c r="B132" s="38"/>
      <c r="C132" s="198" t="s">
        <v>211</v>
      </c>
      <c r="D132" s="198" t="s">
        <v>168</v>
      </c>
      <c r="E132" s="199" t="s">
        <v>225</v>
      </c>
      <c r="F132" s="200" t="s">
        <v>226</v>
      </c>
      <c r="G132" s="201" t="s">
        <v>220</v>
      </c>
      <c r="H132" s="202">
        <v>33.600000000000001</v>
      </c>
      <c r="I132" s="203"/>
      <c r="J132" s="204">
        <f>ROUND(I132*H132,2)</f>
        <v>0</v>
      </c>
      <c r="K132" s="200" t="s">
        <v>172</v>
      </c>
      <c r="L132" s="43"/>
      <c r="M132" s="205" t="s">
        <v>19</v>
      </c>
      <c r="N132" s="206" t="s">
        <v>45</v>
      </c>
      <c r="O132" s="83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9" t="s">
        <v>173</v>
      </c>
      <c r="AT132" s="209" t="s">
        <v>168</v>
      </c>
      <c r="AU132" s="209" t="s">
        <v>74</v>
      </c>
      <c r="AY132" s="16" t="s">
        <v>174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6" t="s">
        <v>81</v>
      </c>
      <c r="BK132" s="210">
        <f>ROUND(I132*H132,2)</f>
        <v>0</v>
      </c>
      <c r="BL132" s="16" t="s">
        <v>173</v>
      </c>
      <c r="BM132" s="209" t="s">
        <v>1106</v>
      </c>
    </row>
    <row r="133" s="2" customFormat="1">
      <c r="A133" s="37"/>
      <c r="B133" s="38"/>
      <c r="C133" s="39"/>
      <c r="D133" s="211" t="s">
        <v>176</v>
      </c>
      <c r="E133" s="39"/>
      <c r="F133" s="212" t="s">
        <v>228</v>
      </c>
      <c r="G133" s="39"/>
      <c r="H133" s="39"/>
      <c r="I133" s="147"/>
      <c r="J133" s="39"/>
      <c r="K133" s="39"/>
      <c r="L133" s="43"/>
      <c r="M133" s="213"/>
      <c r="N133" s="214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176</v>
      </c>
      <c r="AU133" s="16" t="s">
        <v>74</v>
      </c>
    </row>
    <row r="134" s="2" customFormat="1">
      <c r="A134" s="37"/>
      <c r="B134" s="38"/>
      <c r="C134" s="39"/>
      <c r="D134" s="211" t="s">
        <v>178</v>
      </c>
      <c r="E134" s="39"/>
      <c r="F134" s="215" t="s">
        <v>229</v>
      </c>
      <c r="G134" s="39"/>
      <c r="H134" s="39"/>
      <c r="I134" s="147"/>
      <c r="J134" s="39"/>
      <c r="K134" s="39"/>
      <c r="L134" s="43"/>
      <c r="M134" s="213"/>
      <c r="N134" s="214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178</v>
      </c>
      <c r="AU134" s="16" t="s">
        <v>74</v>
      </c>
    </row>
    <row r="135" s="11" customFormat="1">
      <c r="A135" s="11"/>
      <c r="B135" s="226"/>
      <c r="C135" s="227"/>
      <c r="D135" s="211" t="s">
        <v>180</v>
      </c>
      <c r="E135" s="228" t="s">
        <v>19</v>
      </c>
      <c r="F135" s="229" t="s">
        <v>1107</v>
      </c>
      <c r="G135" s="227"/>
      <c r="H135" s="230">
        <v>8.4000000000000004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36" t="s">
        <v>180</v>
      </c>
      <c r="AU135" s="236" t="s">
        <v>74</v>
      </c>
      <c r="AV135" s="11" t="s">
        <v>83</v>
      </c>
      <c r="AW135" s="11" t="s">
        <v>35</v>
      </c>
      <c r="AX135" s="11" t="s">
        <v>74</v>
      </c>
      <c r="AY135" s="236" t="s">
        <v>174</v>
      </c>
    </row>
    <row r="136" s="11" customFormat="1">
      <c r="A136" s="11"/>
      <c r="B136" s="226"/>
      <c r="C136" s="227"/>
      <c r="D136" s="211" t="s">
        <v>180</v>
      </c>
      <c r="E136" s="228" t="s">
        <v>19</v>
      </c>
      <c r="F136" s="229" t="s">
        <v>1108</v>
      </c>
      <c r="G136" s="227"/>
      <c r="H136" s="230">
        <v>8.4000000000000004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36" t="s">
        <v>180</v>
      </c>
      <c r="AU136" s="236" t="s">
        <v>74</v>
      </c>
      <c r="AV136" s="11" t="s">
        <v>83</v>
      </c>
      <c r="AW136" s="11" t="s">
        <v>35</v>
      </c>
      <c r="AX136" s="11" t="s">
        <v>74</v>
      </c>
      <c r="AY136" s="236" t="s">
        <v>174</v>
      </c>
    </row>
    <row r="137" s="11" customFormat="1">
      <c r="A137" s="11"/>
      <c r="B137" s="226"/>
      <c r="C137" s="227"/>
      <c r="D137" s="211" t="s">
        <v>180</v>
      </c>
      <c r="E137" s="228" t="s">
        <v>19</v>
      </c>
      <c r="F137" s="229" t="s">
        <v>1109</v>
      </c>
      <c r="G137" s="227"/>
      <c r="H137" s="230">
        <v>7.2000000000000002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T137" s="236" t="s">
        <v>180</v>
      </c>
      <c r="AU137" s="236" t="s">
        <v>74</v>
      </c>
      <c r="AV137" s="11" t="s">
        <v>83</v>
      </c>
      <c r="AW137" s="11" t="s">
        <v>35</v>
      </c>
      <c r="AX137" s="11" t="s">
        <v>74</v>
      </c>
      <c r="AY137" s="236" t="s">
        <v>174</v>
      </c>
    </row>
    <row r="138" s="11" customFormat="1">
      <c r="A138" s="11"/>
      <c r="B138" s="226"/>
      <c r="C138" s="227"/>
      <c r="D138" s="211" t="s">
        <v>180</v>
      </c>
      <c r="E138" s="228" t="s">
        <v>19</v>
      </c>
      <c r="F138" s="229" t="s">
        <v>1110</v>
      </c>
      <c r="G138" s="227"/>
      <c r="H138" s="230">
        <v>9.5999999999999996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36" t="s">
        <v>180</v>
      </c>
      <c r="AU138" s="236" t="s">
        <v>74</v>
      </c>
      <c r="AV138" s="11" t="s">
        <v>83</v>
      </c>
      <c r="AW138" s="11" t="s">
        <v>35</v>
      </c>
      <c r="AX138" s="11" t="s">
        <v>74</v>
      </c>
      <c r="AY138" s="236" t="s">
        <v>174</v>
      </c>
    </row>
    <row r="139" s="12" customFormat="1">
      <c r="A139" s="12"/>
      <c r="B139" s="237"/>
      <c r="C139" s="238"/>
      <c r="D139" s="211" t="s">
        <v>180</v>
      </c>
      <c r="E139" s="239" t="s">
        <v>19</v>
      </c>
      <c r="F139" s="240" t="s">
        <v>189</v>
      </c>
      <c r="G139" s="238"/>
      <c r="H139" s="241">
        <v>33.600000000000001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7" t="s">
        <v>180</v>
      </c>
      <c r="AU139" s="247" t="s">
        <v>74</v>
      </c>
      <c r="AV139" s="12" t="s">
        <v>173</v>
      </c>
      <c r="AW139" s="12" t="s">
        <v>35</v>
      </c>
      <c r="AX139" s="12" t="s">
        <v>81</v>
      </c>
      <c r="AY139" s="247" t="s">
        <v>174</v>
      </c>
    </row>
    <row r="140" s="2" customFormat="1" ht="21.75" customHeight="1">
      <c r="A140" s="37"/>
      <c r="B140" s="38"/>
      <c r="C140" s="198" t="s">
        <v>217</v>
      </c>
      <c r="D140" s="198" t="s">
        <v>168</v>
      </c>
      <c r="E140" s="199" t="s">
        <v>231</v>
      </c>
      <c r="F140" s="200" t="s">
        <v>232</v>
      </c>
      <c r="G140" s="201" t="s">
        <v>220</v>
      </c>
      <c r="H140" s="202">
        <v>33.600000000000001</v>
      </c>
      <c r="I140" s="203"/>
      <c r="J140" s="204">
        <f>ROUND(I140*H140,2)</f>
        <v>0</v>
      </c>
      <c r="K140" s="200" t="s">
        <v>172</v>
      </c>
      <c r="L140" s="43"/>
      <c r="M140" s="205" t="s">
        <v>19</v>
      </c>
      <c r="N140" s="206" t="s">
        <v>45</v>
      </c>
      <c r="O140" s="83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9" t="s">
        <v>173</v>
      </c>
      <c r="AT140" s="209" t="s">
        <v>168</v>
      </c>
      <c r="AU140" s="209" t="s">
        <v>74</v>
      </c>
      <c r="AY140" s="16" t="s">
        <v>174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6" t="s">
        <v>81</v>
      </c>
      <c r="BK140" s="210">
        <f>ROUND(I140*H140,2)</f>
        <v>0</v>
      </c>
      <c r="BL140" s="16" t="s">
        <v>173</v>
      </c>
      <c r="BM140" s="209" t="s">
        <v>1111</v>
      </c>
    </row>
    <row r="141" s="2" customFormat="1">
      <c r="A141" s="37"/>
      <c r="B141" s="38"/>
      <c r="C141" s="39"/>
      <c r="D141" s="211" t="s">
        <v>176</v>
      </c>
      <c r="E141" s="39"/>
      <c r="F141" s="212" t="s">
        <v>234</v>
      </c>
      <c r="G141" s="39"/>
      <c r="H141" s="39"/>
      <c r="I141" s="147"/>
      <c r="J141" s="39"/>
      <c r="K141" s="39"/>
      <c r="L141" s="43"/>
      <c r="M141" s="213"/>
      <c r="N141" s="214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176</v>
      </c>
      <c r="AU141" s="16" t="s">
        <v>74</v>
      </c>
    </row>
    <row r="142" s="2" customFormat="1">
      <c r="A142" s="37"/>
      <c r="B142" s="38"/>
      <c r="C142" s="39"/>
      <c r="D142" s="211" t="s">
        <v>178</v>
      </c>
      <c r="E142" s="39"/>
      <c r="F142" s="215" t="s">
        <v>235</v>
      </c>
      <c r="G142" s="39"/>
      <c r="H142" s="39"/>
      <c r="I142" s="147"/>
      <c r="J142" s="39"/>
      <c r="K142" s="39"/>
      <c r="L142" s="43"/>
      <c r="M142" s="213"/>
      <c r="N142" s="214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178</v>
      </c>
      <c r="AU142" s="16" t="s">
        <v>74</v>
      </c>
    </row>
    <row r="143" s="11" customFormat="1">
      <c r="A143" s="11"/>
      <c r="B143" s="226"/>
      <c r="C143" s="227"/>
      <c r="D143" s="211" t="s">
        <v>180</v>
      </c>
      <c r="E143" s="228" t="s">
        <v>19</v>
      </c>
      <c r="F143" s="229" t="s">
        <v>1107</v>
      </c>
      <c r="G143" s="227"/>
      <c r="H143" s="230">
        <v>8.4000000000000004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36" t="s">
        <v>180</v>
      </c>
      <c r="AU143" s="236" t="s">
        <v>74</v>
      </c>
      <c r="AV143" s="11" t="s">
        <v>83</v>
      </c>
      <c r="AW143" s="11" t="s">
        <v>35</v>
      </c>
      <c r="AX143" s="11" t="s">
        <v>74</v>
      </c>
      <c r="AY143" s="236" t="s">
        <v>174</v>
      </c>
    </row>
    <row r="144" s="11" customFormat="1">
      <c r="A144" s="11"/>
      <c r="B144" s="226"/>
      <c r="C144" s="227"/>
      <c r="D144" s="211" t="s">
        <v>180</v>
      </c>
      <c r="E144" s="228" t="s">
        <v>19</v>
      </c>
      <c r="F144" s="229" t="s">
        <v>1108</v>
      </c>
      <c r="G144" s="227"/>
      <c r="H144" s="230">
        <v>8.4000000000000004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36" t="s">
        <v>180</v>
      </c>
      <c r="AU144" s="236" t="s">
        <v>74</v>
      </c>
      <c r="AV144" s="11" t="s">
        <v>83</v>
      </c>
      <c r="AW144" s="11" t="s">
        <v>35</v>
      </c>
      <c r="AX144" s="11" t="s">
        <v>74</v>
      </c>
      <c r="AY144" s="236" t="s">
        <v>174</v>
      </c>
    </row>
    <row r="145" s="11" customFormat="1">
      <c r="A145" s="11"/>
      <c r="B145" s="226"/>
      <c r="C145" s="227"/>
      <c r="D145" s="211" t="s">
        <v>180</v>
      </c>
      <c r="E145" s="228" t="s">
        <v>19</v>
      </c>
      <c r="F145" s="229" t="s">
        <v>1109</v>
      </c>
      <c r="G145" s="227"/>
      <c r="H145" s="230">
        <v>7.2000000000000002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36" t="s">
        <v>180</v>
      </c>
      <c r="AU145" s="236" t="s">
        <v>74</v>
      </c>
      <c r="AV145" s="11" t="s">
        <v>83</v>
      </c>
      <c r="AW145" s="11" t="s">
        <v>35</v>
      </c>
      <c r="AX145" s="11" t="s">
        <v>74</v>
      </c>
      <c r="AY145" s="236" t="s">
        <v>174</v>
      </c>
    </row>
    <row r="146" s="11" customFormat="1">
      <c r="A146" s="11"/>
      <c r="B146" s="226"/>
      <c r="C146" s="227"/>
      <c r="D146" s="211" t="s">
        <v>180</v>
      </c>
      <c r="E146" s="228" t="s">
        <v>19</v>
      </c>
      <c r="F146" s="229" t="s">
        <v>1110</v>
      </c>
      <c r="G146" s="227"/>
      <c r="H146" s="230">
        <v>9.5999999999999996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T146" s="236" t="s">
        <v>180</v>
      </c>
      <c r="AU146" s="236" t="s">
        <v>74</v>
      </c>
      <c r="AV146" s="11" t="s">
        <v>83</v>
      </c>
      <c r="AW146" s="11" t="s">
        <v>35</v>
      </c>
      <c r="AX146" s="11" t="s">
        <v>74</v>
      </c>
      <c r="AY146" s="236" t="s">
        <v>174</v>
      </c>
    </row>
    <row r="147" s="12" customFormat="1">
      <c r="A147" s="12"/>
      <c r="B147" s="237"/>
      <c r="C147" s="238"/>
      <c r="D147" s="211" t="s">
        <v>180</v>
      </c>
      <c r="E147" s="239" t="s">
        <v>19</v>
      </c>
      <c r="F147" s="240" t="s">
        <v>189</v>
      </c>
      <c r="G147" s="238"/>
      <c r="H147" s="241">
        <v>33.600000000000001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7" t="s">
        <v>180</v>
      </c>
      <c r="AU147" s="247" t="s">
        <v>74</v>
      </c>
      <c r="AV147" s="12" t="s">
        <v>173</v>
      </c>
      <c r="AW147" s="12" t="s">
        <v>35</v>
      </c>
      <c r="AX147" s="12" t="s">
        <v>81</v>
      </c>
      <c r="AY147" s="247" t="s">
        <v>174</v>
      </c>
    </row>
    <row r="148" s="2" customFormat="1" ht="21.75" customHeight="1">
      <c r="A148" s="37"/>
      <c r="B148" s="38"/>
      <c r="C148" s="198" t="s">
        <v>224</v>
      </c>
      <c r="D148" s="198" t="s">
        <v>168</v>
      </c>
      <c r="E148" s="199" t="s">
        <v>258</v>
      </c>
      <c r="F148" s="200" t="s">
        <v>259</v>
      </c>
      <c r="G148" s="201" t="s">
        <v>260</v>
      </c>
      <c r="H148" s="202">
        <v>60</v>
      </c>
      <c r="I148" s="203"/>
      <c r="J148" s="204">
        <f>ROUND(I148*H148,2)</f>
        <v>0</v>
      </c>
      <c r="K148" s="200" t="s">
        <v>172</v>
      </c>
      <c r="L148" s="43"/>
      <c r="M148" s="205" t="s">
        <v>19</v>
      </c>
      <c r="N148" s="206" t="s">
        <v>45</v>
      </c>
      <c r="O148" s="83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9" t="s">
        <v>173</v>
      </c>
      <c r="AT148" s="209" t="s">
        <v>168</v>
      </c>
      <c r="AU148" s="209" t="s">
        <v>74</v>
      </c>
      <c r="AY148" s="16" t="s">
        <v>174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6" t="s">
        <v>81</v>
      </c>
      <c r="BK148" s="210">
        <f>ROUND(I148*H148,2)</f>
        <v>0</v>
      </c>
      <c r="BL148" s="16" t="s">
        <v>173</v>
      </c>
      <c r="BM148" s="209" t="s">
        <v>1112</v>
      </c>
    </row>
    <row r="149" s="2" customFormat="1">
      <c r="A149" s="37"/>
      <c r="B149" s="38"/>
      <c r="C149" s="39"/>
      <c r="D149" s="211" t="s">
        <v>176</v>
      </c>
      <c r="E149" s="39"/>
      <c r="F149" s="212" t="s">
        <v>262</v>
      </c>
      <c r="G149" s="39"/>
      <c r="H149" s="39"/>
      <c r="I149" s="147"/>
      <c r="J149" s="39"/>
      <c r="K149" s="39"/>
      <c r="L149" s="43"/>
      <c r="M149" s="213"/>
      <c r="N149" s="214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176</v>
      </c>
      <c r="AU149" s="16" t="s">
        <v>74</v>
      </c>
    </row>
    <row r="150" s="2" customFormat="1">
      <c r="A150" s="37"/>
      <c r="B150" s="38"/>
      <c r="C150" s="39"/>
      <c r="D150" s="211" t="s">
        <v>178</v>
      </c>
      <c r="E150" s="39"/>
      <c r="F150" s="215" t="s">
        <v>263</v>
      </c>
      <c r="G150" s="39"/>
      <c r="H150" s="39"/>
      <c r="I150" s="147"/>
      <c r="J150" s="39"/>
      <c r="K150" s="39"/>
      <c r="L150" s="43"/>
      <c r="M150" s="213"/>
      <c r="N150" s="214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178</v>
      </c>
      <c r="AU150" s="16" t="s">
        <v>74</v>
      </c>
    </row>
    <row r="151" s="11" customFormat="1">
      <c r="A151" s="11"/>
      <c r="B151" s="226"/>
      <c r="C151" s="227"/>
      <c r="D151" s="211" t="s">
        <v>180</v>
      </c>
      <c r="E151" s="228" t="s">
        <v>19</v>
      </c>
      <c r="F151" s="229" t="s">
        <v>1113</v>
      </c>
      <c r="G151" s="227"/>
      <c r="H151" s="230">
        <v>30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T151" s="236" t="s">
        <v>180</v>
      </c>
      <c r="AU151" s="236" t="s">
        <v>74</v>
      </c>
      <c r="AV151" s="11" t="s">
        <v>83</v>
      </c>
      <c r="AW151" s="11" t="s">
        <v>35</v>
      </c>
      <c r="AX151" s="11" t="s">
        <v>74</v>
      </c>
      <c r="AY151" s="236" t="s">
        <v>174</v>
      </c>
    </row>
    <row r="152" s="11" customFormat="1">
      <c r="A152" s="11"/>
      <c r="B152" s="226"/>
      <c r="C152" s="227"/>
      <c r="D152" s="211" t="s">
        <v>180</v>
      </c>
      <c r="E152" s="228" t="s">
        <v>19</v>
      </c>
      <c r="F152" s="229" t="s">
        <v>1114</v>
      </c>
      <c r="G152" s="227"/>
      <c r="H152" s="230">
        <v>30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36" t="s">
        <v>180</v>
      </c>
      <c r="AU152" s="236" t="s">
        <v>74</v>
      </c>
      <c r="AV152" s="11" t="s">
        <v>83</v>
      </c>
      <c r="AW152" s="11" t="s">
        <v>35</v>
      </c>
      <c r="AX152" s="11" t="s">
        <v>74</v>
      </c>
      <c r="AY152" s="236" t="s">
        <v>174</v>
      </c>
    </row>
    <row r="153" s="12" customFormat="1">
      <c r="A153" s="12"/>
      <c r="B153" s="237"/>
      <c r="C153" s="238"/>
      <c r="D153" s="211" t="s">
        <v>180</v>
      </c>
      <c r="E153" s="239" t="s">
        <v>19</v>
      </c>
      <c r="F153" s="240" t="s">
        <v>189</v>
      </c>
      <c r="G153" s="238"/>
      <c r="H153" s="241">
        <v>60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7" t="s">
        <v>180</v>
      </c>
      <c r="AU153" s="247" t="s">
        <v>74</v>
      </c>
      <c r="AV153" s="12" t="s">
        <v>173</v>
      </c>
      <c r="AW153" s="12" t="s">
        <v>35</v>
      </c>
      <c r="AX153" s="12" t="s">
        <v>81</v>
      </c>
      <c r="AY153" s="247" t="s">
        <v>174</v>
      </c>
    </row>
    <row r="154" s="2" customFormat="1" ht="21.75" customHeight="1">
      <c r="A154" s="37"/>
      <c r="B154" s="38"/>
      <c r="C154" s="248" t="s">
        <v>207</v>
      </c>
      <c r="D154" s="248" t="s">
        <v>203</v>
      </c>
      <c r="E154" s="249" t="s">
        <v>1115</v>
      </c>
      <c r="F154" s="250" t="s">
        <v>1116</v>
      </c>
      <c r="G154" s="251" t="s">
        <v>268</v>
      </c>
      <c r="H154" s="252">
        <v>120</v>
      </c>
      <c r="I154" s="253"/>
      <c r="J154" s="254">
        <f>ROUND(I154*H154,2)</f>
        <v>0</v>
      </c>
      <c r="K154" s="250" t="s">
        <v>172</v>
      </c>
      <c r="L154" s="255"/>
      <c r="M154" s="256" t="s">
        <v>19</v>
      </c>
      <c r="N154" s="257" t="s">
        <v>45</v>
      </c>
      <c r="O154" s="83"/>
      <c r="P154" s="207">
        <f>O154*H154</f>
        <v>0</v>
      </c>
      <c r="Q154" s="207">
        <v>0.0011100000000000001</v>
      </c>
      <c r="R154" s="207">
        <f>Q154*H154</f>
        <v>0.13320000000000001</v>
      </c>
      <c r="S154" s="207">
        <v>0</v>
      </c>
      <c r="T154" s="20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9" t="s">
        <v>207</v>
      </c>
      <c r="AT154" s="209" t="s">
        <v>203</v>
      </c>
      <c r="AU154" s="209" t="s">
        <v>74</v>
      </c>
      <c r="AY154" s="16" t="s">
        <v>174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6" t="s">
        <v>81</v>
      </c>
      <c r="BK154" s="210">
        <f>ROUND(I154*H154,2)</f>
        <v>0</v>
      </c>
      <c r="BL154" s="16" t="s">
        <v>173</v>
      </c>
      <c r="BM154" s="209" t="s">
        <v>1117</v>
      </c>
    </row>
    <row r="155" s="2" customFormat="1">
      <c r="A155" s="37"/>
      <c r="B155" s="38"/>
      <c r="C155" s="39"/>
      <c r="D155" s="211" t="s">
        <v>176</v>
      </c>
      <c r="E155" s="39"/>
      <c r="F155" s="212" t="s">
        <v>1116</v>
      </c>
      <c r="G155" s="39"/>
      <c r="H155" s="39"/>
      <c r="I155" s="147"/>
      <c r="J155" s="39"/>
      <c r="K155" s="39"/>
      <c r="L155" s="43"/>
      <c r="M155" s="213"/>
      <c r="N155" s="214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176</v>
      </c>
      <c r="AU155" s="16" t="s">
        <v>74</v>
      </c>
    </row>
    <row r="156" s="11" customFormat="1">
      <c r="A156" s="11"/>
      <c r="B156" s="226"/>
      <c r="C156" s="227"/>
      <c r="D156" s="211" t="s">
        <v>180</v>
      </c>
      <c r="E156" s="228" t="s">
        <v>19</v>
      </c>
      <c r="F156" s="229" t="s">
        <v>1118</v>
      </c>
      <c r="G156" s="227"/>
      <c r="H156" s="230">
        <v>120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36" t="s">
        <v>180</v>
      </c>
      <c r="AU156" s="236" t="s">
        <v>74</v>
      </c>
      <c r="AV156" s="11" t="s">
        <v>83</v>
      </c>
      <c r="AW156" s="11" t="s">
        <v>35</v>
      </c>
      <c r="AX156" s="11" t="s">
        <v>81</v>
      </c>
      <c r="AY156" s="236" t="s">
        <v>174</v>
      </c>
    </row>
    <row r="157" s="2" customFormat="1" ht="21.75" customHeight="1">
      <c r="A157" s="37"/>
      <c r="B157" s="38"/>
      <c r="C157" s="198" t="s">
        <v>236</v>
      </c>
      <c r="D157" s="198" t="s">
        <v>168</v>
      </c>
      <c r="E157" s="199" t="s">
        <v>1119</v>
      </c>
      <c r="F157" s="200" t="s">
        <v>1120</v>
      </c>
      <c r="G157" s="201" t="s">
        <v>220</v>
      </c>
      <c r="H157" s="202">
        <v>12</v>
      </c>
      <c r="I157" s="203"/>
      <c r="J157" s="204">
        <f>ROUND(I157*H157,2)</f>
        <v>0</v>
      </c>
      <c r="K157" s="200" t="s">
        <v>172</v>
      </c>
      <c r="L157" s="43"/>
      <c r="M157" s="205" t="s">
        <v>19</v>
      </c>
      <c r="N157" s="206" t="s">
        <v>45</v>
      </c>
      <c r="O157" s="83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173</v>
      </c>
      <c r="AT157" s="209" t="s">
        <v>168</v>
      </c>
      <c r="AU157" s="209" t="s">
        <v>74</v>
      </c>
      <c r="AY157" s="16" t="s">
        <v>174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81</v>
      </c>
      <c r="BK157" s="210">
        <f>ROUND(I157*H157,2)</f>
        <v>0</v>
      </c>
      <c r="BL157" s="16" t="s">
        <v>173</v>
      </c>
      <c r="BM157" s="209" t="s">
        <v>1121</v>
      </c>
    </row>
    <row r="158" s="2" customFormat="1">
      <c r="A158" s="37"/>
      <c r="B158" s="38"/>
      <c r="C158" s="39"/>
      <c r="D158" s="211" t="s">
        <v>176</v>
      </c>
      <c r="E158" s="39"/>
      <c r="F158" s="212" t="s">
        <v>1122</v>
      </c>
      <c r="G158" s="39"/>
      <c r="H158" s="39"/>
      <c r="I158" s="147"/>
      <c r="J158" s="39"/>
      <c r="K158" s="39"/>
      <c r="L158" s="43"/>
      <c r="M158" s="213"/>
      <c r="N158" s="214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176</v>
      </c>
      <c r="AU158" s="16" t="s">
        <v>74</v>
      </c>
    </row>
    <row r="159" s="2" customFormat="1">
      <c r="A159" s="37"/>
      <c r="B159" s="38"/>
      <c r="C159" s="39"/>
      <c r="D159" s="211" t="s">
        <v>178</v>
      </c>
      <c r="E159" s="39"/>
      <c r="F159" s="215" t="s">
        <v>1123</v>
      </c>
      <c r="G159" s="39"/>
      <c r="H159" s="39"/>
      <c r="I159" s="147"/>
      <c r="J159" s="39"/>
      <c r="K159" s="39"/>
      <c r="L159" s="43"/>
      <c r="M159" s="213"/>
      <c r="N159" s="214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178</v>
      </c>
      <c r="AU159" s="16" t="s">
        <v>74</v>
      </c>
    </row>
    <row r="160" s="11" customFormat="1">
      <c r="A160" s="11"/>
      <c r="B160" s="226"/>
      <c r="C160" s="227"/>
      <c r="D160" s="211" t="s">
        <v>180</v>
      </c>
      <c r="E160" s="228" t="s">
        <v>19</v>
      </c>
      <c r="F160" s="229" t="s">
        <v>1124</v>
      </c>
      <c r="G160" s="227"/>
      <c r="H160" s="230">
        <v>12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T160" s="236" t="s">
        <v>180</v>
      </c>
      <c r="AU160" s="236" t="s">
        <v>74</v>
      </c>
      <c r="AV160" s="11" t="s">
        <v>83</v>
      </c>
      <c r="AW160" s="11" t="s">
        <v>35</v>
      </c>
      <c r="AX160" s="11" t="s">
        <v>81</v>
      </c>
      <c r="AY160" s="236" t="s">
        <v>174</v>
      </c>
    </row>
    <row r="161" s="2" customFormat="1" ht="21.75" customHeight="1">
      <c r="A161" s="37"/>
      <c r="B161" s="38"/>
      <c r="C161" s="198" t="s">
        <v>116</v>
      </c>
      <c r="D161" s="198" t="s">
        <v>168</v>
      </c>
      <c r="E161" s="199" t="s">
        <v>312</v>
      </c>
      <c r="F161" s="200" t="s">
        <v>313</v>
      </c>
      <c r="G161" s="201" t="s">
        <v>220</v>
      </c>
      <c r="H161" s="202">
        <v>10</v>
      </c>
      <c r="I161" s="203"/>
      <c r="J161" s="204">
        <f>ROUND(I161*H161,2)</f>
        <v>0</v>
      </c>
      <c r="K161" s="200" t="s">
        <v>172</v>
      </c>
      <c r="L161" s="43"/>
      <c r="M161" s="205" t="s">
        <v>19</v>
      </c>
      <c r="N161" s="206" t="s">
        <v>45</v>
      </c>
      <c r="O161" s="83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9" t="s">
        <v>173</v>
      </c>
      <c r="AT161" s="209" t="s">
        <v>168</v>
      </c>
      <c r="AU161" s="209" t="s">
        <v>74</v>
      </c>
      <c r="AY161" s="16" t="s">
        <v>174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6" t="s">
        <v>81</v>
      </c>
      <c r="BK161" s="210">
        <f>ROUND(I161*H161,2)</f>
        <v>0</v>
      </c>
      <c r="BL161" s="16" t="s">
        <v>173</v>
      </c>
      <c r="BM161" s="209" t="s">
        <v>1125</v>
      </c>
    </row>
    <row r="162" s="2" customFormat="1">
      <c r="A162" s="37"/>
      <c r="B162" s="38"/>
      <c r="C162" s="39"/>
      <c r="D162" s="211" t="s">
        <v>176</v>
      </c>
      <c r="E162" s="39"/>
      <c r="F162" s="212" t="s">
        <v>315</v>
      </c>
      <c r="G162" s="39"/>
      <c r="H162" s="39"/>
      <c r="I162" s="147"/>
      <c r="J162" s="39"/>
      <c r="K162" s="39"/>
      <c r="L162" s="43"/>
      <c r="M162" s="213"/>
      <c r="N162" s="214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176</v>
      </c>
      <c r="AU162" s="16" t="s">
        <v>74</v>
      </c>
    </row>
    <row r="163" s="2" customFormat="1">
      <c r="A163" s="37"/>
      <c r="B163" s="38"/>
      <c r="C163" s="39"/>
      <c r="D163" s="211" t="s">
        <v>178</v>
      </c>
      <c r="E163" s="39"/>
      <c r="F163" s="215" t="s">
        <v>316</v>
      </c>
      <c r="G163" s="39"/>
      <c r="H163" s="39"/>
      <c r="I163" s="147"/>
      <c r="J163" s="39"/>
      <c r="K163" s="39"/>
      <c r="L163" s="43"/>
      <c r="M163" s="213"/>
      <c r="N163" s="214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178</v>
      </c>
      <c r="AU163" s="16" t="s">
        <v>74</v>
      </c>
    </row>
    <row r="164" s="2" customFormat="1" ht="21.75" customHeight="1">
      <c r="A164" s="37"/>
      <c r="B164" s="38"/>
      <c r="C164" s="198" t="s">
        <v>119</v>
      </c>
      <c r="D164" s="198" t="s">
        <v>168</v>
      </c>
      <c r="E164" s="199" t="s">
        <v>318</v>
      </c>
      <c r="F164" s="200" t="s">
        <v>319</v>
      </c>
      <c r="G164" s="201" t="s">
        <v>320</v>
      </c>
      <c r="H164" s="202">
        <v>81</v>
      </c>
      <c r="I164" s="203"/>
      <c r="J164" s="204">
        <f>ROUND(I164*H164,2)</f>
        <v>0</v>
      </c>
      <c r="K164" s="200" t="s">
        <v>172</v>
      </c>
      <c r="L164" s="43"/>
      <c r="M164" s="205" t="s">
        <v>19</v>
      </c>
      <c r="N164" s="206" t="s">
        <v>45</v>
      </c>
      <c r="O164" s="83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9" t="s">
        <v>173</v>
      </c>
      <c r="AT164" s="209" t="s">
        <v>168</v>
      </c>
      <c r="AU164" s="209" t="s">
        <v>74</v>
      </c>
      <c r="AY164" s="16" t="s">
        <v>174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6" t="s">
        <v>81</v>
      </c>
      <c r="BK164" s="210">
        <f>ROUND(I164*H164,2)</f>
        <v>0</v>
      </c>
      <c r="BL164" s="16" t="s">
        <v>173</v>
      </c>
      <c r="BM164" s="209" t="s">
        <v>1126</v>
      </c>
    </row>
    <row r="165" s="2" customFormat="1">
      <c r="A165" s="37"/>
      <c r="B165" s="38"/>
      <c r="C165" s="39"/>
      <c r="D165" s="211" t="s">
        <v>176</v>
      </c>
      <c r="E165" s="39"/>
      <c r="F165" s="212" t="s">
        <v>322</v>
      </c>
      <c r="G165" s="39"/>
      <c r="H165" s="39"/>
      <c r="I165" s="147"/>
      <c r="J165" s="39"/>
      <c r="K165" s="39"/>
      <c r="L165" s="43"/>
      <c r="M165" s="213"/>
      <c r="N165" s="214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176</v>
      </c>
      <c r="AU165" s="16" t="s">
        <v>74</v>
      </c>
    </row>
    <row r="166" s="2" customFormat="1">
      <c r="A166" s="37"/>
      <c r="B166" s="38"/>
      <c r="C166" s="39"/>
      <c r="D166" s="211" t="s">
        <v>178</v>
      </c>
      <c r="E166" s="39"/>
      <c r="F166" s="215" t="s">
        <v>323</v>
      </c>
      <c r="G166" s="39"/>
      <c r="H166" s="39"/>
      <c r="I166" s="147"/>
      <c r="J166" s="39"/>
      <c r="K166" s="39"/>
      <c r="L166" s="43"/>
      <c r="M166" s="213"/>
      <c r="N166" s="214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178</v>
      </c>
      <c r="AU166" s="16" t="s">
        <v>74</v>
      </c>
    </row>
    <row r="167" s="11" customFormat="1">
      <c r="A167" s="11"/>
      <c r="B167" s="226"/>
      <c r="C167" s="227"/>
      <c r="D167" s="211" t="s">
        <v>180</v>
      </c>
      <c r="E167" s="228" t="s">
        <v>19</v>
      </c>
      <c r="F167" s="229" t="s">
        <v>1127</v>
      </c>
      <c r="G167" s="227"/>
      <c r="H167" s="230">
        <v>27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36" t="s">
        <v>180</v>
      </c>
      <c r="AU167" s="236" t="s">
        <v>74</v>
      </c>
      <c r="AV167" s="11" t="s">
        <v>83</v>
      </c>
      <c r="AW167" s="11" t="s">
        <v>35</v>
      </c>
      <c r="AX167" s="11" t="s">
        <v>74</v>
      </c>
      <c r="AY167" s="236" t="s">
        <v>174</v>
      </c>
    </row>
    <row r="168" s="11" customFormat="1">
      <c r="A168" s="11"/>
      <c r="B168" s="226"/>
      <c r="C168" s="227"/>
      <c r="D168" s="211" t="s">
        <v>180</v>
      </c>
      <c r="E168" s="228" t="s">
        <v>19</v>
      </c>
      <c r="F168" s="229" t="s">
        <v>1128</v>
      </c>
      <c r="G168" s="227"/>
      <c r="H168" s="230">
        <v>54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36" t="s">
        <v>180</v>
      </c>
      <c r="AU168" s="236" t="s">
        <v>74</v>
      </c>
      <c r="AV168" s="11" t="s">
        <v>83</v>
      </c>
      <c r="AW168" s="11" t="s">
        <v>35</v>
      </c>
      <c r="AX168" s="11" t="s">
        <v>74</v>
      </c>
      <c r="AY168" s="236" t="s">
        <v>174</v>
      </c>
    </row>
    <row r="169" s="12" customFormat="1">
      <c r="A169" s="12"/>
      <c r="B169" s="237"/>
      <c r="C169" s="238"/>
      <c r="D169" s="211" t="s">
        <v>180</v>
      </c>
      <c r="E169" s="239" t="s">
        <v>19</v>
      </c>
      <c r="F169" s="240" t="s">
        <v>189</v>
      </c>
      <c r="G169" s="238"/>
      <c r="H169" s="241">
        <v>81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7" t="s">
        <v>180</v>
      </c>
      <c r="AU169" s="247" t="s">
        <v>74</v>
      </c>
      <c r="AV169" s="12" t="s">
        <v>173</v>
      </c>
      <c r="AW169" s="12" t="s">
        <v>35</v>
      </c>
      <c r="AX169" s="12" t="s">
        <v>81</v>
      </c>
      <c r="AY169" s="247" t="s">
        <v>174</v>
      </c>
    </row>
    <row r="170" s="2" customFormat="1" ht="33" customHeight="1">
      <c r="A170" s="37"/>
      <c r="B170" s="38"/>
      <c r="C170" s="198" t="s">
        <v>122</v>
      </c>
      <c r="D170" s="198" t="s">
        <v>168</v>
      </c>
      <c r="E170" s="199" t="s">
        <v>325</v>
      </c>
      <c r="F170" s="200" t="s">
        <v>326</v>
      </c>
      <c r="G170" s="201" t="s">
        <v>320</v>
      </c>
      <c r="H170" s="202">
        <v>81</v>
      </c>
      <c r="I170" s="203"/>
      <c r="J170" s="204">
        <f>ROUND(I170*H170,2)</f>
        <v>0</v>
      </c>
      <c r="K170" s="200" t="s">
        <v>172</v>
      </c>
      <c r="L170" s="43"/>
      <c r="M170" s="205" t="s">
        <v>19</v>
      </c>
      <c r="N170" s="206" t="s">
        <v>45</v>
      </c>
      <c r="O170" s="83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9" t="s">
        <v>173</v>
      </c>
      <c r="AT170" s="209" t="s">
        <v>168</v>
      </c>
      <c r="AU170" s="209" t="s">
        <v>74</v>
      </c>
      <c r="AY170" s="16" t="s">
        <v>174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6" t="s">
        <v>81</v>
      </c>
      <c r="BK170" s="210">
        <f>ROUND(I170*H170,2)</f>
        <v>0</v>
      </c>
      <c r="BL170" s="16" t="s">
        <v>173</v>
      </c>
      <c r="BM170" s="209" t="s">
        <v>1129</v>
      </c>
    </row>
    <row r="171" s="2" customFormat="1">
      <c r="A171" s="37"/>
      <c r="B171" s="38"/>
      <c r="C171" s="39"/>
      <c r="D171" s="211" t="s">
        <v>176</v>
      </c>
      <c r="E171" s="39"/>
      <c r="F171" s="212" t="s">
        <v>328</v>
      </c>
      <c r="G171" s="39"/>
      <c r="H171" s="39"/>
      <c r="I171" s="147"/>
      <c r="J171" s="39"/>
      <c r="K171" s="39"/>
      <c r="L171" s="43"/>
      <c r="M171" s="213"/>
      <c r="N171" s="214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176</v>
      </c>
      <c r="AU171" s="16" t="s">
        <v>74</v>
      </c>
    </row>
    <row r="172" s="2" customFormat="1">
      <c r="A172" s="37"/>
      <c r="B172" s="38"/>
      <c r="C172" s="39"/>
      <c r="D172" s="211" t="s">
        <v>178</v>
      </c>
      <c r="E172" s="39"/>
      <c r="F172" s="215" t="s">
        <v>329</v>
      </c>
      <c r="G172" s="39"/>
      <c r="H172" s="39"/>
      <c r="I172" s="147"/>
      <c r="J172" s="39"/>
      <c r="K172" s="39"/>
      <c r="L172" s="43"/>
      <c r="M172" s="213"/>
      <c r="N172" s="214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178</v>
      </c>
      <c r="AU172" s="16" t="s">
        <v>74</v>
      </c>
    </row>
    <row r="173" s="11" customFormat="1">
      <c r="A173" s="11"/>
      <c r="B173" s="226"/>
      <c r="C173" s="227"/>
      <c r="D173" s="211" t="s">
        <v>180</v>
      </c>
      <c r="E173" s="228" t="s">
        <v>19</v>
      </c>
      <c r="F173" s="229" t="s">
        <v>1127</v>
      </c>
      <c r="G173" s="227"/>
      <c r="H173" s="230">
        <v>27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36" t="s">
        <v>180</v>
      </c>
      <c r="AU173" s="236" t="s">
        <v>74</v>
      </c>
      <c r="AV173" s="11" t="s">
        <v>83</v>
      </c>
      <c r="AW173" s="11" t="s">
        <v>35</v>
      </c>
      <c r="AX173" s="11" t="s">
        <v>74</v>
      </c>
      <c r="AY173" s="236" t="s">
        <v>174</v>
      </c>
    </row>
    <row r="174" s="11" customFormat="1">
      <c r="A174" s="11"/>
      <c r="B174" s="226"/>
      <c r="C174" s="227"/>
      <c r="D174" s="211" t="s">
        <v>180</v>
      </c>
      <c r="E174" s="228" t="s">
        <v>19</v>
      </c>
      <c r="F174" s="229" t="s">
        <v>1128</v>
      </c>
      <c r="G174" s="227"/>
      <c r="H174" s="230">
        <v>54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36" t="s">
        <v>180</v>
      </c>
      <c r="AU174" s="236" t="s">
        <v>74</v>
      </c>
      <c r="AV174" s="11" t="s">
        <v>83</v>
      </c>
      <c r="AW174" s="11" t="s">
        <v>35</v>
      </c>
      <c r="AX174" s="11" t="s">
        <v>74</v>
      </c>
      <c r="AY174" s="236" t="s">
        <v>174</v>
      </c>
    </row>
    <row r="175" s="12" customFormat="1">
      <c r="A175" s="12"/>
      <c r="B175" s="237"/>
      <c r="C175" s="238"/>
      <c r="D175" s="211" t="s">
        <v>180</v>
      </c>
      <c r="E175" s="239" t="s">
        <v>19</v>
      </c>
      <c r="F175" s="240" t="s">
        <v>189</v>
      </c>
      <c r="G175" s="238"/>
      <c r="H175" s="241">
        <v>81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7" t="s">
        <v>180</v>
      </c>
      <c r="AU175" s="247" t="s">
        <v>74</v>
      </c>
      <c r="AV175" s="12" t="s">
        <v>173</v>
      </c>
      <c r="AW175" s="12" t="s">
        <v>35</v>
      </c>
      <c r="AX175" s="12" t="s">
        <v>81</v>
      </c>
      <c r="AY175" s="247" t="s">
        <v>174</v>
      </c>
    </row>
    <row r="176" s="2" customFormat="1" ht="21.75" customHeight="1">
      <c r="A176" s="37"/>
      <c r="B176" s="38"/>
      <c r="C176" s="248" t="s">
        <v>257</v>
      </c>
      <c r="D176" s="248" t="s">
        <v>203</v>
      </c>
      <c r="E176" s="249" t="s">
        <v>331</v>
      </c>
      <c r="F176" s="250" t="s">
        <v>332</v>
      </c>
      <c r="G176" s="251" t="s">
        <v>206</v>
      </c>
      <c r="H176" s="252">
        <v>17.82</v>
      </c>
      <c r="I176" s="253"/>
      <c r="J176" s="254">
        <f>ROUND(I176*H176,2)</f>
        <v>0</v>
      </c>
      <c r="K176" s="250" t="s">
        <v>172</v>
      </c>
      <c r="L176" s="255"/>
      <c r="M176" s="256" t="s">
        <v>19</v>
      </c>
      <c r="N176" s="257" t="s">
        <v>45</v>
      </c>
      <c r="O176" s="83"/>
      <c r="P176" s="207">
        <f>O176*H176</f>
        <v>0</v>
      </c>
      <c r="Q176" s="207">
        <v>1</v>
      </c>
      <c r="R176" s="207">
        <f>Q176*H176</f>
        <v>17.82</v>
      </c>
      <c r="S176" s="207">
        <v>0</v>
      </c>
      <c r="T176" s="20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9" t="s">
        <v>207</v>
      </c>
      <c r="AT176" s="209" t="s">
        <v>203</v>
      </c>
      <c r="AU176" s="209" t="s">
        <v>74</v>
      </c>
      <c r="AY176" s="16" t="s">
        <v>174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6" t="s">
        <v>81</v>
      </c>
      <c r="BK176" s="210">
        <f>ROUND(I176*H176,2)</f>
        <v>0</v>
      </c>
      <c r="BL176" s="16" t="s">
        <v>173</v>
      </c>
      <c r="BM176" s="209" t="s">
        <v>1130</v>
      </c>
    </row>
    <row r="177" s="2" customFormat="1">
      <c r="A177" s="37"/>
      <c r="B177" s="38"/>
      <c r="C177" s="39"/>
      <c r="D177" s="211" t="s">
        <v>176</v>
      </c>
      <c r="E177" s="39"/>
      <c r="F177" s="212" t="s">
        <v>332</v>
      </c>
      <c r="G177" s="39"/>
      <c r="H177" s="39"/>
      <c r="I177" s="147"/>
      <c r="J177" s="39"/>
      <c r="K177" s="39"/>
      <c r="L177" s="43"/>
      <c r="M177" s="213"/>
      <c r="N177" s="214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176</v>
      </c>
      <c r="AU177" s="16" t="s">
        <v>74</v>
      </c>
    </row>
    <row r="178" s="11" customFormat="1">
      <c r="A178" s="11"/>
      <c r="B178" s="226"/>
      <c r="C178" s="227"/>
      <c r="D178" s="211" t="s">
        <v>180</v>
      </c>
      <c r="E178" s="228" t="s">
        <v>19</v>
      </c>
      <c r="F178" s="229" t="s">
        <v>1131</v>
      </c>
      <c r="G178" s="227"/>
      <c r="H178" s="230">
        <v>17.82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T178" s="236" t="s">
        <v>180</v>
      </c>
      <c r="AU178" s="236" t="s">
        <v>74</v>
      </c>
      <c r="AV178" s="11" t="s">
        <v>83</v>
      </c>
      <c r="AW178" s="11" t="s">
        <v>35</v>
      </c>
      <c r="AX178" s="11" t="s">
        <v>81</v>
      </c>
      <c r="AY178" s="236" t="s">
        <v>174</v>
      </c>
    </row>
    <row r="179" s="2" customFormat="1" ht="44.25" customHeight="1">
      <c r="A179" s="37"/>
      <c r="B179" s="38"/>
      <c r="C179" s="198" t="s">
        <v>265</v>
      </c>
      <c r="D179" s="198" t="s">
        <v>168</v>
      </c>
      <c r="E179" s="199" t="s">
        <v>343</v>
      </c>
      <c r="F179" s="200" t="s">
        <v>344</v>
      </c>
      <c r="G179" s="201" t="s">
        <v>206</v>
      </c>
      <c r="H179" s="202">
        <v>17.82</v>
      </c>
      <c r="I179" s="203"/>
      <c r="J179" s="204">
        <f>ROUND(I179*H179,2)</f>
        <v>0</v>
      </c>
      <c r="K179" s="200" t="s">
        <v>172</v>
      </c>
      <c r="L179" s="43"/>
      <c r="M179" s="205" t="s">
        <v>19</v>
      </c>
      <c r="N179" s="206" t="s">
        <v>45</v>
      </c>
      <c r="O179" s="83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9" t="s">
        <v>173</v>
      </c>
      <c r="AT179" s="209" t="s">
        <v>168</v>
      </c>
      <c r="AU179" s="209" t="s">
        <v>74</v>
      </c>
      <c r="AY179" s="16" t="s">
        <v>174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6" t="s">
        <v>81</v>
      </c>
      <c r="BK179" s="210">
        <f>ROUND(I179*H179,2)</f>
        <v>0</v>
      </c>
      <c r="BL179" s="16" t="s">
        <v>173</v>
      </c>
      <c r="BM179" s="209" t="s">
        <v>1132</v>
      </c>
    </row>
    <row r="180" s="2" customFormat="1">
      <c r="A180" s="37"/>
      <c r="B180" s="38"/>
      <c r="C180" s="39"/>
      <c r="D180" s="211" t="s">
        <v>176</v>
      </c>
      <c r="E180" s="39"/>
      <c r="F180" s="212" t="s">
        <v>346</v>
      </c>
      <c r="G180" s="39"/>
      <c r="H180" s="39"/>
      <c r="I180" s="147"/>
      <c r="J180" s="39"/>
      <c r="K180" s="39"/>
      <c r="L180" s="43"/>
      <c r="M180" s="213"/>
      <c r="N180" s="214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176</v>
      </c>
      <c r="AU180" s="16" t="s">
        <v>74</v>
      </c>
    </row>
    <row r="181" s="2" customFormat="1">
      <c r="A181" s="37"/>
      <c r="B181" s="38"/>
      <c r="C181" s="39"/>
      <c r="D181" s="211" t="s">
        <v>178</v>
      </c>
      <c r="E181" s="39"/>
      <c r="F181" s="215" t="s">
        <v>216</v>
      </c>
      <c r="G181" s="39"/>
      <c r="H181" s="39"/>
      <c r="I181" s="147"/>
      <c r="J181" s="39"/>
      <c r="K181" s="39"/>
      <c r="L181" s="43"/>
      <c r="M181" s="213"/>
      <c r="N181" s="214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178</v>
      </c>
      <c r="AU181" s="16" t="s">
        <v>74</v>
      </c>
    </row>
    <row r="182" s="11" customFormat="1">
      <c r="A182" s="11"/>
      <c r="B182" s="226"/>
      <c r="C182" s="227"/>
      <c r="D182" s="211" t="s">
        <v>180</v>
      </c>
      <c r="E182" s="228" t="s">
        <v>19</v>
      </c>
      <c r="F182" s="229" t="s">
        <v>1133</v>
      </c>
      <c r="G182" s="227"/>
      <c r="H182" s="230">
        <v>17.82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36" t="s">
        <v>180</v>
      </c>
      <c r="AU182" s="236" t="s">
        <v>74</v>
      </c>
      <c r="AV182" s="11" t="s">
        <v>83</v>
      </c>
      <c r="AW182" s="11" t="s">
        <v>35</v>
      </c>
      <c r="AX182" s="11" t="s">
        <v>81</v>
      </c>
      <c r="AY182" s="236" t="s">
        <v>174</v>
      </c>
    </row>
    <row r="183" s="2" customFormat="1" ht="44.25" customHeight="1">
      <c r="A183" s="37"/>
      <c r="B183" s="38"/>
      <c r="C183" s="198" t="s">
        <v>8</v>
      </c>
      <c r="D183" s="198" t="s">
        <v>168</v>
      </c>
      <c r="E183" s="199" t="s">
        <v>369</v>
      </c>
      <c r="F183" s="200" t="s">
        <v>370</v>
      </c>
      <c r="G183" s="201" t="s">
        <v>206</v>
      </c>
      <c r="H183" s="202">
        <v>17.82</v>
      </c>
      <c r="I183" s="203"/>
      <c r="J183" s="204">
        <f>ROUND(I183*H183,2)</f>
        <v>0</v>
      </c>
      <c r="K183" s="200" t="s">
        <v>172</v>
      </c>
      <c r="L183" s="43"/>
      <c r="M183" s="205" t="s">
        <v>19</v>
      </c>
      <c r="N183" s="206" t="s">
        <v>45</v>
      </c>
      <c r="O183" s="83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9" t="s">
        <v>173</v>
      </c>
      <c r="AT183" s="209" t="s">
        <v>168</v>
      </c>
      <c r="AU183" s="209" t="s">
        <v>74</v>
      </c>
      <c r="AY183" s="16" t="s">
        <v>174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6" t="s">
        <v>81</v>
      </c>
      <c r="BK183" s="210">
        <f>ROUND(I183*H183,2)</f>
        <v>0</v>
      </c>
      <c r="BL183" s="16" t="s">
        <v>173</v>
      </c>
      <c r="BM183" s="209" t="s">
        <v>1134</v>
      </c>
    </row>
    <row r="184" s="2" customFormat="1">
      <c r="A184" s="37"/>
      <c r="B184" s="38"/>
      <c r="C184" s="39"/>
      <c r="D184" s="211" t="s">
        <v>176</v>
      </c>
      <c r="E184" s="39"/>
      <c r="F184" s="212" t="s">
        <v>372</v>
      </c>
      <c r="G184" s="39"/>
      <c r="H184" s="39"/>
      <c r="I184" s="147"/>
      <c r="J184" s="39"/>
      <c r="K184" s="39"/>
      <c r="L184" s="43"/>
      <c r="M184" s="213"/>
      <c r="N184" s="214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176</v>
      </c>
      <c r="AU184" s="16" t="s">
        <v>74</v>
      </c>
    </row>
    <row r="185" s="2" customFormat="1">
      <c r="A185" s="37"/>
      <c r="B185" s="38"/>
      <c r="C185" s="39"/>
      <c r="D185" s="211" t="s">
        <v>178</v>
      </c>
      <c r="E185" s="39"/>
      <c r="F185" s="215" t="s">
        <v>216</v>
      </c>
      <c r="G185" s="39"/>
      <c r="H185" s="39"/>
      <c r="I185" s="147"/>
      <c r="J185" s="39"/>
      <c r="K185" s="39"/>
      <c r="L185" s="43"/>
      <c r="M185" s="213"/>
      <c r="N185" s="214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178</v>
      </c>
      <c r="AU185" s="16" t="s">
        <v>74</v>
      </c>
    </row>
    <row r="186" s="11" customFormat="1">
      <c r="A186" s="11"/>
      <c r="B186" s="226"/>
      <c r="C186" s="227"/>
      <c r="D186" s="211" t="s">
        <v>180</v>
      </c>
      <c r="E186" s="228" t="s">
        <v>19</v>
      </c>
      <c r="F186" s="229" t="s">
        <v>1135</v>
      </c>
      <c r="G186" s="227"/>
      <c r="H186" s="230">
        <v>17.82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36" t="s">
        <v>180</v>
      </c>
      <c r="AU186" s="236" t="s">
        <v>74</v>
      </c>
      <c r="AV186" s="11" t="s">
        <v>83</v>
      </c>
      <c r="AW186" s="11" t="s">
        <v>35</v>
      </c>
      <c r="AX186" s="11" t="s">
        <v>81</v>
      </c>
      <c r="AY186" s="236" t="s">
        <v>174</v>
      </c>
    </row>
    <row r="187" s="2" customFormat="1" ht="21.75" customHeight="1">
      <c r="A187" s="37"/>
      <c r="B187" s="38"/>
      <c r="C187" s="198" t="s">
        <v>275</v>
      </c>
      <c r="D187" s="198" t="s">
        <v>168</v>
      </c>
      <c r="E187" s="199" t="s">
        <v>378</v>
      </c>
      <c r="F187" s="200" t="s">
        <v>379</v>
      </c>
      <c r="G187" s="201" t="s">
        <v>206</v>
      </c>
      <c r="H187" s="202">
        <v>17.82</v>
      </c>
      <c r="I187" s="203"/>
      <c r="J187" s="204">
        <f>ROUND(I187*H187,2)</f>
        <v>0</v>
      </c>
      <c r="K187" s="200" t="s">
        <v>172</v>
      </c>
      <c r="L187" s="43"/>
      <c r="M187" s="205" t="s">
        <v>19</v>
      </c>
      <c r="N187" s="206" t="s">
        <v>45</v>
      </c>
      <c r="O187" s="83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9" t="s">
        <v>173</v>
      </c>
      <c r="AT187" s="209" t="s">
        <v>168</v>
      </c>
      <c r="AU187" s="209" t="s">
        <v>74</v>
      </c>
      <c r="AY187" s="16" t="s">
        <v>174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6" t="s">
        <v>81</v>
      </c>
      <c r="BK187" s="210">
        <f>ROUND(I187*H187,2)</f>
        <v>0</v>
      </c>
      <c r="BL187" s="16" t="s">
        <v>173</v>
      </c>
      <c r="BM187" s="209" t="s">
        <v>1136</v>
      </c>
    </row>
    <row r="188" s="2" customFormat="1">
      <c r="A188" s="37"/>
      <c r="B188" s="38"/>
      <c r="C188" s="39"/>
      <c r="D188" s="211" t="s">
        <v>176</v>
      </c>
      <c r="E188" s="39"/>
      <c r="F188" s="212" t="s">
        <v>381</v>
      </c>
      <c r="G188" s="39"/>
      <c r="H188" s="39"/>
      <c r="I188" s="147"/>
      <c r="J188" s="39"/>
      <c r="K188" s="39"/>
      <c r="L188" s="43"/>
      <c r="M188" s="213"/>
      <c r="N188" s="214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176</v>
      </c>
      <c r="AU188" s="16" t="s">
        <v>74</v>
      </c>
    </row>
    <row r="189" s="2" customFormat="1">
      <c r="A189" s="37"/>
      <c r="B189" s="38"/>
      <c r="C189" s="39"/>
      <c r="D189" s="211" t="s">
        <v>178</v>
      </c>
      <c r="E189" s="39"/>
      <c r="F189" s="215" t="s">
        <v>382</v>
      </c>
      <c r="G189" s="39"/>
      <c r="H189" s="39"/>
      <c r="I189" s="147"/>
      <c r="J189" s="39"/>
      <c r="K189" s="39"/>
      <c r="L189" s="43"/>
      <c r="M189" s="213"/>
      <c r="N189" s="214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178</v>
      </c>
      <c r="AU189" s="16" t="s">
        <v>74</v>
      </c>
    </row>
    <row r="190" s="2" customFormat="1" ht="44.25" customHeight="1">
      <c r="A190" s="37"/>
      <c r="B190" s="38"/>
      <c r="C190" s="198" t="s">
        <v>281</v>
      </c>
      <c r="D190" s="198" t="s">
        <v>168</v>
      </c>
      <c r="E190" s="199" t="s">
        <v>349</v>
      </c>
      <c r="F190" s="200" t="s">
        <v>350</v>
      </c>
      <c r="G190" s="201" t="s">
        <v>206</v>
      </c>
      <c r="H190" s="202">
        <v>0.13300000000000001</v>
      </c>
      <c r="I190" s="203"/>
      <c r="J190" s="204">
        <f>ROUND(I190*H190,2)</f>
        <v>0</v>
      </c>
      <c r="K190" s="200" t="s">
        <v>172</v>
      </c>
      <c r="L190" s="43"/>
      <c r="M190" s="205" t="s">
        <v>19</v>
      </c>
      <c r="N190" s="206" t="s">
        <v>45</v>
      </c>
      <c r="O190" s="83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9" t="s">
        <v>173</v>
      </c>
      <c r="AT190" s="209" t="s">
        <v>168</v>
      </c>
      <c r="AU190" s="209" t="s">
        <v>74</v>
      </c>
      <c r="AY190" s="16" t="s">
        <v>174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6" t="s">
        <v>81</v>
      </c>
      <c r="BK190" s="210">
        <f>ROUND(I190*H190,2)</f>
        <v>0</v>
      </c>
      <c r="BL190" s="16" t="s">
        <v>173</v>
      </c>
      <c r="BM190" s="209" t="s">
        <v>1137</v>
      </c>
    </row>
    <row r="191" s="2" customFormat="1">
      <c r="A191" s="37"/>
      <c r="B191" s="38"/>
      <c r="C191" s="39"/>
      <c r="D191" s="211" t="s">
        <v>176</v>
      </c>
      <c r="E191" s="39"/>
      <c r="F191" s="212" t="s">
        <v>352</v>
      </c>
      <c r="G191" s="39"/>
      <c r="H191" s="39"/>
      <c r="I191" s="147"/>
      <c r="J191" s="39"/>
      <c r="K191" s="39"/>
      <c r="L191" s="43"/>
      <c r="M191" s="213"/>
      <c r="N191" s="214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176</v>
      </c>
      <c r="AU191" s="16" t="s">
        <v>74</v>
      </c>
    </row>
    <row r="192" s="2" customFormat="1">
      <c r="A192" s="37"/>
      <c r="B192" s="38"/>
      <c r="C192" s="39"/>
      <c r="D192" s="211" t="s">
        <v>178</v>
      </c>
      <c r="E192" s="39"/>
      <c r="F192" s="215" t="s">
        <v>216</v>
      </c>
      <c r="G192" s="39"/>
      <c r="H192" s="39"/>
      <c r="I192" s="147"/>
      <c r="J192" s="39"/>
      <c r="K192" s="39"/>
      <c r="L192" s="43"/>
      <c r="M192" s="213"/>
      <c r="N192" s="214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178</v>
      </c>
      <c r="AU192" s="16" t="s">
        <v>74</v>
      </c>
    </row>
    <row r="193" s="10" customFormat="1">
      <c r="A193" s="10"/>
      <c r="B193" s="216"/>
      <c r="C193" s="217"/>
      <c r="D193" s="211" t="s">
        <v>180</v>
      </c>
      <c r="E193" s="218" t="s">
        <v>19</v>
      </c>
      <c r="F193" s="219" t="s">
        <v>353</v>
      </c>
      <c r="G193" s="217"/>
      <c r="H193" s="218" t="s">
        <v>19</v>
      </c>
      <c r="I193" s="220"/>
      <c r="J193" s="217"/>
      <c r="K193" s="217"/>
      <c r="L193" s="221"/>
      <c r="M193" s="222"/>
      <c r="N193" s="223"/>
      <c r="O193" s="223"/>
      <c r="P193" s="223"/>
      <c r="Q193" s="223"/>
      <c r="R193" s="223"/>
      <c r="S193" s="223"/>
      <c r="T193" s="224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5" t="s">
        <v>180</v>
      </c>
      <c r="AU193" s="225" t="s">
        <v>74</v>
      </c>
      <c r="AV193" s="10" t="s">
        <v>81</v>
      </c>
      <c r="AW193" s="10" t="s">
        <v>35</v>
      </c>
      <c r="AX193" s="10" t="s">
        <v>74</v>
      </c>
      <c r="AY193" s="225" t="s">
        <v>174</v>
      </c>
    </row>
    <row r="194" s="11" customFormat="1">
      <c r="A194" s="11"/>
      <c r="B194" s="226"/>
      <c r="C194" s="227"/>
      <c r="D194" s="211" t="s">
        <v>180</v>
      </c>
      <c r="E194" s="228" t="s">
        <v>19</v>
      </c>
      <c r="F194" s="229" t="s">
        <v>1138</v>
      </c>
      <c r="G194" s="227"/>
      <c r="H194" s="230">
        <v>0.13300000000000001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36" t="s">
        <v>180</v>
      </c>
      <c r="AU194" s="236" t="s">
        <v>74</v>
      </c>
      <c r="AV194" s="11" t="s">
        <v>83</v>
      </c>
      <c r="AW194" s="11" t="s">
        <v>35</v>
      </c>
      <c r="AX194" s="11" t="s">
        <v>81</v>
      </c>
      <c r="AY194" s="236" t="s">
        <v>174</v>
      </c>
    </row>
    <row r="195" s="2" customFormat="1" ht="21.75" customHeight="1">
      <c r="A195" s="37"/>
      <c r="B195" s="38"/>
      <c r="C195" s="198" t="s">
        <v>285</v>
      </c>
      <c r="D195" s="198" t="s">
        <v>168</v>
      </c>
      <c r="E195" s="199" t="s">
        <v>899</v>
      </c>
      <c r="F195" s="200" t="s">
        <v>900</v>
      </c>
      <c r="G195" s="201" t="s">
        <v>268</v>
      </c>
      <c r="H195" s="202">
        <v>11</v>
      </c>
      <c r="I195" s="203"/>
      <c r="J195" s="204">
        <f>ROUND(I195*H195,2)</f>
        <v>0</v>
      </c>
      <c r="K195" s="200" t="s">
        <v>172</v>
      </c>
      <c r="L195" s="43"/>
      <c r="M195" s="205" t="s">
        <v>19</v>
      </c>
      <c r="N195" s="206" t="s">
        <v>45</v>
      </c>
      <c r="O195" s="83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9" t="s">
        <v>173</v>
      </c>
      <c r="AT195" s="209" t="s">
        <v>168</v>
      </c>
      <c r="AU195" s="209" t="s">
        <v>74</v>
      </c>
      <c r="AY195" s="16" t="s">
        <v>174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6" t="s">
        <v>81</v>
      </c>
      <c r="BK195" s="210">
        <f>ROUND(I195*H195,2)</f>
        <v>0</v>
      </c>
      <c r="BL195" s="16" t="s">
        <v>173</v>
      </c>
      <c r="BM195" s="209" t="s">
        <v>1139</v>
      </c>
    </row>
    <row r="196" s="2" customFormat="1">
      <c r="A196" s="37"/>
      <c r="B196" s="38"/>
      <c r="C196" s="39"/>
      <c r="D196" s="211" t="s">
        <v>176</v>
      </c>
      <c r="E196" s="39"/>
      <c r="F196" s="212" t="s">
        <v>900</v>
      </c>
      <c r="G196" s="39"/>
      <c r="H196" s="39"/>
      <c r="I196" s="147"/>
      <c r="J196" s="39"/>
      <c r="K196" s="39"/>
      <c r="L196" s="43"/>
      <c r="M196" s="213"/>
      <c r="N196" s="214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176</v>
      </c>
      <c r="AU196" s="16" t="s">
        <v>74</v>
      </c>
    </row>
    <row r="197" s="2" customFormat="1" ht="21.75" customHeight="1">
      <c r="A197" s="37"/>
      <c r="B197" s="38"/>
      <c r="C197" s="198" t="s">
        <v>292</v>
      </c>
      <c r="D197" s="198" t="s">
        <v>168</v>
      </c>
      <c r="E197" s="199" t="s">
        <v>1062</v>
      </c>
      <c r="F197" s="200" t="s">
        <v>1063</v>
      </c>
      <c r="G197" s="201" t="s">
        <v>268</v>
      </c>
      <c r="H197" s="202">
        <v>11</v>
      </c>
      <c r="I197" s="203"/>
      <c r="J197" s="204">
        <f>ROUND(I197*H197,2)</f>
        <v>0</v>
      </c>
      <c r="K197" s="200" t="s">
        <v>172</v>
      </c>
      <c r="L197" s="43"/>
      <c r="M197" s="205" t="s">
        <v>19</v>
      </c>
      <c r="N197" s="206" t="s">
        <v>45</v>
      </c>
      <c r="O197" s="83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9" t="s">
        <v>173</v>
      </c>
      <c r="AT197" s="209" t="s">
        <v>168</v>
      </c>
      <c r="AU197" s="209" t="s">
        <v>74</v>
      </c>
      <c r="AY197" s="16" t="s">
        <v>174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6" t="s">
        <v>81</v>
      </c>
      <c r="BK197" s="210">
        <f>ROUND(I197*H197,2)</f>
        <v>0</v>
      </c>
      <c r="BL197" s="16" t="s">
        <v>173</v>
      </c>
      <c r="BM197" s="209" t="s">
        <v>1140</v>
      </c>
    </row>
    <row r="198" s="2" customFormat="1">
      <c r="A198" s="37"/>
      <c r="B198" s="38"/>
      <c r="C198" s="39"/>
      <c r="D198" s="211" t="s">
        <v>176</v>
      </c>
      <c r="E198" s="39"/>
      <c r="F198" s="212" t="s">
        <v>1065</v>
      </c>
      <c r="G198" s="39"/>
      <c r="H198" s="39"/>
      <c r="I198" s="147"/>
      <c r="J198" s="39"/>
      <c r="K198" s="39"/>
      <c r="L198" s="43"/>
      <c r="M198" s="213"/>
      <c r="N198" s="214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176</v>
      </c>
      <c r="AU198" s="16" t="s">
        <v>74</v>
      </c>
    </row>
    <row r="199" s="2" customFormat="1" ht="21.75" customHeight="1">
      <c r="A199" s="37"/>
      <c r="B199" s="38"/>
      <c r="C199" s="198" t="s">
        <v>299</v>
      </c>
      <c r="D199" s="198" t="s">
        <v>168</v>
      </c>
      <c r="E199" s="199" t="s">
        <v>1141</v>
      </c>
      <c r="F199" s="200" t="s">
        <v>1142</v>
      </c>
      <c r="G199" s="201" t="s">
        <v>268</v>
      </c>
      <c r="H199" s="202">
        <v>1</v>
      </c>
      <c r="I199" s="203"/>
      <c r="J199" s="204">
        <f>ROUND(I199*H199,2)</f>
        <v>0</v>
      </c>
      <c r="K199" s="200" t="s">
        <v>172</v>
      </c>
      <c r="L199" s="43"/>
      <c r="M199" s="205" t="s">
        <v>19</v>
      </c>
      <c r="N199" s="206" t="s">
        <v>45</v>
      </c>
      <c r="O199" s="83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9" t="s">
        <v>173</v>
      </c>
      <c r="AT199" s="209" t="s">
        <v>168</v>
      </c>
      <c r="AU199" s="209" t="s">
        <v>74</v>
      </c>
      <c r="AY199" s="16" t="s">
        <v>174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6" t="s">
        <v>81</v>
      </c>
      <c r="BK199" s="210">
        <f>ROUND(I199*H199,2)</f>
        <v>0</v>
      </c>
      <c r="BL199" s="16" t="s">
        <v>173</v>
      </c>
      <c r="BM199" s="209" t="s">
        <v>1143</v>
      </c>
    </row>
    <row r="200" s="2" customFormat="1">
      <c r="A200" s="37"/>
      <c r="B200" s="38"/>
      <c r="C200" s="39"/>
      <c r="D200" s="211" t="s">
        <v>176</v>
      </c>
      <c r="E200" s="39"/>
      <c r="F200" s="212" t="s">
        <v>1142</v>
      </c>
      <c r="G200" s="39"/>
      <c r="H200" s="39"/>
      <c r="I200" s="147"/>
      <c r="J200" s="39"/>
      <c r="K200" s="39"/>
      <c r="L200" s="43"/>
      <c r="M200" s="213"/>
      <c r="N200" s="214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176</v>
      </c>
      <c r="AU200" s="16" t="s">
        <v>74</v>
      </c>
    </row>
    <row r="201" s="2" customFormat="1" ht="21.75" customHeight="1">
      <c r="A201" s="37"/>
      <c r="B201" s="38"/>
      <c r="C201" s="198" t="s">
        <v>7</v>
      </c>
      <c r="D201" s="198" t="s">
        <v>168</v>
      </c>
      <c r="E201" s="199" t="s">
        <v>1144</v>
      </c>
      <c r="F201" s="200" t="s">
        <v>1145</v>
      </c>
      <c r="G201" s="201" t="s">
        <v>268</v>
      </c>
      <c r="H201" s="202">
        <v>1</v>
      </c>
      <c r="I201" s="203"/>
      <c r="J201" s="204">
        <f>ROUND(I201*H201,2)</f>
        <v>0</v>
      </c>
      <c r="K201" s="200" t="s">
        <v>172</v>
      </c>
      <c r="L201" s="43"/>
      <c r="M201" s="205" t="s">
        <v>19</v>
      </c>
      <c r="N201" s="206" t="s">
        <v>45</v>
      </c>
      <c r="O201" s="83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9" t="s">
        <v>173</v>
      </c>
      <c r="AT201" s="209" t="s">
        <v>168</v>
      </c>
      <c r="AU201" s="209" t="s">
        <v>74</v>
      </c>
      <c r="AY201" s="16" t="s">
        <v>174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6" t="s">
        <v>81</v>
      </c>
      <c r="BK201" s="210">
        <f>ROUND(I201*H201,2)</f>
        <v>0</v>
      </c>
      <c r="BL201" s="16" t="s">
        <v>173</v>
      </c>
      <c r="BM201" s="209" t="s">
        <v>1146</v>
      </c>
    </row>
    <row r="202" s="2" customFormat="1">
      <c r="A202" s="37"/>
      <c r="B202" s="38"/>
      <c r="C202" s="39"/>
      <c r="D202" s="211" t="s">
        <v>176</v>
      </c>
      <c r="E202" s="39"/>
      <c r="F202" s="212" t="s">
        <v>1145</v>
      </c>
      <c r="G202" s="39"/>
      <c r="H202" s="39"/>
      <c r="I202" s="147"/>
      <c r="J202" s="39"/>
      <c r="K202" s="39"/>
      <c r="L202" s="43"/>
      <c r="M202" s="213"/>
      <c r="N202" s="214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176</v>
      </c>
      <c r="AU202" s="16" t="s">
        <v>74</v>
      </c>
    </row>
    <row r="203" s="2" customFormat="1" ht="21.75" customHeight="1">
      <c r="A203" s="37"/>
      <c r="B203" s="38"/>
      <c r="C203" s="198" t="s">
        <v>311</v>
      </c>
      <c r="D203" s="198" t="s">
        <v>168</v>
      </c>
      <c r="E203" s="199" t="s">
        <v>1066</v>
      </c>
      <c r="F203" s="200" t="s">
        <v>1067</v>
      </c>
      <c r="G203" s="201" t="s">
        <v>268</v>
      </c>
      <c r="H203" s="202">
        <v>1</v>
      </c>
      <c r="I203" s="203"/>
      <c r="J203" s="204">
        <f>ROUND(I203*H203,2)</f>
        <v>0</v>
      </c>
      <c r="K203" s="200" t="s">
        <v>172</v>
      </c>
      <c r="L203" s="43"/>
      <c r="M203" s="205" t="s">
        <v>19</v>
      </c>
      <c r="N203" s="206" t="s">
        <v>45</v>
      </c>
      <c r="O203" s="83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173</v>
      </c>
      <c r="AT203" s="209" t="s">
        <v>168</v>
      </c>
      <c r="AU203" s="209" t="s">
        <v>74</v>
      </c>
      <c r="AY203" s="16" t="s">
        <v>174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81</v>
      </c>
      <c r="BK203" s="210">
        <f>ROUND(I203*H203,2)</f>
        <v>0</v>
      </c>
      <c r="BL203" s="16" t="s">
        <v>173</v>
      </c>
      <c r="BM203" s="209" t="s">
        <v>1147</v>
      </c>
    </row>
    <row r="204" s="2" customFormat="1">
      <c r="A204" s="37"/>
      <c r="B204" s="38"/>
      <c r="C204" s="39"/>
      <c r="D204" s="211" t="s">
        <v>176</v>
      </c>
      <c r="E204" s="39"/>
      <c r="F204" s="212" t="s">
        <v>1069</v>
      </c>
      <c r="G204" s="39"/>
      <c r="H204" s="39"/>
      <c r="I204" s="147"/>
      <c r="J204" s="39"/>
      <c r="K204" s="39"/>
      <c r="L204" s="43"/>
      <c r="M204" s="213"/>
      <c r="N204" s="21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176</v>
      </c>
      <c r="AU204" s="16" t="s">
        <v>74</v>
      </c>
    </row>
    <row r="205" s="2" customFormat="1">
      <c r="A205" s="37"/>
      <c r="B205" s="38"/>
      <c r="C205" s="39"/>
      <c r="D205" s="211" t="s">
        <v>178</v>
      </c>
      <c r="E205" s="39"/>
      <c r="F205" s="215" t="s">
        <v>1070</v>
      </c>
      <c r="G205" s="39"/>
      <c r="H205" s="39"/>
      <c r="I205" s="147"/>
      <c r="J205" s="39"/>
      <c r="K205" s="39"/>
      <c r="L205" s="43"/>
      <c r="M205" s="213"/>
      <c r="N205" s="214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178</v>
      </c>
      <c r="AU205" s="16" t="s">
        <v>74</v>
      </c>
    </row>
    <row r="206" s="2" customFormat="1" ht="21.75" customHeight="1">
      <c r="A206" s="37"/>
      <c r="B206" s="38"/>
      <c r="C206" s="198" t="s">
        <v>317</v>
      </c>
      <c r="D206" s="198" t="s">
        <v>168</v>
      </c>
      <c r="E206" s="199" t="s">
        <v>1071</v>
      </c>
      <c r="F206" s="200" t="s">
        <v>1072</v>
      </c>
      <c r="G206" s="201" t="s">
        <v>268</v>
      </c>
      <c r="H206" s="202">
        <v>1</v>
      </c>
      <c r="I206" s="203"/>
      <c r="J206" s="204">
        <f>ROUND(I206*H206,2)</f>
        <v>0</v>
      </c>
      <c r="K206" s="200" t="s">
        <v>172</v>
      </c>
      <c r="L206" s="43"/>
      <c r="M206" s="205" t="s">
        <v>19</v>
      </c>
      <c r="N206" s="206" t="s">
        <v>45</v>
      </c>
      <c r="O206" s="83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9" t="s">
        <v>173</v>
      </c>
      <c r="AT206" s="209" t="s">
        <v>168</v>
      </c>
      <c r="AU206" s="209" t="s">
        <v>74</v>
      </c>
      <c r="AY206" s="16" t="s">
        <v>174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6" t="s">
        <v>81</v>
      </c>
      <c r="BK206" s="210">
        <f>ROUND(I206*H206,2)</f>
        <v>0</v>
      </c>
      <c r="BL206" s="16" t="s">
        <v>173</v>
      </c>
      <c r="BM206" s="209" t="s">
        <v>1148</v>
      </c>
    </row>
    <row r="207" s="2" customFormat="1">
      <c r="A207" s="37"/>
      <c r="B207" s="38"/>
      <c r="C207" s="39"/>
      <c r="D207" s="211" t="s">
        <v>176</v>
      </c>
      <c r="E207" s="39"/>
      <c r="F207" s="212" t="s">
        <v>1074</v>
      </c>
      <c r="G207" s="39"/>
      <c r="H207" s="39"/>
      <c r="I207" s="147"/>
      <c r="J207" s="39"/>
      <c r="K207" s="39"/>
      <c r="L207" s="43"/>
      <c r="M207" s="213"/>
      <c r="N207" s="214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176</v>
      </c>
      <c r="AU207" s="16" t="s">
        <v>74</v>
      </c>
    </row>
    <row r="208" s="2" customFormat="1">
      <c r="A208" s="37"/>
      <c r="B208" s="38"/>
      <c r="C208" s="39"/>
      <c r="D208" s="211" t="s">
        <v>178</v>
      </c>
      <c r="E208" s="39"/>
      <c r="F208" s="215" t="s">
        <v>1070</v>
      </c>
      <c r="G208" s="39"/>
      <c r="H208" s="39"/>
      <c r="I208" s="147"/>
      <c r="J208" s="39"/>
      <c r="K208" s="39"/>
      <c r="L208" s="43"/>
      <c r="M208" s="213"/>
      <c r="N208" s="214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178</v>
      </c>
      <c r="AU208" s="16" t="s">
        <v>74</v>
      </c>
    </row>
    <row r="209" s="2" customFormat="1" ht="21.75" customHeight="1">
      <c r="A209" s="37"/>
      <c r="B209" s="38"/>
      <c r="C209" s="198" t="s">
        <v>324</v>
      </c>
      <c r="D209" s="198" t="s">
        <v>168</v>
      </c>
      <c r="E209" s="199" t="s">
        <v>906</v>
      </c>
      <c r="F209" s="200" t="s">
        <v>907</v>
      </c>
      <c r="G209" s="201" t="s">
        <v>268</v>
      </c>
      <c r="H209" s="202">
        <v>4</v>
      </c>
      <c r="I209" s="203"/>
      <c r="J209" s="204">
        <f>ROUND(I209*H209,2)</f>
        <v>0</v>
      </c>
      <c r="K209" s="200" t="s">
        <v>172</v>
      </c>
      <c r="L209" s="43"/>
      <c r="M209" s="205" t="s">
        <v>19</v>
      </c>
      <c r="N209" s="206" t="s">
        <v>45</v>
      </c>
      <c r="O209" s="83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9" t="s">
        <v>173</v>
      </c>
      <c r="AT209" s="209" t="s">
        <v>168</v>
      </c>
      <c r="AU209" s="209" t="s">
        <v>74</v>
      </c>
      <c r="AY209" s="16" t="s">
        <v>174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6" t="s">
        <v>81</v>
      </c>
      <c r="BK209" s="210">
        <f>ROUND(I209*H209,2)</f>
        <v>0</v>
      </c>
      <c r="BL209" s="16" t="s">
        <v>173</v>
      </c>
      <c r="BM209" s="209" t="s">
        <v>1149</v>
      </c>
    </row>
    <row r="210" s="2" customFormat="1">
      <c r="A210" s="37"/>
      <c r="B210" s="38"/>
      <c r="C210" s="39"/>
      <c r="D210" s="211" t="s">
        <v>176</v>
      </c>
      <c r="E210" s="39"/>
      <c r="F210" s="212" t="s">
        <v>909</v>
      </c>
      <c r="G210" s="39"/>
      <c r="H210" s="39"/>
      <c r="I210" s="147"/>
      <c r="J210" s="39"/>
      <c r="K210" s="39"/>
      <c r="L210" s="43"/>
      <c r="M210" s="213"/>
      <c r="N210" s="214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176</v>
      </c>
      <c r="AU210" s="16" t="s">
        <v>74</v>
      </c>
    </row>
    <row r="211" s="2" customFormat="1">
      <c r="A211" s="37"/>
      <c r="B211" s="38"/>
      <c r="C211" s="39"/>
      <c r="D211" s="211" t="s">
        <v>178</v>
      </c>
      <c r="E211" s="39"/>
      <c r="F211" s="215" t="s">
        <v>910</v>
      </c>
      <c r="G211" s="39"/>
      <c r="H211" s="39"/>
      <c r="I211" s="147"/>
      <c r="J211" s="39"/>
      <c r="K211" s="39"/>
      <c r="L211" s="43"/>
      <c r="M211" s="213"/>
      <c r="N211" s="214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178</v>
      </c>
      <c r="AU211" s="16" t="s">
        <v>74</v>
      </c>
    </row>
    <row r="212" s="10" customFormat="1">
      <c r="A212" s="10"/>
      <c r="B212" s="216"/>
      <c r="C212" s="217"/>
      <c r="D212" s="211" t="s">
        <v>180</v>
      </c>
      <c r="E212" s="218" t="s">
        <v>19</v>
      </c>
      <c r="F212" s="219" t="s">
        <v>1076</v>
      </c>
      <c r="G212" s="217"/>
      <c r="H212" s="218" t="s">
        <v>19</v>
      </c>
      <c r="I212" s="220"/>
      <c r="J212" s="217"/>
      <c r="K212" s="217"/>
      <c r="L212" s="221"/>
      <c r="M212" s="222"/>
      <c r="N212" s="223"/>
      <c r="O212" s="223"/>
      <c r="P212" s="223"/>
      <c r="Q212" s="223"/>
      <c r="R212" s="223"/>
      <c r="S212" s="223"/>
      <c r="T212" s="224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25" t="s">
        <v>180</v>
      </c>
      <c r="AU212" s="225" t="s">
        <v>74</v>
      </c>
      <c r="AV212" s="10" t="s">
        <v>81</v>
      </c>
      <c r="AW212" s="10" t="s">
        <v>35</v>
      </c>
      <c r="AX212" s="10" t="s">
        <v>74</v>
      </c>
      <c r="AY212" s="225" t="s">
        <v>174</v>
      </c>
    </row>
    <row r="213" s="11" customFormat="1">
      <c r="A213" s="11"/>
      <c r="B213" s="226"/>
      <c r="C213" s="227"/>
      <c r="D213" s="211" t="s">
        <v>180</v>
      </c>
      <c r="E213" s="228" t="s">
        <v>19</v>
      </c>
      <c r="F213" s="229" t="s">
        <v>173</v>
      </c>
      <c r="G213" s="227"/>
      <c r="H213" s="230">
        <v>4</v>
      </c>
      <c r="I213" s="231"/>
      <c r="J213" s="227"/>
      <c r="K213" s="227"/>
      <c r="L213" s="232"/>
      <c r="M213" s="262"/>
      <c r="N213" s="263"/>
      <c r="O213" s="263"/>
      <c r="P213" s="263"/>
      <c r="Q213" s="263"/>
      <c r="R213" s="263"/>
      <c r="S213" s="263"/>
      <c r="T213" s="264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T213" s="236" t="s">
        <v>180</v>
      </c>
      <c r="AU213" s="236" t="s">
        <v>74</v>
      </c>
      <c r="AV213" s="11" t="s">
        <v>83</v>
      </c>
      <c r="AW213" s="11" t="s">
        <v>35</v>
      </c>
      <c r="AX213" s="11" t="s">
        <v>81</v>
      </c>
      <c r="AY213" s="236" t="s">
        <v>174</v>
      </c>
    </row>
    <row r="214" s="2" customFormat="1" ht="6.96" customHeight="1">
      <c r="A214" s="37"/>
      <c r="B214" s="58"/>
      <c r="C214" s="59"/>
      <c r="D214" s="59"/>
      <c r="E214" s="59"/>
      <c r="F214" s="59"/>
      <c r="G214" s="59"/>
      <c r="H214" s="59"/>
      <c r="I214" s="175"/>
      <c r="J214" s="59"/>
      <c r="K214" s="59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Y7BYka55yysa0RlONMdcTYuvNvRdPuxe7sSstgXMcmhjsMDMTs2FRRHe4H8n139JM97qjprs17BJo3jvrQHjoA==" hashValue="fH7BFSPBU+9NZjgmmwQra6OBjrrom0j2abALek7IzbTkpjVouPXFPOyp/DQCMSeuEU9xuusibtWyHfbg5dN2qQ==" algorithmName="SHA-512" password="CC35"/>
  <autoFilter ref="C90:K21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948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1150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ROUND((SUM(BE91:BE148)),  2)</f>
        <v>0</v>
      </c>
      <c r="G37" s="37"/>
      <c r="H37" s="37"/>
      <c r="I37" s="164">
        <v>0.20999999999999999</v>
      </c>
      <c r="J37" s="163">
        <f>ROUND(((SUM(BE91:BE148))*I37),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ROUND((SUM(BF91:BF148)),  2)</f>
        <v>0</v>
      </c>
      <c r="G38" s="37"/>
      <c r="H38" s="37"/>
      <c r="I38" s="164">
        <v>0.14999999999999999</v>
      </c>
      <c r="J38" s="163">
        <f>ROUND(((SUM(BF91:BF148))*I38),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ROUND((SUM(BG91:BG148)),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ROUND((SUM(BH91:BH148)),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ROUND((SUM(BI91:BI148)),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948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 xml:space="preserve">03 - SO 03 - PS Děčín východ 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948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 xml:space="preserve">03 - SO 03 - PS Děčín východ 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SUM(P92:P148)</f>
        <v>0</v>
      </c>
      <c r="Q91" s="95"/>
      <c r="R91" s="195">
        <f>SUM(R92:R148)</f>
        <v>1089</v>
      </c>
      <c r="S91" s="95"/>
      <c r="T91" s="196">
        <f>SUM(T92:T148)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SUM(BK92:BK148)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704</v>
      </c>
      <c r="F92" s="200" t="s">
        <v>705</v>
      </c>
      <c r="G92" s="201" t="s">
        <v>171</v>
      </c>
      <c r="H92" s="202">
        <v>4.7000000000000002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1151</v>
      </c>
    </row>
    <row r="93" s="2" customFormat="1">
      <c r="A93" s="37"/>
      <c r="B93" s="38"/>
      <c r="C93" s="39"/>
      <c r="D93" s="211" t="s">
        <v>176</v>
      </c>
      <c r="E93" s="39"/>
      <c r="F93" s="212" t="s">
        <v>707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1152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1153</v>
      </c>
      <c r="G96" s="227"/>
      <c r="H96" s="230">
        <v>0.59999999999999998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1154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1155</v>
      </c>
      <c r="G98" s="227"/>
      <c r="H98" s="230">
        <v>0.40000000000000002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1156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392</v>
      </c>
      <c r="G100" s="227"/>
      <c r="H100" s="230">
        <v>1.7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74</v>
      </c>
      <c r="AY100" s="236" t="s">
        <v>174</v>
      </c>
    </row>
    <row r="101" s="10" customFormat="1">
      <c r="A101" s="10"/>
      <c r="B101" s="216"/>
      <c r="C101" s="217"/>
      <c r="D101" s="211" t="s">
        <v>180</v>
      </c>
      <c r="E101" s="218" t="s">
        <v>19</v>
      </c>
      <c r="F101" s="219" t="s">
        <v>1157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5" t="s">
        <v>180</v>
      </c>
      <c r="AU101" s="225" t="s">
        <v>74</v>
      </c>
      <c r="AV101" s="10" t="s">
        <v>81</v>
      </c>
      <c r="AW101" s="10" t="s">
        <v>35</v>
      </c>
      <c r="AX101" s="10" t="s">
        <v>74</v>
      </c>
      <c r="AY101" s="225" t="s">
        <v>174</v>
      </c>
    </row>
    <row r="102" s="11" customFormat="1">
      <c r="A102" s="11"/>
      <c r="B102" s="226"/>
      <c r="C102" s="227"/>
      <c r="D102" s="211" t="s">
        <v>180</v>
      </c>
      <c r="E102" s="228" t="s">
        <v>19</v>
      </c>
      <c r="F102" s="229" t="s">
        <v>1158</v>
      </c>
      <c r="G102" s="227"/>
      <c r="H102" s="230">
        <v>0.80000000000000004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6" t="s">
        <v>180</v>
      </c>
      <c r="AU102" s="236" t="s">
        <v>74</v>
      </c>
      <c r="AV102" s="11" t="s">
        <v>83</v>
      </c>
      <c r="AW102" s="11" t="s">
        <v>35</v>
      </c>
      <c r="AX102" s="11" t="s">
        <v>74</v>
      </c>
      <c r="AY102" s="236" t="s">
        <v>174</v>
      </c>
    </row>
    <row r="103" s="10" customFormat="1">
      <c r="A103" s="10"/>
      <c r="B103" s="216"/>
      <c r="C103" s="217"/>
      <c r="D103" s="211" t="s">
        <v>180</v>
      </c>
      <c r="E103" s="218" t="s">
        <v>19</v>
      </c>
      <c r="F103" s="219" t="s">
        <v>1159</v>
      </c>
      <c r="G103" s="217"/>
      <c r="H103" s="218" t="s">
        <v>19</v>
      </c>
      <c r="I103" s="220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25" t="s">
        <v>180</v>
      </c>
      <c r="AU103" s="225" t="s">
        <v>74</v>
      </c>
      <c r="AV103" s="10" t="s">
        <v>81</v>
      </c>
      <c r="AW103" s="10" t="s">
        <v>35</v>
      </c>
      <c r="AX103" s="10" t="s">
        <v>74</v>
      </c>
      <c r="AY103" s="225" t="s">
        <v>174</v>
      </c>
    </row>
    <row r="104" s="11" customFormat="1">
      <c r="A104" s="11"/>
      <c r="B104" s="226"/>
      <c r="C104" s="227"/>
      <c r="D104" s="211" t="s">
        <v>180</v>
      </c>
      <c r="E104" s="228" t="s">
        <v>19</v>
      </c>
      <c r="F104" s="229" t="s">
        <v>1093</v>
      </c>
      <c r="G104" s="227"/>
      <c r="H104" s="230">
        <v>1.05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36" t="s">
        <v>180</v>
      </c>
      <c r="AU104" s="236" t="s">
        <v>74</v>
      </c>
      <c r="AV104" s="11" t="s">
        <v>83</v>
      </c>
      <c r="AW104" s="11" t="s">
        <v>35</v>
      </c>
      <c r="AX104" s="11" t="s">
        <v>74</v>
      </c>
      <c r="AY104" s="236" t="s">
        <v>174</v>
      </c>
    </row>
    <row r="105" s="10" customFormat="1">
      <c r="A105" s="10"/>
      <c r="B105" s="216"/>
      <c r="C105" s="217"/>
      <c r="D105" s="211" t="s">
        <v>180</v>
      </c>
      <c r="E105" s="218" t="s">
        <v>19</v>
      </c>
      <c r="F105" s="219" t="s">
        <v>1160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5" t="s">
        <v>180</v>
      </c>
      <c r="AU105" s="225" t="s">
        <v>74</v>
      </c>
      <c r="AV105" s="10" t="s">
        <v>81</v>
      </c>
      <c r="AW105" s="10" t="s">
        <v>35</v>
      </c>
      <c r="AX105" s="10" t="s">
        <v>74</v>
      </c>
      <c r="AY105" s="225" t="s">
        <v>174</v>
      </c>
    </row>
    <row r="106" s="11" customFormat="1">
      <c r="A106" s="11"/>
      <c r="B106" s="226"/>
      <c r="C106" s="227"/>
      <c r="D106" s="211" t="s">
        <v>180</v>
      </c>
      <c r="E106" s="228" t="s">
        <v>19</v>
      </c>
      <c r="F106" s="229" t="s">
        <v>679</v>
      </c>
      <c r="G106" s="227"/>
      <c r="H106" s="230">
        <v>0.14999999999999999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6" t="s">
        <v>180</v>
      </c>
      <c r="AU106" s="236" t="s">
        <v>74</v>
      </c>
      <c r="AV106" s="11" t="s">
        <v>83</v>
      </c>
      <c r="AW106" s="11" t="s">
        <v>35</v>
      </c>
      <c r="AX106" s="11" t="s">
        <v>74</v>
      </c>
      <c r="AY106" s="236" t="s">
        <v>174</v>
      </c>
    </row>
    <row r="107" s="12" customFormat="1">
      <c r="A107" s="12"/>
      <c r="B107" s="237"/>
      <c r="C107" s="238"/>
      <c r="D107" s="211" t="s">
        <v>180</v>
      </c>
      <c r="E107" s="239" t="s">
        <v>19</v>
      </c>
      <c r="F107" s="240" t="s">
        <v>189</v>
      </c>
      <c r="G107" s="238"/>
      <c r="H107" s="241">
        <v>4.7000000000000002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47" t="s">
        <v>180</v>
      </c>
      <c r="AU107" s="247" t="s">
        <v>74</v>
      </c>
      <c r="AV107" s="12" t="s">
        <v>173</v>
      </c>
      <c r="AW107" s="12" t="s">
        <v>35</v>
      </c>
      <c r="AX107" s="12" t="s">
        <v>81</v>
      </c>
      <c r="AY107" s="247" t="s">
        <v>174</v>
      </c>
    </row>
    <row r="108" s="2" customFormat="1" ht="21.75" customHeight="1">
      <c r="A108" s="37"/>
      <c r="B108" s="38"/>
      <c r="C108" s="198" t="s">
        <v>83</v>
      </c>
      <c r="D108" s="198" t="s">
        <v>168</v>
      </c>
      <c r="E108" s="199" t="s">
        <v>970</v>
      </c>
      <c r="F108" s="200" t="s">
        <v>971</v>
      </c>
      <c r="G108" s="201" t="s">
        <v>220</v>
      </c>
      <c r="H108" s="202">
        <v>2149.6999999999998</v>
      </c>
      <c r="I108" s="203"/>
      <c r="J108" s="204">
        <f>ROUND(I108*H108,2)</f>
        <v>0</v>
      </c>
      <c r="K108" s="200" t="s">
        <v>172</v>
      </c>
      <c r="L108" s="43"/>
      <c r="M108" s="205" t="s">
        <v>19</v>
      </c>
      <c r="N108" s="206" t="s">
        <v>45</v>
      </c>
      <c r="O108" s="83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9" t="s">
        <v>173</v>
      </c>
      <c r="AT108" s="209" t="s">
        <v>168</v>
      </c>
      <c r="AU108" s="209" t="s">
        <v>74</v>
      </c>
      <c r="AY108" s="16" t="s">
        <v>174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6" t="s">
        <v>81</v>
      </c>
      <c r="BK108" s="210">
        <f>ROUND(I108*H108,2)</f>
        <v>0</v>
      </c>
      <c r="BL108" s="16" t="s">
        <v>173</v>
      </c>
      <c r="BM108" s="209" t="s">
        <v>1161</v>
      </c>
    </row>
    <row r="109" s="2" customFormat="1">
      <c r="A109" s="37"/>
      <c r="B109" s="38"/>
      <c r="C109" s="39"/>
      <c r="D109" s="211" t="s">
        <v>176</v>
      </c>
      <c r="E109" s="39"/>
      <c r="F109" s="212" t="s">
        <v>973</v>
      </c>
      <c r="G109" s="39"/>
      <c r="H109" s="39"/>
      <c r="I109" s="147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176</v>
      </c>
      <c r="AU109" s="16" t="s">
        <v>74</v>
      </c>
    </row>
    <row r="110" s="2" customFormat="1">
      <c r="A110" s="37"/>
      <c r="B110" s="38"/>
      <c r="C110" s="39"/>
      <c r="D110" s="211" t="s">
        <v>178</v>
      </c>
      <c r="E110" s="39"/>
      <c r="F110" s="215" t="s">
        <v>708</v>
      </c>
      <c r="G110" s="39"/>
      <c r="H110" s="39"/>
      <c r="I110" s="147"/>
      <c r="J110" s="39"/>
      <c r="K110" s="39"/>
      <c r="L110" s="43"/>
      <c r="M110" s="213"/>
      <c r="N110" s="21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178</v>
      </c>
      <c r="AU110" s="16" t="s">
        <v>74</v>
      </c>
    </row>
    <row r="111" s="10" customFormat="1">
      <c r="A111" s="10"/>
      <c r="B111" s="216"/>
      <c r="C111" s="217"/>
      <c r="D111" s="211" t="s">
        <v>180</v>
      </c>
      <c r="E111" s="218" t="s">
        <v>19</v>
      </c>
      <c r="F111" s="219" t="s">
        <v>1162</v>
      </c>
      <c r="G111" s="217"/>
      <c r="H111" s="218" t="s">
        <v>19</v>
      </c>
      <c r="I111" s="220"/>
      <c r="J111" s="217"/>
      <c r="K111" s="217"/>
      <c r="L111" s="221"/>
      <c r="M111" s="222"/>
      <c r="N111" s="223"/>
      <c r="O111" s="223"/>
      <c r="P111" s="223"/>
      <c r="Q111" s="223"/>
      <c r="R111" s="223"/>
      <c r="S111" s="223"/>
      <c r="T111" s="224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25" t="s">
        <v>180</v>
      </c>
      <c r="AU111" s="225" t="s">
        <v>74</v>
      </c>
      <c r="AV111" s="10" t="s">
        <v>81</v>
      </c>
      <c r="AW111" s="10" t="s">
        <v>35</v>
      </c>
      <c r="AX111" s="10" t="s">
        <v>74</v>
      </c>
      <c r="AY111" s="225" t="s">
        <v>174</v>
      </c>
    </row>
    <row r="112" s="11" customFormat="1">
      <c r="A112" s="11"/>
      <c r="B112" s="226"/>
      <c r="C112" s="227"/>
      <c r="D112" s="211" t="s">
        <v>180</v>
      </c>
      <c r="E112" s="228" t="s">
        <v>19</v>
      </c>
      <c r="F112" s="229" t="s">
        <v>1163</v>
      </c>
      <c r="G112" s="227"/>
      <c r="H112" s="230">
        <v>149.69999999999999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6" t="s">
        <v>180</v>
      </c>
      <c r="AU112" s="236" t="s">
        <v>74</v>
      </c>
      <c r="AV112" s="11" t="s">
        <v>83</v>
      </c>
      <c r="AW112" s="11" t="s">
        <v>35</v>
      </c>
      <c r="AX112" s="11" t="s">
        <v>74</v>
      </c>
      <c r="AY112" s="236" t="s">
        <v>174</v>
      </c>
    </row>
    <row r="113" s="10" customFormat="1">
      <c r="A113" s="10"/>
      <c r="B113" s="216"/>
      <c r="C113" s="217"/>
      <c r="D113" s="211" t="s">
        <v>180</v>
      </c>
      <c r="E113" s="218" t="s">
        <v>19</v>
      </c>
      <c r="F113" s="219" t="s">
        <v>1164</v>
      </c>
      <c r="G113" s="217"/>
      <c r="H113" s="218" t="s">
        <v>19</v>
      </c>
      <c r="I113" s="220"/>
      <c r="J113" s="217"/>
      <c r="K113" s="217"/>
      <c r="L113" s="221"/>
      <c r="M113" s="222"/>
      <c r="N113" s="223"/>
      <c r="O113" s="223"/>
      <c r="P113" s="223"/>
      <c r="Q113" s="223"/>
      <c r="R113" s="223"/>
      <c r="S113" s="223"/>
      <c r="T113" s="224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25" t="s">
        <v>180</v>
      </c>
      <c r="AU113" s="225" t="s">
        <v>74</v>
      </c>
      <c r="AV113" s="10" t="s">
        <v>81</v>
      </c>
      <c r="AW113" s="10" t="s">
        <v>35</v>
      </c>
      <c r="AX113" s="10" t="s">
        <v>74</v>
      </c>
      <c r="AY113" s="225" t="s">
        <v>174</v>
      </c>
    </row>
    <row r="114" s="11" customFormat="1">
      <c r="A114" s="11"/>
      <c r="B114" s="226"/>
      <c r="C114" s="227"/>
      <c r="D114" s="211" t="s">
        <v>180</v>
      </c>
      <c r="E114" s="228" t="s">
        <v>19</v>
      </c>
      <c r="F114" s="229" t="s">
        <v>1165</v>
      </c>
      <c r="G114" s="227"/>
      <c r="H114" s="230">
        <v>2000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36" t="s">
        <v>180</v>
      </c>
      <c r="AU114" s="236" t="s">
        <v>74</v>
      </c>
      <c r="AV114" s="11" t="s">
        <v>83</v>
      </c>
      <c r="AW114" s="11" t="s">
        <v>35</v>
      </c>
      <c r="AX114" s="11" t="s">
        <v>74</v>
      </c>
      <c r="AY114" s="236" t="s">
        <v>174</v>
      </c>
    </row>
    <row r="115" s="12" customFormat="1">
      <c r="A115" s="12"/>
      <c r="B115" s="237"/>
      <c r="C115" s="238"/>
      <c r="D115" s="211" t="s">
        <v>180</v>
      </c>
      <c r="E115" s="239" t="s">
        <v>19</v>
      </c>
      <c r="F115" s="240" t="s">
        <v>189</v>
      </c>
      <c r="G115" s="238"/>
      <c r="H115" s="241">
        <v>2149.6999999999998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7" t="s">
        <v>180</v>
      </c>
      <c r="AU115" s="247" t="s">
        <v>74</v>
      </c>
      <c r="AV115" s="12" t="s">
        <v>173</v>
      </c>
      <c r="AW115" s="12" t="s">
        <v>35</v>
      </c>
      <c r="AX115" s="12" t="s">
        <v>81</v>
      </c>
      <c r="AY115" s="247" t="s">
        <v>174</v>
      </c>
    </row>
    <row r="116" s="2" customFormat="1" ht="21.75" customHeight="1">
      <c r="A116" s="37"/>
      <c r="B116" s="38"/>
      <c r="C116" s="198" t="s">
        <v>90</v>
      </c>
      <c r="D116" s="198" t="s">
        <v>168</v>
      </c>
      <c r="E116" s="199" t="s">
        <v>195</v>
      </c>
      <c r="F116" s="200" t="s">
        <v>196</v>
      </c>
      <c r="G116" s="201" t="s">
        <v>197</v>
      </c>
      <c r="H116" s="202">
        <v>726</v>
      </c>
      <c r="I116" s="203"/>
      <c r="J116" s="204">
        <f>ROUND(I116*H116,2)</f>
        <v>0</v>
      </c>
      <c r="K116" s="200" t="s">
        <v>172</v>
      </c>
      <c r="L116" s="43"/>
      <c r="M116" s="205" t="s">
        <v>19</v>
      </c>
      <c r="N116" s="206" t="s">
        <v>45</v>
      </c>
      <c r="O116" s="83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9" t="s">
        <v>173</v>
      </c>
      <c r="AT116" s="209" t="s">
        <v>168</v>
      </c>
      <c r="AU116" s="209" t="s">
        <v>74</v>
      </c>
      <c r="AY116" s="16" t="s">
        <v>174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6" t="s">
        <v>81</v>
      </c>
      <c r="BK116" s="210">
        <f>ROUND(I116*H116,2)</f>
        <v>0</v>
      </c>
      <c r="BL116" s="16" t="s">
        <v>173</v>
      </c>
      <c r="BM116" s="209" t="s">
        <v>1166</v>
      </c>
    </row>
    <row r="117" s="2" customFormat="1">
      <c r="A117" s="37"/>
      <c r="B117" s="38"/>
      <c r="C117" s="39"/>
      <c r="D117" s="211" t="s">
        <v>176</v>
      </c>
      <c r="E117" s="39"/>
      <c r="F117" s="212" t="s">
        <v>199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176</v>
      </c>
      <c r="AU117" s="16" t="s">
        <v>74</v>
      </c>
    </row>
    <row r="118" s="2" customFormat="1">
      <c r="A118" s="37"/>
      <c r="B118" s="38"/>
      <c r="C118" s="39"/>
      <c r="D118" s="211" t="s">
        <v>178</v>
      </c>
      <c r="E118" s="39"/>
      <c r="F118" s="215" t="s">
        <v>200</v>
      </c>
      <c r="G118" s="39"/>
      <c r="H118" s="39"/>
      <c r="I118" s="147"/>
      <c r="J118" s="39"/>
      <c r="K118" s="39"/>
      <c r="L118" s="43"/>
      <c r="M118" s="213"/>
      <c r="N118" s="214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178</v>
      </c>
      <c r="AU118" s="16" t="s">
        <v>74</v>
      </c>
    </row>
    <row r="119" s="10" customFormat="1">
      <c r="A119" s="10"/>
      <c r="B119" s="216"/>
      <c r="C119" s="217"/>
      <c r="D119" s="211" t="s">
        <v>180</v>
      </c>
      <c r="E119" s="218" t="s">
        <v>19</v>
      </c>
      <c r="F119" s="219" t="s">
        <v>1167</v>
      </c>
      <c r="G119" s="217"/>
      <c r="H119" s="218" t="s">
        <v>19</v>
      </c>
      <c r="I119" s="220"/>
      <c r="J119" s="217"/>
      <c r="K119" s="217"/>
      <c r="L119" s="221"/>
      <c r="M119" s="222"/>
      <c r="N119" s="223"/>
      <c r="O119" s="223"/>
      <c r="P119" s="223"/>
      <c r="Q119" s="223"/>
      <c r="R119" s="223"/>
      <c r="S119" s="223"/>
      <c r="T119" s="22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25" t="s">
        <v>180</v>
      </c>
      <c r="AU119" s="225" t="s">
        <v>74</v>
      </c>
      <c r="AV119" s="10" t="s">
        <v>81</v>
      </c>
      <c r="AW119" s="10" t="s">
        <v>35</v>
      </c>
      <c r="AX119" s="10" t="s">
        <v>74</v>
      </c>
      <c r="AY119" s="225" t="s">
        <v>174</v>
      </c>
    </row>
    <row r="120" s="11" customFormat="1">
      <c r="A120" s="11"/>
      <c r="B120" s="226"/>
      <c r="C120" s="227"/>
      <c r="D120" s="211" t="s">
        <v>180</v>
      </c>
      <c r="E120" s="228" t="s">
        <v>19</v>
      </c>
      <c r="F120" s="229" t="s">
        <v>1168</v>
      </c>
      <c r="G120" s="227"/>
      <c r="H120" s="230">
        <v>726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36" t="s">
        <v>180</v>
      </c>
      <c r="AU120" s="236" t="s">
        <v>74</v>
      </c>
      <c r="AV120" s="11" t="s">
        <v>83</v>
      </c>
      <c r="AW120" s="11" t="s">
        <v>35</v>
      </c>
      <c r="AX120" s="11" t="s">
        <v>81</v>
      </c>
      <c r="AY120" s="236" t="s">
        <v>174</v>
      </c>
    </row>
    <row r="121" s="2" customFormat="1" ht="21.75" customHeight="1">
      <c r="A121" s="37"/>
      <c r="B121" s="38"/>
      <c r="C121" s="248" t="s">
        <v>173</v>
      </c>
      <c r="D121" s="248" t="s">
        <v>203</v>
      </c>
      <c r="E121" s="249" t="s">
        <v>424</v>
      </c>
      <c r="F121" s="250" t="s">
        <v>425</v>
      </c>
      <c r="G121" s="251" t="s">
        <v>206</v>
      </c>
      <c r="H121" s="252">
        <v>1089</v>
      </c>
      <c r="I121" s="253"/>
      <c r="J121" s="254">
        <f>ROUND(I121*H121,2)</f>
        <v>0</v>
      </c>
      <c r="K121" s="250" t="s">
        <v>172</v>
      </c>
      <c r="L121" s="255"/>
      <c r="M121" s="256" t="s">
        <v>19</v>
      </c>
      <c r="N121" s="257" t="s">
        <v>45</v>
      </c>
      <c r="O121" s="83"/>
      <c r="P121" s="207">
        <f>O121*H121</f>
        <v>0</v>
      </c>
      <c r="Q121" s="207">
        <v>1</v>
      </c>
      <c r="R121" s="207">
        <f>Q121*H121</f>
        <v>1089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207</v>
      </c>
      <c r="AT121" s="209" t="s">
        <v>203</v>
      </c>
      <c r="AU121" s="209" t="s">
        <v>74</v>
      </c>
      <c r="AY121" s="16" t="s">
        <v>174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81</v>
      </c>
      <c r="BK121" s="210">
        <f>ROUND(I121*H121,2)</f>
        <v>0</v>
      </c>
      <c r="BL121" s="16" t="s">
        <v>173</v>
      </c>
      <c r="BM121" s="209" t="s">
        <v>1169</v>
      </c>
    </row>
    <row r="122" s="2" customFormat="1">
      <c r="A122" s="37"/>
      <c r="B122" s="38"/>
      <c r="C122" s="39"/>
      <c r="D122" s="211" t="s">
        <v>176</v>
      </c>
      <c r="E122" s="39"/>
      <c r="F122" s="212" t="s">
        <v>425</v>
      </c>
      <c r="G122" s="39"/>
      <c r="H122" s="39"/>
      <c r="I122" s="147"/>
      <c r="J122" s="39"/>
      <c r="K122" s="39"/>
      <c r="L122" s="43"/>
      <c r="M122" s="213"/>
      <c r="N122" s="21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176</v>
      </c>
      <c r="AU122" s="16" t="s">
        <v>74</v>
      </c>
    </row>
    <row r="123" s="11" customFormat="1">
      <c r="A123" s="11"/>
      <c r="B123" s="226"/>
      <c r="C123" s="227"/>
      <c r="D123" s="211" t="s">
        <v>180</v>
      </c>
      <c r="E123" s="228" t="s">
        <v>19</v>
      </c>
      <c r="F123" s="229" t="s">
        <v>1170</v>
      </c>
      <c r="G123" s="227"/>
      <c r="H123" s="230">
        <v>1089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36" t="s">
        <v>180</v>
      </c>
      <c r="AU123" s="236" t="s">
        <v>74</v>
      </c>
      <c r="AV123" s="11" t="s">
        <v>83</v>
      </c>
      <c r="AW123" s="11" t="s">
        <v>35</v>
      </c>
      <c r="AX123" s="11" t="s">
        <v>81</v>
      </c>
      <c r="AY123" s="236" t="s">
        <v>174</v>
      </c>
    </row>
    <row r="124" s="2" customFormat="1" ht="44.25" customHeight="1">
      <c r="A124" s="37"/>
      <c r="B124" s="38"/>
      <c r="C124" s="198" t="s">
        <v>211</v>
      </c>
      <c r="D124" s="198" t="s">
        <v>168</v>
      </c>
      <c r="E124" s="199" t="s">
        <v>212</v>
      </c>
      <c r="F124" s="200" t="s">
        <v>213</v>
      </c>
      <c r="G124" s="201" t="s">
        <v>206</v>
      </c>
      <c r="H124" s="202">
        <v>1089</v>
      </c>
      <c r="I124" s="203"/>
      <c r="J124" s="204">
        <f>ROUND(I124*H124,2)</f>
        <v>0</v>
      </c>
      <c r="K124" s="200" t="s">
        <v>172</v>
      </c>
      <c r="L124" s="43"/>
      <c r="M124" s="205" t="s">
        <v>19</v>
      </c>
      <c r="N124" s="206" t="s">
        <v>45</v>
      </c>
      <c r="O124" s="83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173</v>
      </c>
      <c r="AT124" s="209" t="s">
        <v>168</v>
      </c>
      <c r="AU124" s="209" t="s">
        <v>74</v>
      </c>
      <c r="AY124" s="16" t="s">
        <v>174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81</v>
      </c>
      <c r="BK124" s="210">
        <f>ROUND(I124*H124,2)</f>
        <v>0</v>
      </c>
      <c r="BL124" s="16" t="s">
        <v>173</v>
      </c>
      <c r="BM124" s="209" t="s">
        <v>1171</v>
      </c>
    </row>
    <row r="125" s="2" customFormat="1">
      <c r="A125" s="37"/>
      <c r="B125" s="38"/>
      <c r="C125" s="39"/>
      <c r="D125" s="211" t="s">
        <v>176</v>
      </c>
      <c r="E125" s="39"/>
      <c r="F125" s="212" t="s">
        <v>215</v>
      </c>
      <c r="G125" s="39"/>
      <c r="H125" s="39"/>
      <c r="I125" s="147"/>
      <c r="J125" s="39"/>
      <c r="K125" s="39"/>
      <c r="L125" s="43"/>
      <c r="M125" s="213"/>
      <c r="N125" s="21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176</v>
      </c>
      <c r="AU125" s="16" t="s">
        <v>74</v>
      </c>
    </row>
    <row r="126" s="2" customFormat="1">
      <c r="A126" s="37"/>
      <c r="B126" s="38"/>
      <c r="C126" s="39"/>
      <c r="D126" s="211" t="s">
        <v>178</v>
      </c>
      <c r="E126" s="39"/>
      <c r="F126" s="215" t="s">
        <v>216</v>
      </c>
      <c r="G126" s="39"/>
      <c r="H126" s="39"/>
      <c r="I126" s="147"/>
      <c r="J126" s="39"/>
      <c r="K126" s="39"/>
      <c r="L126" s="43"/>
      <c r="M126" s="213"/>
      <c r="N126" s="214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178</v>
      </c>
      <c r="AU126" s="16" t="s">
        <v>74</v>
      </c>
    </row>
    <row r="127" s="11" customFormat="1">
      <c r="A127" s="11"/>
      <c r="B127" s="226"/>
      <c r="C127" s="227"/>
      <c r="D127" s="211" t="s">
        <v>180</v>
      </c>
      <c r="E127" s="228" t="s">
        <v>19</v>
      </c>
      <c r="F127" s="229" t="s">
        <v>1172</v>
      </c>
      <c r="G127" s="227"/>
      <c r="H127" s="230">
        <v>1089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36" t="s">
        <v>180</v>
      </c>
      <c r="AU127" s="236" t="s">
        <v>74</v>
      </c>
      <c r="AV127" s="11" t="s">
        <v>83</v>
      </c>
      <c r="AW127" s="11" t="s">
        <v>35</v>
      </c>
      <c r="AX127" s="11" t="s">
        <v>81</v>
      </c>
      <c r="AY127" s="236" t="s">
        <v>174</v>
      </c>
    </row>
    <row r="128" s="2" customFormat="1" ht="21.75" customHeight="1">
      <c r="A128" s="37"/>
      <c r="B128" s="38"/>
      <c r="C128" s="198" t="s">
        <v>217</v>
      </c>
      <c r="D128" s="198" t="s">
        <v>168</v>
      </c>
      <c r="E128" s="199" t="s">
        <v>1173</v>
      </c>
      <c r="F128" s="200" t="s">
        <v>1174</v>
      </c>
      <c r="G128" s="201" t="s">
        <v>220</v>
      </c>
      <c r="H128" s="202">
        <v>4</v>
      </c>
      <c r="I128" s="203"/>
      <c r="J128" s="204">
        <f>ROUND(I128*H128,2)</f>
        <v>0</v>
      </c>
      <c r="K128" s="200" t="s">
        <v>172</v>
      </c>
      <c r="L128" s="43"/>
      <c r="M128" s="205" t="s">
        <v>19</v>
      </c>
      <c r="N128" s="206" t="s">
        <v>45</v>
      </c>
      <c r="O128" s="83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9" t="s">
        <v>173</v>
      </c>
      <c r="AT128" s="209" t="s">
        <v>168</v>
      </c>
      <c r="AU128" s="209" t="s">
        <v>74</v>
      </c>
      <c r="AY128" s="16" t="s">
        <v>174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6" t="s">
        <v>81</v>
      </c>
      <c r="BK128" s="210">
        <f>ROUND(I128*H128,2)</f>
        <v>0</v>
      </c>
      <c r="BL128" s="16" t="s">
        <v>173</v>
      </c>
      <c r="BM128" s="209" t="s">
        <v>1175</v>
      </c>
    </row>
    <row r="129" s="2" customFormat="1">
      <c r="A129" s="37"/>
      <c r="B129" s="38"/>
      <c r="C129" s="39"/>
      <c r="D129" s="211" t="s">
        <v>176</v>
      </c>
      <c r="E129" s="39"/>
      <c r="F129" s="212" t="s">
        <v>1176</v>
      </c>
      <c r="G129" s="39"/>
      <c r="H129" s="39"/>
      <c r="I129" s="147"/>
      <c r="J129" s="39"/>
      <c r="K129" s="39"/>
      <c r="L129" s="43"/>
      <c r="M129" s="213"/>
      <c r="N129" s="21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176</v>
      </c>
      <c r="AU129" s="16" t="s">
        <v>74</v>
      </c>
    </row>
    <row r="130" s="2" customFormat="1">
      <c r="A130" s="37"/>
      <c r="B130" s="38"/>
      <c r="C130" s="39"/>
      <c r="D130" s="211" t="s">
        <v>178</v>
      </c>
      <c r="E130" s="39"/>
      <c r="F130" s="215" t="s">
        <v>1177</v>
      </c>
      <c r="G130" s="39"/>
      <c r="H130" s="39"/>
      <c r="I130" s="147"/>
      <c r="J130" s="39"/>
      <c r="K130" s="39"/>
      <c r="L130" s="43"/>
      <c r="M130" s="213"/>
      <c r="N130" s="214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178</v>
      </c>
      <c r="AU130" s="16" t="s">
        <v>74</v>
      </c>
    </row>
    <row r="131" s="2" customFormat="1" ht="21.75" customHeight="1">
      <c r="A131" s="37"/>
      <c r="B131" s="38"/>
      <c r="C131" s="198" t="s">
        <v>224</v>
      </c>
      <c r="D131" s="198" t="s">
        <v>168</v>
      </c>
      <c r="E131" s="199" t="s">
        <v>1178</v>
      </c>
      <c r="F131" s="200" t="s">
        <v>1179</v>
      </c>
      <c r="G131" s="201" t="s">
        <v>220</v>
      </c>
      <c r="H131" s="202">
        <v>4</v>
      </c>
      <c r="I131" s="203"/>
      <c r="J131" s="204">
        <f>ROUND(I131*H131,2)</f>
        <v>0</v>
      </c>
      <c r="K131" s="200" t="s">
        <v>172</v>
      </c>
      <c r="L131" s="43"/>
      <c r="M131" s="205" t="s">
        <v>19</v>
      </c>
      <c r="N131" s="206" t="s">
        <v>45</v>
      </c>
      <c r="O131" s="83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9" t="s">
        <v>173</v>
      </c>
      <c r="AT131" s="209" t="s">
        <v>168</v>
      </c>
      <c r="AU131" s="209" t="s">
        <v>74</v>
      </c>
      <c r="AY131" s="16" t="s">
        <v>174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6" t="s">
        <v>81</v>
      </c>
      <c r="BK131" s="210">
        <f>ROUND(I131*H131,2)</f>
        <v>0</v>
      </c>
      <c r="BL131" s="16" t="s">
        <v>173</v>
      </c>
      <c r="BM131" s="209" t="s">
        <v>1180</v>
      </c>
    </row>
    <row r="132" s="2" customFormat="1">
      <c r="A132" s="37"/>
      <c r="B132" s="38"/>
      <c r="C132" s="39"/>
      <c r="D132" s="211" t="s">
        <v>176</v>
      </c>
      <c r="E132" s="39"/>
      <c r="F132" s="212" t="s">
        <v>1181</v>
      </c>
      <c r="G132" s="39"/>
      <c r="H132" s="39"/>
      <c r="I132" s="147"/>
      <c r="J132" s="39"/>
      <c r="K132" s="39"/>
      <c r="L132" s="43"/>
      <c r="M132" s="213"/>
      <c r="N132" s="21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176</v>
      </c>
      <c r="AU132" s="16" t="s">
        <v>74</v>
      </c>
    </row>
    <row r="133" s="2" customFormat="1">
      <c r="A133" s="37"/>
      <c r="B133" s="38"/>
      <c r="C133" s="39"/>
      <c r="D133" s="211" t="s">
        <v>178</v>
      </c>
      <c r="E133" s="39"/>
      <c r="F133" s="215" t="s">
        <v>1182</v>
      </c>
      <c r="G133" s="39"/>
      <c r="H133" s="39"/>
      <c r="I133" s="147"/>
      <c r="J133" s="39"/>
      <c r="K133" s="39"/>
      <c r="L133" s="43"/>
      <c r="M133" s="213"/>
      <c r="N133" s="214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178</v>
      </c>
      <c r="AU133" s="16" t="s">
        <v>74</v>
      </c>
    </row>
    <row r="134" s="2" customFormat="1" ht="21.75" customHeight="1">
      <c r="A134" s="37"/>
      <c r="B134" s="38"/>
      <c r="C134" s="198" t="s">
        <v>207</v>
      </c>
      <c r="D134" s="198" t="s">
        <v>168</v>
      </c>
      <c r="E134" s="199" t="s">
        <v>899</v>
      </c>
      <c r="F134" s="200" t="s">
        <v>900</v>
      </c>
      <c r="G134" s="201" t="s">
        <v>268</v>
      </c>
      <c r="H134" s="202">
        <v>2</v>
      </c>
      <c r="I134" s="203"/>
      <c r="J134" s="204">
        <f>ROUND(I134*H134,2)</f>
        <v>0</v>
      </c>
      <c r="K134" s="200" t="s">
        <v>172</v>
      </c>
      <c r="L134" s="43"/>
      <c r="M134" s="205" t="s">
        <v>19</v>
      </c>
      <c r="N134" s="206" t="s">
        <v>45</v>
      </c>
      <c r="O134" s="83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9" t="s">
        <v>173</v>
      </c>
      <c r="AT134" s="209" t="s">
        <v>168</v>
      </c>
      <c r="AU134" s="209" t="s">
        <v>74</v>
      </c>
      <c r="AY134" s="16" t="s">
        <v>174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6" t="s">
        <v>81</v>
      </c>
      <c r="BK134" s="210">
        <f>ROUND(I134*H134,2)</f>
        <v>0</v>
      </c>
      <c r="BL134" s="16" t="s">
        <v>173</v>
      </c>
      <c r="BM134" s="209" t="s">
        <v>1183</v>
      </c>
    </row>
    <row r="135" s="2" customFormat="1">
      <c r="A135" s="37"/>
      <c r="B135" s="38"/>
      <c r="C135" s="39"/>
      <c r="D135" s="211" t="s">
        <v>176</v>
      </c>
      <c r="E135" s="39"/>
      <c r="F135" s="212" t="s">
        <v>900</v>
      </c>
      <c r="G135" s="39"/>
      <c r="H135" s="39"/>
      <c r="I135" s="147"/>
      <c r="J135" s="39"/>
      <c r="K135" s="39"/>
      <c r="L135" s="43"/>
      <c r="M135" s="213"/>
      <c r="N135" s="214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176</v>
      </c>
      <c r="AU135" s="16" t="s">
        <v>74</v>
      </c>
    </row>
    <row r="136" s="2" customFormat="1" ht="21.75" customHeight="1">
      <c r="A136" s="37"/>
      <c r="B136" s="38"/>
      <c r="C136" s="198" t="s">
        <v>236</v>
      </c>
      <c r="D136" s="198" t="s">
        <v>168</v>
      </c>
      <c r="E136" s="199" t="s">
        <v>1062</v>
      </c>
      <c r="F136" s="200" t="s">
        <v>1063</v>
      </c>
      <c r="G136" s="201" t="s">
        <v>268</v>
      </c>
      <c r="H136" s="202">
        <v>2</v>
      </c>
      <c r="I136" s="203"/>
      <c r="J136" s="204">
        <f>ROUND(I136*H136,2)</f>
        <v>0</v>
      </c>
      <c r="K136" s="200" t="s">
        <v>172</v>
      </c>
      <c r="L136" s="43"/>
      <c r="M136" s="205" t="s">
        <v>19</v>
      </c>
      <c r="N136" s="206" t="s">
        <v>45</v>
      </c>
      <c r="O136" s="83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173</v>
      </c>
      <c r="AT136" s="209" t="s">
        <v>168</v>
      </c>
      <c r="AU136" s="209" t="s">
        <v>74</v>
      </c>
      <c r="AY136" s="16" t="s">
        <v>174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81</v>
      </c>
      <c r="BK136" s="210">
        <f>ROUND(I136*H136,2)</f>
        <v>0</v>
      </c>
      <c r="BL136" s="16" t="s">
        <v>173</v>
      </c>
      <c r="BM136" s="209" t="s">
        <v>1184</v>
      </c>
    </row>
    <row r="137" s="2" customFormat="1">
      <c r="A137" s="37"/>
      <c r="B137" s="38"/>
      <c r="C137" s="39"/>
      <c r="D137" s="211" t="s">
        <v>176</v>
      </c>
      <c r="E137" s="39"/>
      <c r="F137" s="212" t="s">
        <v>1065</v>
      </c>
      <c r="G137" s="39"/>
      <c r="H137" s="39"/>
      <c r="I137" s="147"/>
      <c r="J137" s="39"/>
      <c r="K137" s="39"/>
      <c r="L137" s="43"/>
      <c r="M137" s="213"/>
      <c r="N137" s="214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176</v>
      </c>
      <c r="AU137" s="16" t="s">
        <v>74</v>
      </c>
    </row>
    <row r="138" s="2" customFormat="1" ht="21.75" customHeight="1">
      <c r="A138" s="37"/>
      <c r="B138" s="38"/>
      <c r="C138" s="198" t="s">
        <v>116</v>
      </c>
      <c r="D138" s="198" t="s">
        <v>168</v>
      </c>
      <c r="E138" s="199" t="s">
        <v>1066</v>
      </c>
      <c r="F138" s="200" t="s">
        <v>1067</v>
      </c>
      <c r="G138" s="201" t="s">
        <v>268</v>
      </c>
      <c r="H138" s="202">
        <v>1</v>
      </c>
      <c r="I138" s="203"/>
      <c r="J138" s="204">
        <f>ROUND(I138*H138,2)</f>
        <v>0</v>
      </c>
      <c r="K138" s="200" t="s">
        <v>172</v>
      </c>
      <c r="L138" s="43"/>
      <c r="M138" s="205" t="s">
        <v>19</v>
      </c>
      <c r="N138" s="206" t="s">
        <v>45</v>
      </c>
      <c r="O138" s="83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173</v>
      </c>
      <c r="AT138" s="209" t="s">
        <v>168</v>
      </c>
      <c r="AU138" s="209" t="s">
        <v>74</v>
      </c>
      <c r="AY138" s="16" t="s">
        <v>174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81</v>
      </c>
      <c r="BK138" s="210">
        <f>ROUND(I138*H138,2)</f>
        <v>0</v>
      </c>
      <c r="BL138" s="16" t="s">
        <v>173</v>
      </c>
      <c r="BM138" s="209" t="s">
        <v>1185</v>
      </c>
    </row>
    <row r="139" s="2" customFormat="1">
      <c r="A139" s="37"/>
      <c r="B139" s="38"/>
      <c r="C139" s="39"/>
      <c r="D139" s="211" t="s">
        <v>176</v>
      </c>
      <c r="E139" s="39"/>
      <c r="F139" s="212" t="s">
        <v>1069</v>
      </c>
      <c r="G139" s="39"/>
      <c r="H139" s="39"/>
      <c r="I139" s="147"/>
      <c r="J139" s="39"/>
      <c r="K139" s="39"/>
      <c r="L139" s="43"/>
      <c r="M139" s="213"/>
      <c r="N139" s="214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176</v>
      </c>
      <c r="AU139" s="16" t="s">
        <v>74</v>
      </c>
    </row>
    <row r="140" s="2" customFormat="1">
      <c r="A140" s="37"/>
      <c r="B140" s="38"/>
      <c r="C140" s="39"/>
      <c r="D140" s="211" t="s">
        <v>178</v>
      </c>
      <c r="E140" s="39"/>
      <c r="F140" s="215" t="s">
        <v>1070</v>
      </c>
      <c r="G140" s="39"/>
      <c r="H140" s="39"/>
      <c r="I140" s="147"/>
      <c r="J140" s="39"/>
      <c r="K140" s="39"/>
      <c r="L140" s="43"/>
      <c r="M140" s="213"/>
      <c r="N140" s="214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178</v>
      </c>
      <c r="AU140" s="16" t="s">
        <v>74</v>
      </c>
    </row>
    <row r="141" s="2" customFormat="1" ht="21.75" customHeight="1">
      <c r="A141" s="37"/>
      <c r="B141" s="38"/>
      <c r="C141" s="198" t="s">
        <v>119</v>
      </c>
      <c r="D141" s="198" t="s">
        <v>168</v>
      </c>
      <c r="E141" s="199" t="s">
        <v>1071</v>
      </c>
      <c r="F141" s="200" t="s">
        <v>1072</v>
      </c>
      <c r="G141" s="201" t="s">
        <v>268</v>
      </c>
      <c r="H141" s="202">
        <v>1</v>
      </c>
      <c r="I141" s="203"/>
      <c r="J141" s="204">
        <f>ROUND(I141*H141,2)</f>
        <v>0</v>
      </c>
      <c r="K141" s="200" t="s">
        <v>172</v>
      </c>
      <c r="L141" s="43"/>
      <c r="M141" s="205" t="s">
        <v>19</v>
      </c>
      <c r="N141" s="206" t="s">
        <v>45</v>
      </c>
      <c r="O141" s="83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9" t="s">
        <v>173</v>
      </c>
      <c r="AT141" s="209" t="s">
        <v>168</v>
      </c>
      <c r="AU141" s="209" t="s">
        <v>74</v>
      </c>
      <c r="AY141" s="16" t="s">
        <v>174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6" t="s">
        <v>81</v>
      </c>
      <c r="BK141" s="210">
        <f>ROUND(I141*H141,2)</f>
        <v>0</v>
      </c>
      <c r="BL141" s="16" t="s">
        <v>173</v>
      </c>
      <c r="BM141" s="209" t="s">
        <v>1186</v>
      </c>
    </row>
    <row r="142" s="2" customFormat="1">
      <c r="A142" s="37"/>
      <c r="B142" s="38"/>
      <c r="C142" s="39"/>
      <c r="D142" s="211" t="s">
        <v>176</v>
      </c>
      <c r="E142" s="39"/>
      <c r="F142" s="212" t="s">
        <v>1074</v>
      </c>
      <c r="G142" s="39"/>
      <c r="H142" s="39"/>
      <c r="I142" s="147"/>
      <c r="J142" s="39"/>
      <c r="K142" s="39"/>
      <c r="L142" s="43"/>
      <c r="M142" s="213"/>
      <c r="N142" s="214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176</v>
      </c>
      <c r="AU142" s="16" t="s">
        <v>74</v>
      </c>
    </row>
    <row r="143" s="2" customFormat="1">
      <c r="A143" s="37"/>
      <c r="B143" s="38"/>
      <c r="C143" s="39"/>
      <c r="D143" s="211" t="s">
        <v>178</v>
      </c>
      <c r="E143" s="39"/>
      <c r="F143" s="215" t="s">
        <v>1070</v>
      </c>
      <c r="G143" s="39"/>
      <c r="H143" s="39"/>
      <c r="I143" s="147"/>
      <c r="J143" s="39"/>
      <c r="K143" s="39"/>
      <c r="L143" s="43"/>
      <c r="M143" s="213"/>
      <c r="N143" s="214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178</v>
      </c>
      <c r="AU143" s="16" t="s">
        <v>74</v>
      </c>
    </row>
    <row r="144" s="2" customFormat="1" ht="21.75" customHeight="1">
      <c r="A144" s="37"/>
      <c r="B144" s="38"/>
      <c r="C144" s="198" t="s">
        <v>122</v>
      </c>
      <c r="D144" s="198" t="s">
        <v>168</v>
      </c>
      <c r="E144" s="199" t="s">
        <v>906</v>
      </c>
      <c r="F144" s="200" t="s">
        <v>907</v>
      </c>
      <c r="G144" s="201" t="s">
        <v>268</v>
      </c>
      <c r="H144" s="202">
        <v>4</v>
      </c>
      <c r="I144" s="203"/>
      <c r="J144" s="204">
        <f>ROUND(I144*H144,2)</f>
        <v>0</v>
      </c>
      <c r="K144" s="200" t="s">
        <v>172</v>
      </c>
      <c r="L144" s="43"/>
      <c r="M144" s="205" t="s">
        <v>19</v>
      </c>
      <c r="N144" s="206" t="s">
        <v>45</v>
      </c>
      <c r="O144" s="83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9" t="s">
        <v>173</v>
      </c>
      <c r="AT144" s="209" t="s">
        <v>168</v>
      </c>
      <c r="AU144" s="209" t="s">
        <v>74</v>
      </c>
      <c r="AY144" s="16" t="s">
        <v>174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6" t="s">
        <v>81</v>
      </c>
      <c r="BK144" s="210">
        <f>ROUND(I144*H144,2)</f>
        <v>0</v>
      </c>
      <c r="BL144" s="16" t="s">
        <v>173</v>
      </c>
      <c r="BM144" s="209" t="s">
        <v>1187</v>
      </c>
    </row>
    <row r="145" s="2" customFormat="1">
      <c r="A145" s="37"/>
      <c r="B145" s="38"/>
      <c r="C145" s="39"/>
      <c r="D145" s="211" t="s">
        <v>176</v>
      </c>
      <c r="E145" s="39"/>
      <c r="F145" s="212" t="s">
        <v>909</v>
      </c>
      <c r="G145" s="39"/>
      <c r="H145" s="39"/>
      <c r="I145" s="147"/>
      <c r="J145" s="39"/>
      <c r="K145" s="39"/>
      <c r="L145" s="43"/>
      <c r="M145" s="213"/>
      <c r="N145" s="214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176</v>
      </c>
      <c r="AU145" s="16" t="s">
        <v>74</v>
      </c>
    </row>
    <row r="146" s="2" customFormat="1">
      <c r="A146" s="37"/>
      <c r="B146" s="38"/>
      <c r="C146" s="39"/>
      <c r="D146" s="211" t="s">
        <v>178</v>
      </c>
      <c r="E146" s="39"/>
      <c r="F146" s="215" t="s">
        <v>910</v>
      </c>
      <c r="G146" s="39"/>
      <c r="H146" s="39"/>
      <c r="I146" s="147"/>
      <c r="J146" s="39"/>
      <c r="K146" s="39"/>
      <c r="L146" s="43"/>
      <c r="M146" s="213"/>
      <c r="N146" s="21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178</v>
      </c>
      <c r="AU146" s="16" t="s">
        <v>74</v>
      </c>
    </row>
    <row r="147" s="10" customFormat="1">
      <c r="A147" s="10"/>
      <c r="B147" s="216"/>
      <c r="C147" s="217"/>
      <c r="D147" s="211" t="s">
        <v>180</v>
      </c>
      <c r="E147" s="218" t="s">
        <v>19</v>
      </c>
      <c r="F147" s="219" t="s">
        <v>1076</v>
      </c>
      <c r="G147" s="217"/>
      <c r="H147" s="218" t="s">
        <v>19</v>
      </c>
      <c r="I147" s="220"/>
      <c r="J147" s="217"/>
      <c r="K147" s="217"/>
      <c r="L147" s="221"/>
      <c r="M147" s="222"/>
      <c r="N147" s="223"/>
      <c r="O147" s="223"/>
      <c r="P147" s="223"/>
      <c r="Q147" s="223"/>
      <c r="R147" s="223"/>
      <c r="S147" s="223"/>
      <c r="T147" s="224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25" t="s">
        <v>180</v>
      </c>
      <c r="AU147" s="225" t="s">
        <v>74</v>
      </c>
      <c r="AV147" s="10" t="s">
        <v>81</v>
      </c>
      <c r="AW147" s="10" t="s">
        <v>35</v>
      </c>
      <c r="AX147" s="10" t="s">
        <v>74</v>
      </c>
      <c r="AY147" s="225" t="s">
        <v>174</v>
      </c>
    </row>
    <row r="148" s="11" customFormat="1">
      <c r="A148" s="11"/>
      <c r="B148" s="226"/>
      <c r="C148" s="227"/>
      <c r="D148" s="211" t="s">
        <v>180</v>
      </c>
      <c r="E148" s="228" t="s">
        <v>19</v>
      </c>
      <c r="F148" s="229" t="s">
        <v>173</v>
      </c>
      <c r="G148" s="227"/>
      <c r="H148" s="230">
        <v>4</v>
      </c>
      <c r="I148" s="231"/>
      <c r="J148" s="227"/>
      <c r="K148" s="227"/>
      <c r="L148" s="232"/>
      <c r="M148" s="262"/>
      <c r="N148" s="263"/>
      <c r="O148" s="263"/>
      <c r="P148" s="263"/>
      <c r="Q148" s="263"/>
      <c r="R148" s="263"/>
      <c r="S148" s="263"/>
      <c r="T148" s="264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36" t="s">
        <v>180</v>
      </c>
      <c r="AU148" s="236" t="s">
        <v>74</v>
      </c>
      <c r="AV148" s="11" t="s">
        <v>83</v>
      </c>
      <c r="AW148" s="11" t="s">
        <v>35</v>
      </c>
      <c r="AX148" s="11" t="s">
        <v>81</v>
      </c>
      <c r="AY148" s="236" t="s">
        <v>174</v>
      </c>
    </row>
    <row r="149" s="2" customFormat="1" ht="6.96" customHeight="1">
      <c r="A149" s="37"/>
      <c r="B149" s="58"/>
      <c r="C149" s="59"/>
      <c r="D149" s="59"/>
      <c r="E149" s="59"/>
      <c r="F149" s="59"/>
      <c r="G149" s="59"/>
      <c r="H149" s="59"/>
      <c r="I149" s="175"/>
      <c r="J149" s="59"/>
      <c r="K149" s="59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70/nr+bL+l+WnAZopq6KCuh5l+7a5x/0stpW+9MgOHR/TZW6XMZ0T77eufSBby8UUzDY/7k3WB/V4prkD7GUBg==" hashValue="HL49Me5y1I2+vqOXZFzYFcyjTt3G4W2S4w6nUjM+d8jZOyo1JIxZAOTPi3ndURHX5Ayw+Emw0xFUS/Zl1/niug==" algorithmName="SHA-512" password="CC35"/>
  <autoFilter ref="C90:K14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138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948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1188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ROUND((SUM(BE91:BE134)),  2)</f>
        <v>0</v>
      </c>
      <c r="G37" s="37"/>
      <c r="H37" s="37"/>
      <c r="I37" s="164">
        <v>0.20999999999999999</v>
      </c>
      <c r="J37" s="163">
        <f>ROUND(((SUM(BE91:BE134))*I37),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ROUND((SUM(BF91:BF134)),  2)</f>
        <v>0</v>
      </c>
      <c r="G38" s="37"/>
      <c r="H38" s="37"/>
      <c r="I38" s="164">
        <v>0.14999999999999999</v>
      </c>
      <c r="J38" s="163">
        <f>ROUND(((SUM(BF91:BF134))*I38),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ROUND((SUM(BG91:BG134)),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ROUND((SUM(BH91:BH134)),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ROUND((SUM(BI91:BI134)),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948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04 - SO 04 - TO Ústí n. L. západ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948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04 - SO 04 - TO Ústí n. L. západ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SUM(P92:P134)</f>
        <v>0</v>
      </c>
      <c r="Q91" s="95"/>
      <c r="R91" s="195">
        <f>SUM(R92:R134)</f>
        <v>990</v>
      </c>
      <c r="S91" s="95"/>
      <c r="T91" s="196">
        <f>SUM(T92:T134)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SUM(BK92:BK134)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704</v>
      </c>
      <c r="F92" s="200" t="s">
        <v>705</v>
      </c>
      <c r="G92" s="201" t="s">
        <v>171</v>
      </c>
      <c r="H92" s="202">
        <v>7.1500000000000004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1189</v>
      </c>
    </row>
    <row r="93" s="2" customFormat="1">
      <c r="A93" s="37"/>
      <c r="B93" s="38"/>
      <c r="C93" s="39"/>
      <c r="D93" s="211" t="s">
        <v>176</v>
      </c>
      <c r="E93" s="39"/>
      <c r="F93" s="212" t="s">
        <v>707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1190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1191</v>
      </c>
      <c r="G96" s="227"/>
      <c r="H96" s="230">
        <v>0.75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1192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1082</v>
      </c>
      <c r="G98" s="227"/>
      <c r="H98" s="230">
        <v>0.90000000000000002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1193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1082</v>
      </c>
      <c r="G100" s="227"/>
      <c r="H100" s="230">
        <v>0.90000000000000002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74</v>
      </c>
      <c r="AY100" s="236" t="s">
        <v>174</v>
      </c>
    </row>
    <row r="101" s="10" customFormat="1">
      <c r="A101" s="10"/>
      <c r="B101" s="216"/>
      <c r="C101" s="217"/>
      <c r="D101" s="211" t="s">
        <v>180</v>
      </c>
      <c r="E101" s="218" t="s">
        <v>19</v>
      </c>
      <c r="F101" s="219" t="s">
        <v>1194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5" t="s">
        <v>180</v>
      </c>
      <c r="AU101" s="225" t="s">
        <v>74</v>
      </c>
      <c r="AV101" s="10" t="s">
        <v>81</v>
      </c>
      <c r="AW101" s="10" t="s">
        <v>35</v>
      </c>
      <c r="AX101" s="10" t="s">
        <v>74</v>
      </c>
      <c r="AY101" s="225" t="s">
        <v>174</v>
      </c>
    </row>
    <row r="102" s="10" customFormat="1">
      <c r="A102" s="10"/>
      <c r="B102" s="216"/>
      <c r="C102" s="217"/>
      <c r="D102" s="211" t="s">
        <v>180</v>
      </c>
      <c r="E102" s="218" t="s">
        <v>19</v>
      </c>
      <c r="F102" s="219" t="s">
        <v>1195</v>
      </c>
      <c r="G102" s="217"/>
      <c r="H102" s="218" t="s">
        <v>19</v>
      </c>
      <c r="I102" s="220"/>
      <c r="J102" s="217"/>
      <c r="K102" s="217"/>
      <c r="L102" s="221"/>
      <c r="M102" s="222"/>
      <c r="N102" s="223"/>
      <c r="O102" s="223"/>
      <c r="P102" s="223"/>
      <c r="Q102" s="223"/>
      <c r="R102" s="223"/>
      <c r="S102" s="223"/>
      <c r="T102" s="224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25" t="s">
        <v>180</v>
      </c>
      <c r="AU102" s="225" t="s">
        <v>74</v>
      </c>
      <c r="AV102" s="10" t="s">
        <v>81</v>
      </c>
      <c r="AW102" s="10" t="s">
        <v>35</v>
      </c>
      <c r="AX102" s="10" t="s">
        <v>74</v>
      </c>
      <c r="AY102" s="225" t="s">
        <v>174</v>
      </c>
    </row>
    <row r="103" s="11" customFormat="1">
      <c r="A103" s="11"/>
      <c r="B103" s="226"/>
      <c r="C103" s="227"/>
      <c r="D103" s="211" t="s">
        <v>180</v>
      </c>
      <c r="E103" s="228" t="s">
        <v>19</v>
      </c>
      <c r="F103" s="229" t="s">
        <v>1196</v>
      </c>
      <c r="G103" s="227"/>
      <c r="H103" s="230">
        <v>1.2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36" t="s">
        <v>180</v>
      </c>
      <c r="AU103" s="236" t="s">
        <v>74</v>
      </c>
      <c r="AV103" s="11" t="s">
        <v>83</v>
      </c>
      <c r="AW103" s="11" t="s">
        <v>35</v>
      </c>
      <c r="AX103" s="11" t="s">
        <v>74</v>
      </c>
      <c r="AY103" s="236" t="s">
        <v>174</v>
      </c>
    </row>
    <row r="104" s="10" customFormat="1">
      <c r="A104" s="10"/>
      <c r="B104" s="216"/>
      <c r="C104" s="217"/>
      <c r="D104" s="211" t="s">
        <v>180</v>
      </c>
      <c r="E104" s="218" t="s">
        <v>19</v>
      </c>
      <c r="F104" s="219" t="s">
        <v>1197</v>
      </c>
      <c r="G104" s="217"/>
      <c r="H104" s="218" t="s">
        <v>19</v>
      </c>
      <c r="I104" s="220"/>
      <c r="J104" s="217"/>
      <c r="K104" s="217"/>
      <c r="L104" s="221"/>
      <c r="M104" s="222"/>
      <c r="N104" s="223"/>
      <c r="O104" s="223"/>
      <c r="P104" s="223"/>
      <c r="Q104" s="223"/>
      <c r="R104" s="223"/>
      <c r="S104" s="223"/>
      <c r="T104" s="224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25" t="s">
        <v>180</v>
      </c>
      <c r="AU104" s="225" t="s">
        <v>74</v>
      </c>
      <c r="AV104" s="10" t="s">
        <v>81</v>
      </c>
      <c r="AW104" s="10" t="s">
        <v>35</v>
      </c>
      <c r="AX104" s="10" t="s">
        <v>74</v>
      </c>
      <c r="AY104" s="225" t="s">
        <v>174</v>
      </c>
    </row>
    <row r="105" s="10" customFormat="1">
      <c r="A105" s="10"/>
      <c r="B105" s="216"/>
      <c r="C105" s="217"/>
      <c r="D105" s="211" t="s">
        <v>180</v>
      </c>
      <c r="E105" s="218" t="s">
        <v>19</v>
      </c>
      <c r="F105" s="219" t="s">
        <v>1198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5" t="s">
        <v>180</v>
      </c>
      <c r="AU105" s="225" t="s">
        <v>74</v>
      </c>
      <c r="AV105" s="10" t="s">
        <v>81</v>
      </c>
      <c r="AW105" s="10" t="s">
        <v>35</v>
      </c>
      <c r="AX105" s="10" t="s">
        <v>74</v>
      </c>
      <c r="AY105" s="225" t="s">
        <v>174</v>
      </c>
    </row>
    <row r="106" s="11" customFormat="1">
      <c r="A106" s="11"/>
      <c r="B106" s="226"/>
      <c r="C106" s="227"/>
      <c r="D106" s="211" t="s">
        <v>180</v>
      </c>
      <c r="E106" s="228" t="s">
        <v>19</v>
      </c>
      <c r="F106" s="229" t="s">
        <v>1199</v>
      </c>
      <c r="G106" s="227"/>
      <c r="H106" s="230">
        <v>2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6" t="s">
        <v>180</v>
      </c>
      <c r="AU106" s="236" t="s">
        <v>74</v>
      </c>
      <c r="AV106" s="11" t="s">
        <v>83</v>
      </c>
      <c r="AW106" s="11" t="s">
        <v>35</v>
      </c>
      <c r="AX106" s="11" t="s">
        <v>74</v>
      </c>
      <c r="AY106" s="236" t="s">
        <v>174</v>
      </c>
    </row>
    <row r="107" s="10" customFormat="1">
      <c r="A107" s="10"/>
      <c r="B107" s="216"/>
      <c r="C107" s="217"/>
      <c r="D107" s="211" t="s">
        <v>180</v>
      </c>
      <c r="E107" s="218" t="s">
        <v>19</v>
      </c>
      <c r="F107" s="219" t="s">
        <v>1200</v>
      </c>
      <c r="G107" s="217"/>
      <c r="H107" s="218" t="s">
        <v>19</v>
      </c>
      <c r="I107" s="220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25" t="s">
        <v>180</v>
      </c>
      <c r="AU107" s="225" t="s">
        <v>74</v>
      </c>
      <c r="AV107" s="10" t="s">
        <v>81</v>
      </c>
      <c r="AW107" s="10" t="s">
        <v>35</v>
      </c>
      <c r="AX107" s="10" t="s">
        <v>74</v>
      </c>
      <c r="AY107" s="225" t="s">
        <v>174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1158</v>
      </c>
      <c r="G108" s="227"/>
      <c r="H108" s="230">
        <v>0.80000000000000004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74</v>
      </c>
      <c r="AY108" s="236" t="s">
        <v>174</v>
      </c>
    </row>
    <row r="109" s="10" customFormat="1">
      <c r="A109" s="10"/>
      <c r="B109" s="216"/>
      <c r="C109" s="217"/>
      <c r="D109" s="211" t="s">
        <v>180</v>
      </c>
      <c r="E109" s="218" t="s">
        <v>19</v>
      </c>
      <c r="F109" s="219" t="s">
        <v>1201</v>
      </c>
      <c r="G109" s="217"/>
      <c r="H109" s="218" t="s">
        <v>19</v>
      </c>
      <c r="I109" s="220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5" t="s">
        <v>180</v>
      </c>
      <c r="AU109" s="225" t="s">
        <v>74</v>
      </c>
      <c r="AV109" s="10" t="s">
        <v>81</v>
      </c>
      <c r="AW109" s="10" t="s">
        <v>35</v>
      </c>
      <c r="AX109" s="10" t="s">
        <v>74</v>
      </c>
      <c r="AY109" s="225" t="s">
        <v>174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1153</v>
      </c>
      <c r="G110" s="227"/>
      <c r="H110" s="230">
        <v>0.59999999999999998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74</v>
      </c>
      <c r="AY110" s="236" t="s">
        <v>174</v>
      </c>
    </row>
    <row r="111" s="12" customFormat="1">
      <c r="A111" s="12"/>
      <c r="B111" s="237"/>
      <c r="C111" s="238"/>
      <c r="D111" s="211" t="s">
        <v>180</v>
      </c>
      <c r="E111" s="239" t="s">
        <v>19</v>
      </c>
      <c r="F111" s="240" t="s">
        <v>189</v>
      </c>
      <c r="G111" s="238"/>
      <c r="H111" s="241">
        <v>7.1500000000000004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7" t="s">
        <v>180</v>
      </c>
      <c r="AU111" s="247" t="s">
        <v>74</v>
      </c>
      <c r="AV111" s="12" t="s">
        <v>173</v>
      </c>
      <c r="AW111" s="12" t="s">
        <v>35</v>
      </c>
      <c r="AX111" s="12" t="s">
        <v>81</v>
      </c>
      <c r="AY111" s="247" t="s">
        <v>174</v>
      </c>
    </row>
    <row r="112" s="2" customFormat="1" ht="21.75" customHeight="1">
      <c r="A112" s="37"/>
      <c r="B112" s="38"/>
      <c r="C112" s="198" t="s">
        <v>83</v>
      </c>
      <c r="D112" s="198" t="s">
        <v>168</v>
      </c>
      <c r="E112" s="199" t="s">
        <v>970</v>
      </c>
      <c r="F112" s="200" t="s">
        <v>971</v>
      </c>
      <c r="G112" s="201" t="s">
        <v>220</v>
      </c>
      <c r="H112" s="202">
        <v>784.32000000000005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1202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973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708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10" customFormat="1">
      <c r="A115" s="10"/>
      <c r="B115" s="216"/>
      <c r="C115" s="217"/>
      <c r="D115" s="211" t="s">
        <v>180</v>
      </c>
      <c r="E115" s="218" t="s">
        <v>19</v>
      </c>
      <c r="F115" s="219" t="s">
        <v>1203</v>
      </c>
      <c r="G115" s="217"/>
      <c r="H115" s="218" t="s">
        <v>19</v>
      </c>
      <c r="I115" s="220"/>
      <c r="J115" s="217"/>
      <c r="K115" s="217"/>
      <c r="L115" s="221"/>
      <c r="M115" s="222"/>
      <c r="N115" s="223"/>
      <c r="O115" s="223"/>
      <c r="P115" s="223"/>
      <c r="Q115" s="223"/>
      <c r="R115" s="223"/>
      <c r="S115" s="223"/>
      <c r="T115" s="224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25" t="s">
        <v>180</v>
      </c>
      <c r="AU115" s="225" t="s">
        <v>74</v>
      </c>
      <c r="AV115" s="10" t="s">
        <v>81</v>
      </c>
      <c r="AW115" s="10" t="s">
        <v>35</v>
      </c>
      <c r="AX115" s="10" t="s">
        <v>74</v>
      </c>
      <c r="AY115" s="225" t="s">
        <v>174</v>
      </c>
    </row>
    <row r="116" s="11" customFormat="1">
      <c r="A116" s="11"/>
      <c r="B116" s="226"/>
      <c r="C116" s="227"/>
      <c r="D116" s="211" t="s">
        <v>180</v>
      </c>
      <c r="E116" s="228" t="s">
        <v>19</v>
      </c>
      <c r="F116" s="229" t="s">
        <v>1204</v>
      </c>
      <c r="G116" s="227"/>
      <c r="H116" s="230">
        <v>734.47000000000003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6" t="s">
        <v>180</v>
      </c>
      <c r="AU116" s="236" t="s">
        <v>74</v>
      </c>
      <c r="AV116" s="11" t="s">
        <v>83</v>
      </c>
      <c r="AW116" s="11" t="s">
        <v>35</v>
      </c>
      <c r="AX116" s="11" t="s">
        <v>74</v>
      </c>
      <c r="AY116" s="236" t="s">
        <v>174</v>
      </c>
    </row>
    <row r="117" s="10" customFormat="1">
      <c r="A117" s="10"/>
      <c r="B117" s="216"/>
      <c r="C117" s="217"/>
      <c r="D117" s="211" t="s">
        <v>180</v>
      </c>
      <c r="E117" s="218" t="s">
        <v>19</v>
      </c>
      <c r="F117" s="219" t="s">
        <v>1205</v>
      </c>
      <c r="G117" s="217"/>
      <c r="H117" s="218" t="s">
        <v>19</v>
      </c>
      <c r="I117" s="220"/>
      <c r="J117" s="217"/>
      <c r="K117" s="217"/>
      <c r="L117" s="221"/>
      <c r="M117" s="222"/>
      <c r="N117" s="223"/>
      <c r="O117" s="223"/>
      <c r="P117" s="223"/>
      <c r="Q117" s="223"/>
      <c r="R117" s="223"/>
      <c r="S117" s="223"/>
      <c r="T117" s="224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5" t="s">
        <v>180</v>
      </c>
      <c r="AU117" s="225" t="s">
        <v>74</v>
      </c>
      <c r="AV117" s="10" t="s">
        <v>81</v>
      </c>
      <c r="AW117" s="10" t="s">
        <v>35</v>
      </c>
      <c r="AX117" s="10" t="s">
        <v>74</v>
      </c>
      <c r="AY117" s="225" t="s">
        <v>174</v>
      </c>
    </row>
    <row r="118" s="11" customFormat="1">
      <c r="A118" s="11"/>
      <c r="B118" s="226"/>
      <c r="C118" s="227"/>
      <c r="D118" s="211" t="s">
        <v>180</v>
      </c>
      <c r="E118" s="228" t="s">
        <v>19</v>
      </c>
      <c r="F118" s="229" t="s">
        <v>1206</v>
      </c>
      <c r="G118" s="227"/>
      <c r="H118" s="230">
        <v>49.850000000000001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36" t="s">
        <v>180</v>
      </c>
      <c r="AU118" s="236" t="s">
        <v>74</v>
      </c>
      <c r="AV118" s="11" t="s">
        <v>83</v>
      </c>
      <c r="AW118" s="11" t="s">
        <v>35</v>
      </c>
      <c r="AX118" s="11" t="s">
        <v>74</v>
      </c>
      <c r="AY118" s="236" t="s">
        <v>174</v>
      </c>
    </row>
    <row r="119" s="12" customFormat="1">
      <c r="A119" s="12"/>
      <c r="B119" s="237"/>
      <c r="C119" s="238"/>
      <c r="D119" s="211" t="s">
        <v>180</v>
      </c>
      <c r="E119" s="239" t="s">
        <v>19</v>
      </c>
      <c r="F119" s="240" t="s">
        <v>189</v>
      </c>
      <c r="G119" s="238"/>
      <c r="H119" s="241">
        <v>784.32000000000005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7" t="s">
        <v>180</v>
      </c>
      <c r="AU119" s="247" t="s">
        <v>74</v>
      </c>
      <c r="AV119" s="12" t="s">
        <v>173</v>
      </c>
      <c r="AW119" s="12" t="s">
        <v>35</v>
      </c>
      <c r="AX119" s="12" t="s">
        <v>81</v>
      </c>
      <c r="AY119" s="247" t="s">
        <v>174</v>
      </c>
    </row>
    <row r="120" s="2" customFormat="1" ht="21.75" customHeight="1">
      <c r="A120" s="37"/>
      <c r="B120" s="38"/>
      <c r="C120" s="198" t="s">
        <v>90</v>
      </c>
      <c r="D120" s="198" t="s">
        <v>168</v>
      </c>
      <c r="E120" s="199" t="s">
        <v>195</v>
      </c>
      <c r="F120" s="200" t="s">
        <v>196</v>
      </c>
      <c r="G120" s="201" t="s">
        <v>197</v>
      </c>
      <c r="H120" s="202">
        <v>660</v>
      </c>
      <c r="I120" s="203"/>
      <c r="J120" s="204">
        <f>ROUND(I120*H120,2)</f>
        <v>0</v>
      </c>
      <c r="K120" s="200" t="s">
        <v>172</v>
      </c>
      <c r="L120" s="43"/>
      <c r="M120" s="205" t="s">
        <v>19</v>
      </c>
      <c r="N120" s="206" t="s">
        <v>45</v>
      </c>
      <c r="O120" s="83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9" t="s">
        <v>173</v>
      </c>
      <c r="AT120" s="209" t="s">
        <v>168</v>
      </c>
      <c r="AU120" s="209" t="s">
        <v>74</v>
      </c>
      <c r="AY120" s="16" t="s">
        <v>174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6" t="s">
        <v>81</v>
      </c>
      <c r="BK120" s="210">
        <f>ROUND(I120*H120,2)</f>
        <v>0</v>
      </c>
      <c r="BL120" s="16" t="s">
        <v>173</v>
      </c>
      <c r="BM120" s="209" t="s">
        <v>1207</v>
      </c>
    </row>
    <row r="121" s="2" customFormat="1">
      <c r="A121" s="37"/>
      <c r="B121" s="38"/>
      <c r="C121" s="39"/>
      <c r="D121" s="211" t="s">
        <v>176</v>
      </c>
      <c r="E121" s="39"/>
      <c r="F121" s="212" t="s">
        <v>199</v>
      </c>
      <c r="G121" s="39"/>
      <c r="H121" s="39"/>
      <c r="I121" s="147"/>
      <c r="J121" s="39"/>
      <c r="K121" s="39"/>
      <c r="L121" s="43"/>
      <c r="M121" s="213"/>
      <c r="N121" s="214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176</v>
      </c>
      <c r="AU121" s="16" t="s">
        <v>74</v>
      </c>
    </row>
    <row r="122" s="2" customFormat="1">
      <c r="A122" s="37"/>
      <c r="B122" s="38"/>
      <c r="C122" s="39"/>
      <c r="D122" s="211" t="s">
        <v>178</v>
      </c>
      <c r="E122" s="39"/>
      <c r="F122" s="215" t="s">
        <v>200</v>
      </c>
      <c r="G122" s="39"/>
      <c r="H122" s="39"/>
      <c r="I122" s="147"/>
      <c r="J122" s="39"/>
      <c r="K122" s="39"/>
      <c r="L122" s="43"/>
      <c r="M122" s="213"/>
      <c r="N122" s="21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178</v>
      </c>
      <c r="AU122" s="16" t="s">
        <v>74</v>
      </c>
    </row>
    <row r="123" s="11" customFormat="1">
      <c r="A123" s="11"/>
      <c r="B123" s="226"/>
      <c r="C123" s="227"/>
      <c r="D123" s="211" t="s">
        <v>180</v>
      </c>
      <c r="E123" s="228" t="s">
        <v>19</v>
      </c>
      <c r="F123" s="229" t="s">
        <v>202</v>
      </c>
      <c r="G123" s="227"/>
      <c r="H123" s="230">
        <v>660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36" t="s">
        <v>180</v>
      </c>
      <c r="AU123" s="236" t="s">
        <v>74</v>
      </c>
      <c r="AV123" s="11" t="s">
        <v>83</v>
      </c>
      <c r="AW123" s="11" t="s">
        <v>35</v>
      </c>
      <c r="AX123" s="11" t="s">
        <v>81</v>
      </c>
      <c r="AY123" s="236" t="s">
        <v>174</v>
      </c>
    </row>
    <row r="124" s="2" customFormat="1" ht="21.75" customHeight="1">
      <c r="A124" s="37"/>
      <c r="B124" s="38"/>
      <c r="C124" s="248" t="s">
        <v>173</v>
      </c>
      <c r="D124" s="248" t="s">
        <v>203</v>
      </c>
      <c r="E124" s="249" t="s">
        <v>424</v>
      </c>
      <c r="F124" s="250" t="s">
        <v>425</v>
      </c>
      <c r="G124" s="251" t="s">
        <v>206</v>
      </c>
      <c r="H124" s="252">
        <v>990</v>
      </c>
      <c r="I124" s="253"/>
      <c r="J124" s="254">
        <f>ROUND(I124*H124,2)</f>
        <v>0</v>
      </c>
      <c r="K124" s="250" t="s">
        <v>172</v>
      </c>
      <c r="L124" s="255"/>
      <c r="M124" s="256" t="s">
        <v>19</v>
      </c>
      <c r="N124" s="257" t="s">
        <v>45</v>
      </c>
      <c r="O124" s="83"/>
      <c r="P124" s="207">
        <f>O124*H124</f>
        <v>0</v>
      </c>
      <c r="Q124" s="207">
        <v>1</v>
      </c>
      <c r="R124" s="207">
        <f>Q124*H124</f>
        <v>990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207</v>
      </c>
      <c r="AT124" s="209" t="s">
        <v>203</v>
      </c>
      <c r="AU124" s="209" t="s">
        <v>74</v>
      </c>
      <c r="AY124" s="16" t="s">
        <v>174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81</v>
      </c>
      <c r="BK124" s="210">
        <f>ROUND(I124*H124,2)</f>
        <v>0</v>
      </c>
      <c r="BL124" s="16" t="s">
        <v>173</v>
      </c>
      <c r="BM124" s="209" t="s">
        <v>1208</v>
      </c>
    </row>
    <row r="125" s="2" customFormat="1">
      <c r="A125" s="37"/>
      <c r="B125" s="38"/>
      <c r="C125" s="39"/>
      <c r="D125" s="211" t="s">
        <v>176</v>
      </c>
      <c r="E125" s="39"/>
      <c r="F125" s="212" t="s">
        <v>425</v>
      </c>
      <c r="G125" s="39"/>
      <c r="H125" s="39"/>
      <c r="I125" s="147"/>
      <c r="J125" s="39"/>
      <c r="K125" s="39"/>
      <c r="L125" s="43"/>
      <c r="M125" s="213"/>
      <c r="N125" s="21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176</v>
      </c>
      <c r="AU125" s="16" t="s">
        <v>74</v>
      </c>
    </row>
    <row r="126" s="11" customFormat="1">
      <c r="A126" s="11"/>
      <c r="B126" s="226"/>
      <c r="C126" s="227"/>
      <c r="D126" s="211" t="s">
        <v>180</v>
      </c>
      <c r="E126" s="228" t="s">
        <v>19</v>
      </c>
      <c r="F126" s="229" t="s">
        <v>1209</v>
      </c>
      <c r="G126" s="227"/>
      <c r="H126" s="230">
        <v>990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36" t="s">
        <v>180</v>
      </c>
      <c r="AU126" s="236" t="s">
        <v>74</v>
      </c>
      <c r="AV126" s="11" t="s">
        <v>83</v>
      </c>
      <c r="AW126" s="11" t="s">
        <v>35</v>
      </c>
      <c r="AX126" s="11" t="s">
        <v>81</v>
      </c>
      <c r="AY126" s="236" t="s">
        <v>174</v>
      </c>
    </row>
    <row r="127" s="2" customFormat="1" ht="44.25" customHeight="1">
      <c r="A127" s="37"/>
      <c r="B127" s="38"/>
      <c r="C127" s="198" t="s">
        <v>211</v>
      </c>
      <c r="D127" s="198" t="s">
        <v>168</v>
      </c>
      <c r="E127" s="199" t="s">
        <v>1210</v>
      </c>
      <c r="F127" s="200" t="s">
        <v>1211</v>
      </c>
      <c r="G127" s="201" t="s">
        <v>206</v>
      </c>
      <c r="H127" s="202">
        <v>990</v>
      </c>
      <c r="I127" s="203"/>
      <c r="J127" s="204">
        <f>ROUND(I127*H127,2)</f>
        <v>0</v>
      </c>
      <c r="K127" s="200" t="s">
        <v>172</v>
      </c>
      <c r="L127" s="43"/>
      <c r="M127" s="205" t="s">
        <v>19</v>
      </c>
      <c r="N127" s="206" t="s">
        <v>45</v>
      </c>
      <c r="O127" s="83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173</v>
      </c>
      <c r="AT127" s="209" t="s">
        <v>168</v>
      </c>
      <c r="AU127" s="209" t="s">
        <v>74</v>
      </c>
      <c r="AY127" s="16" t="s">
        <v>174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81</v>
      </c>
      <c r="BK127" s="210">
        <f>ROUND(I127*H127,2)</f>
        <v>0</v>
      </c>
      <c r="BL127" s="16" t="s">
        <v>173</v>
      </c>
      <c r="BM127" s="209" t="s">
        <v>1212</v>
      </c>
    </row>
    <row r="128" s="2" customFormat="1">
      <c r="A128" s="37"/>
      <c r="B128" s="38"/>
      <c r="C128" s="39"/>
      <c r="D128" s="211" t="s">
        <v>176</v>
      </c>
      <c r="E128" s="39"/>
      <c r="F128" s="212" t="s">
        <v>1213</v>
      </c>
      <c r="G128" s="39"/>
      <c r="H128" s="39"/>
      <c r="I128" s="147"/>
      <c r="J128" s="39"/>
      <c r="K128" s="39"/>
      <c r="L128" s="43"/>
      <c r="M128" s="213"/>
      <c r="N128" s="214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176</v>
      </c>
      <c r="AU128" s="16" t="s">
        <v>74</v>
      </c>
    </row>
    <row r="129" s="2" customFormat="1">
      <c r="A129" s="37"/>
      <c r="B129" s="38"/>
      <c r="C129" s="39"/>
      <c r="D129" s="211" t="s">
        <v>178</v>
      </c>
      <c r="E129" s="39"/>
      <c r="F129" s="215" t="s">
        <v>216</v>
      </c>
      <c r="G129" s="39"/>
      <c r="H129" s="39"/>
      <c r="I129" s="147"/>
      <c r="J129" s="39"/>
      <c r="K129" s="39"/>
      <c r="L129" s="43"/>
      <c r="M129" s="213"/>
      <c r="N129" s="21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178</v>
      </c>
      <c r="AU129" s="16" t="s">
        <v>74</v>
      </c>
    </row>
    <row r="130" s="2" customFormat="1" ht="21.75" customHeight="1">
      <c r="A130" s="37"/>
      <c r="B130" s="38"/>
      <c r="C130" s="198" t="s">
        <v>217</v>
      </c>
      <c r="D130" s="198" t="s">
        <v>168</v>
      </c>
      <c r="E130" s="199" t="s">
        <v>906</v>
      </c>
      <c r="F130" s="200" t="s">
        <v>907</v>
      </c>
      <c r="G130" s="201" t="s">
        <v>268</v>
      </c>
      <c r="H130" s="202">
        <v>2</v>
      </c>
      <c r="I130" s="203"/>
      <c r="J130" s="204">
        <f>ROUND(I130*H130,2)</f>
        <v>0</v>
      </c>
      <c r="K130" s="200" t="s">
        <v>172</v>
      </c>
      <c r="L130" s="43"/>
      <c r="M130" s="205" t="s">
        <v>19</v>
      </c>
      <c r="N130" s="206" t="s">
        <v>45</v>
      </c>
      <c r="O130" s="83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173</v>
      </c>
      <c r="AT130" s="209" t="s">
        <v>168</v>
      </c>
      <c r="AU130" s="209" t="s">
        <v>74</v>
      </c>
      <c r="AY130" s="16" t="s">
        <v>174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81</v>
      </c>
      <c r="BK130" s="210">
        <f>ROUND(I130*H130,2)</f>
        <v>0</v>
      </c>
      <c r="BL130" s="16" t="s">
        <v>173</v>
      </c>
      <c r="BM130" s="209" t="s">
        <v>1214</v>
      </c>
    </row>
    <row r="131" s="2" customFormat="1">
      <c r="A131" s="37"/>
      <c r="B131" s="38"/>
      <c r="C131" s="39"/>
      <c r="D131" s="211" t="s">
        <v>176</v>
      </c>
      <c r="E131" s="39"/>
      <c r="F131" s="212" t="s">
        <v>909</v>
      </c>
      <c r="G131" s="39"/>
      <c r="H131" s="39"/>
      <c r="I131" s="147"/>
      <c r="J131" s="39"/>
      <c r="K131" s="39"/>
      <c r="L131" s="43"/>
      <c r="M131" s="213"/>
      <c r="N131" s="214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176</v>
      </c>
      <c r="AU131" s="16" t="s">
        <v>74</v>
      </c>
    </row>
    <row r="132" s="2" customFormat="1">
      <c r="A132" s="37"/>
      <c r="B132" s="38"/>
      <c r="C132" s="39"/>
      <c r="D132" s="211" t="s">
        <v>178</v>
      </c>
      <c r="E132" s="39"/>
      <c r="F132" s="215" t="s">
        <v>910</v>
      </c>
      <c r="G132" s="39"/>
      <c r="H132" s="39"/>
      <c r="I132" s="147"/>
      <c r="J132" s="39"/>
      <c r="K132" s="39"/>
      <c r="L132" s="43"/>
      <c r="M132" s="213"/>
      <c r="N132" s="21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178</v>
      </c>
      <c r="AU132" s="16" t="s">
        <v>74</v>
      </c>
    </row>
    <row r="133" s="10" customFormat="1">
      <c r="A133" s="10"/>
      <c r="B133" s="216"/>
      <c r="C133" s="217"/>
      <c r="D133" s="211" t="s">
        <v>180</v>
      </c>
      <c r="E133" s="218" t="s">
        <v>19</v>
      </c>
      <c r="F133" s="219" t="s">
        <v>1215</v>
      </c>
      <c r="G133" s="217"/>
      <c r="H133" s="218" t="s">
        <v>19</v>
      </c>
      <c r="I133" s="220"/>
      <c r="J133" s="217"/>
      <c r="K133" s="217"/>
      <c r="L133" s="221"/>
      <c r="M133" s="222"/>
      <c r="N133" s="223"/>
      <c r="O133" s="223"/>
      <c r="P133" s="223"/>
      <c r="Q133" s="223"/>
      <c r="R133" s="223"/>
      <c r="S133" s="223"/>
      <c r="T133" s="22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5" t="s">
        <v>180</v>
      </c>
      <c r="AU133" s="225" t="s">
        <v>74</v>
      </c>
      <c r="AV133" s="10" t="s">
        <v>81</v>
      </c>
      <c r="AW133" s="10" t="s">
        <v>35</v>
      </c>
      <c r="AX133" s="10" t="s">
        <v>74</v>
      </c>
      <c r="AY133" s="225" t="s">
        <v>174</v>
      </c>
    </row>
    <row r="134" s="11" customFormat="1">
      <c r="A134" s="11"/>
      <c r="B134" s="226"/>
      <c r="C134" s="227"/>
      <c r="D134" s="211" t="s">
        <v>180</v>
      </c>
      <c r="E134" s="228" t="s">
        <v>19</v>
      </c>
      <c r="F134" s="229" t="s">
        <v>83</v>
      </c>
      <c r="G134" s="227"/>
      <c r="H134" s="230">
        <v>2</v>
      </c>
      <c r="I134" s="231"/>
      <c r="J134" s="227"/>
      <c r="K134" s="227"/>
      <c r="L134" s="232"/>
      <c r="M134" s="262"/>
      <c r="N134" s="263"/>
      <c r="O134" s="263"/>
      <c r="P134" s="263"/>
      <c r="Q134" s="263"/>
      <c r="R134" s="263"/>
      <c r="S134" s="263"/>
      <c r="T134" s="264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36" t="s">
        <v>180</v>
      </c>
      <c r="AU134" s="236" t="s">
        <v>74</v>
      </c>
      <c r="AV134" s="11" t="s">
        <v>83</v>
      </c>
      <c r="AW134" s="11" t="s">
        <v>35</v>
      </c>
      <c r="AX134" s="11" t="s">
        <v>81</v>
      </c>
      <c r="AY134" s="236" t="s">
        <v>174</v>
      </c>
    </row>
    <row r="135" s="2" customFormat="1" ht="6.96" customHeight="1">
      <c r="A135" s="37"/>
      <c r="B135" s="58"/>
      <c r="C135" s="59"/>
      <c r="D135" s="59"/>
      <c r="E135" s="59"/>
      <c r="F135" s="59"/>
      <c r="G135" s="59"/>
      <c r="H135" s="59"/>
      <c r="I135" s="175"/>
      <c r="J135" s="59"/>
      <c r="K135" s="59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OqFMlTdyLfkWBBxmssQs0Rf2TndedzGf0cjvaphq8azp7V5QGqEyXFshJHGVWJv/phPotFXNygmgzKO5//XCWA==" hashValue="DT0HfeirNZBWwPOjEwImNCr1x3dFMXMort5bVClDcWuTmLsTN7p0JeY6XKhS9giCjc+A20/Uqg3LCh29Kn/K3w==" algorithmName="SHA-512" password="CC35"/>
  <autoFilter ref="C90:K13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948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1216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ROUND((SUM(BE91:BE117)),  2)</f>
        <v>0</v>
      </c>
      <c r="G37" s="37"/>
      <c r="H37" s="37"/>
      <c r="I37" s="164">
        <v>0.20999999999999999</v>
      </c>
      <c r="J37" s="163">
        <f>ROUND(((SUM(BE91:BE117))*I37),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ROUND((SUM(BF91:BF117)),  2)</f>
        <v>0</v>
      </c>
      <c r="G38" s="37"/>
      <c r="H38" s="37"/>
      <c r="I38" s="164">
        <v>0.14999999999999999</v>
      </c>
      <c r="J38" s="163">
        <f>ROUND(((SUM(BF91:BF117))*I38),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ROUND((SUM(BG91:BG117)),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ROUND((SUM(BH91:BH117)),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ROUND((SUM(BI91:BI117)),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948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05 - SO 05 - TO Česká Kamenice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948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05 - SO 05 - TO Česká Kamenice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SUM(P92:P117)</f>
        <v>0</v>
      </c>
      <c r="Q91" s="95"/>
      <c r="R91" s="195">
        <f>SUM(R92:R117)</f>
        <v>316.80000000000001</v>
      </c>
      <c r="S91" s="95"/>
      <c r="T91" s="196">
        <f>SUM(T92:T117)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SUM(BK92:BK117)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970</v>
      </c>
      <c r="F92" s="200" t="s">
        <v>971</v>
      </c>
      <c r="G92" s="201" t="s">
        <v>220</v>
      </c>
      <c r="H92" s="202">
        <v>256.14999999999998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1217</v>
      </c>
    </row>
    <row r="93" s="2" customFormat="1">
      <c r="A93" s="37"/>
      <c r="B93" s="38"/>
      <c r="C93" s="39"/>
      <c r="D93" s="211" t="s">
        <v>176</v>
      </c>
      <c r="E93" s="39"/>
      <c r="F93" s="212" t="s">
        <v>973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708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1218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1219</v>
      </c>
      <c r="G96" s="227"/>
      <c r="H96" s="230">
        <v>96.189999999999998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1220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1221</v>
      </c>
      <c r="G98" s="227"/>
      <c r="H98" s="230">
        <v>59.960000000000001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1222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788</v>
      </c>
      <c r="G100" s="227"/>
      <c r="H100" s="230">
        <v>100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74</v>
      </c>
      <c r="AY100" s="236" t="s">
        <v>174</v>
      </c>
    </row>
    <row r="101" s="12" customFormat="1">
      <c r="A101" s="12"/>
      <c r="B101" s="237"/>
      <c r="C101" s="238"/>
      <c r="D101" s="211" t="s">
        <v>180</v>
      </c>
      <c r="E101" s="239" t="s">
        <v>19</v>
      </c>
      <c r="F101" s="240" t="s">
        <v>189</v>
      </c>
      <c r="G101" s="238"/>
      <c r="H101" s="241">
        <v>256.14999999999998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47" t="s">
        <v>180</v>
      </c>
      <c r="AU101" s="247" t="s">
        <v>74</v>
      </c>
      <c r="AV101" s="12" t="s">
        <v>173</v>
      </c>
      <c r="AW101" s="12" t="s">
        <v>35</v>
      </c>
      <c r="AX101" s="12" t="s">
        <v>81</v>
      </c>
      <c r="AY101" s="247" t="s">
        <v>174</v>
      </c>
    </row>
    <row r="102" s="2" customFormat="1" ht="21.75" customHeight="1">
      <c r="A102" s="37"/>
      <c r="B102" s="38"/>
      <c r="C102" s="198" t="s">
        <v>83</v>
      </c>
      <c r="D102" s="198" t="s">
        <v>168</v>
      </c>
      <c r="E102" s="199" t="s">
        <v>195</v>
      </c>
      <c r="F102" s="200" t="s">
        <v>196</v>
      </c>
      <c r="G102" s="201" t="s">
        <v>197</v>
      </c>
      <c r="H102" s="202">
        <v>198</v>
      </c>
      <c r="I102" s="203"/>
      <c r="J102" s="204">
        <f>ROUND(I102*H102,2)</f>
        <v>0</v>
      </c>
      <c r="K102" s="200" t="s">
        <v>172</v>
      </c>
      <c r="L102" s="43"/>
      <c r="M102" s="205" t="s">
        <v>19</v>
      </c>
      <c r="N102" s="206" t="s">
        <v>45</v>
      </c>
      <c r="O102" s="83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9" t="s">
        <v>173</v>
      </c>
      <c r="AT102" s="209" t="s">
        <v>168</v>
      </c>
      <c r="AU102" s="209" t="s">
        <v>74</v>
      </c>
      <c r="AY102" s="16" t="s">
        <v>174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6" t="s">
        <v>81</v>
      </c>
      <c r="BK102" s="210">
        <f>ROUND(I102*H102,2)</f>
        <v>0</v>
      </c>
      <c r="BL102" s="16" t="s">
        <v>173</v>
      </c>
      <c r="BM102" s="209" t="s">
        <v>1223</v>
      </c>
    </row>
    <row r="103" s="2" customFormat="1">
      <c r="A103" s="37"/>
      <c r="B103" s="38"/>
      <c r="C103" s="39"/>
      <c r="D103" s="211" t="s">
        <v>176</v>
      </c>
      <c r="E103" s="39"/>
      <c r="F103" s="212" t="s">
        <v>199</v>
      </c>
      <c r="G103" s="39"/>
      <c r="H103" s="39"/>
      <c r="I103" s="147"/>
      <c r="J103" s="39"/>
      <c r="K103" s="39"/>
      <c r="L103" s="43"/>
      <c r="M103" s="213"/>
      <c r="N103" s="21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176</v>
      </c>
      <c r="AU103" s="16" t="s">
        <v>74</v>
      </c>
    </row>
    <row r="104" s="2" customFormat="1">
      <c r="A104" s="37"/>
      <c r="B104" s="38"/>
      <c r="C104" s="39"/>
      <c r="D104" s="211" t="s">
        <v>178</v>
      </c>
      <c r="E104" s="39"/>
      <c r="F104" s="215" t="s">
        <v>200</v>
      </c>
      <c r="G104" s="39"/>
      <c r="H104" s="39"/>
      <c r="I104" s="147"/>
      <c r="J104" s="39"/>
      <c r="K104" s="39"/>
      <c r="L104" s="43"/>
      <c r="M104" s="213"/>
      <c r="N104" s="21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178</v>
      </c>
      <c r="AU104" s="16" t="s">
        <v>74</v>
      </c>
    </row>
    <row r="105" s="10" customFormat="1">
      <c r="A105" s="10"/>
      <c r="B105" s="216"/>
      <c r="C105" s="217"/>
      <c r="D105" s="211" t="s">
        <v>180</v>
      </c>
      <c r="E105" s="218" t="s">
        <v>19</v>
      </c>
      <c r="F105" s="219" t="s">
        <v>1224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25" t="s">
        <v>180</v>
      </c>
      <c r="AU105" s="225" t="s">
        <v>74</v>
      </c>
      <c r="AV105" s="10" t="s">
        <v>81</v>
      </c>
      <c r="AW105" s="10" t="s">
        <v>35</v>
      </c>
      <c r="AX105" s="10" t="s">
        <v>74</v>
      </c>
      <c r="AY105" s="225" t="s">
        <v>174</v>
      </c>
    </row>
    <row r="106" s="11" customFormat="1">
      <c r="A106" s="11"/>
      <c r="B106" s="226"/>
      <c r="C106" s="227"/>
      <c r="D106" s="211" t="s">
        <v>180</v>
      </c>
      <c r="E106" s="228" t="s">
        <v>19</v>
      </c>
      <c r="F106" s="229" t="s">
        <v>479</v>
      </c>
      <c r="G106" s="227"/>
      <c r="H106" s="230">
        <v>198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6" t="s">
        <v>180</v>
      </c>
      <c r="AU106" s="236" t="s">
        <v>74</v>
      </c>
      <c r="AV106" s="11" t="s">
        <v>83</v>
      </c>
      <c r="AW106" s="11" t="s">
        <v>35</v>
      </c>
      <c r="AX106" s="11" t="s">
        <v>81</v>
      </c>
      <c r="AY106" s="236" t="s">
        <v>174</v>
      </c>
    </row>
    <row r="107" s="2" customFormat="1" ht="21.75" customHeight="1">
      <c r="A107" s="37"/>
      <c r="B107" s="38"/>
      <c r="C107" s="248" t="s">
        <v>90</v>
      </c>
      <c r="D107" s="248" t="s">
        <v>203</v>
      </c>
      <c r="E107" s="249" t="s">
        <v>424</v>
      </c>
      <c r="F107" s="250" t="s">
        <v>425</v>
      </c>
      <c r="G107" s="251" t="s">
        <v>206</v>
      </c>
      <c r="H107" s="252">
        <v>316.80000000000001</v>
      </c>
      <c r="I107" s="253"/>
      <c r="J107" s="254">
        <f>ROUND(I107*H107,2)</f>
        <v>0</v>
      </c>
      <c r="K107" s="250" t="s">
        <v>172</v>
      </c>
      <c r="L107" s="255"/>
      <c r="M107" s="256" t="s">
        <v>19</v>
      </c>
      <c r="N107" s="257" t="s">
        <v>45</v>
      </c>
      <c r="O107" s="83"/>
      <c r="P107" s="207">
        <f>O107*H107</f>
        <v>0</v>
      </c>
      <c r="Q107" s="207">
        <v>1</v>
      </c>
      <c r="R107" s="207">
        <f>Q107*H107</f>
        <v>316.80000000000001</v>
      </c>
      <c r="S107" s="207">
        <v>0</v>
      </c>
      <c r="T107" s="20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9" t="s">
        <v>207</v>
      </c>
      <c r="AT107" s="209" t="s">
        <v>203</v>
      </c>
      <c r="AU107" s="209" t="s">
        <v>74</v>
      </c>
      <c r="AY107" s="16" t="s">
        <v>174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6" t="s">
        <v>81</v>
      </c>
      <c r="BK107" s="210">
        <f>ROUND(I107*H107,2)</f>
        <v>0</v>
      </c>
      <c r="BL107" s="16" t="s">
        <v>173</v>
      </c>
      <c r="BM107" s="209" t="s">
        <v>1225</v>
      </c>
    </row>
    <row r="108" s="2" customFormat="1">
      <c r="A108" s="37"/>
      <c r="B108" s="38"/>
      <c r="C108" s="39"/>
      <c r="D108" s="211" t="s">
        <v>176</v>
      </c>
      <c r="E108" s="39"/>
      <c r="F108" s="212" t="s">
        <v>425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176</v>
      </c>
      <c r="AU108" s="16" t="s">
        <v>74</v>
      </c>
    </row>
    <row r="109" s="11" customFormat="1">
      <c r="A109" s="11"/>
      <c r="B109" s="226"/>
      <c r="C109" s="227"/>
      <c r="D109" s="211" t="s">
        <v>180</v>
      </c>
      <c r="E109" s="228" t="s">
        <v>19</v>
      </c>
      <c r="F109" s="229" t="s">
        <v>1226</v>
      </c>
      <c r="G109" s="227"/>
      <c r="H109" s="230">
        <v>316.80000000000001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36" t="s">
        <v>180</v>
      </c>
      <c r="AU109" s="236" t="s">
        <v>74</v>
      </c>
      <c r="AV109" s="11" t="s">
        <v>83</v>
      </c>
      <c r="AW109" s="11" t="s">
        <v>35</v>
      </c>
      <c r="AX109" s="11" t="s">
        <v>81</v>
      </c>
      <c r="AY109" s="236" t="s">
        <v>174</v>
      </c>
    </row>
    <row r="110" s="2" customFormat="1" ht="44.25" customHeight="1">
      <c r="A110" s="37"/>
      <c r="B110" s="38"/>
      <c r="C110" s="198" t="s">
        <v>173</v>
      </c>
      <c r="D110" s="198" t="s">
        <v>168</v>
      </c>
      <c r="E110" s="199" t="s">
        <v>1227</v>
      </c>
      <c r="F110" s="200" t="s">
        <v>1228</v>
      </c>
      <c r="G110" s="201" t="s">
        <v>206</v>
      </c>
      <c r="H110" s="202">
        <v>316.80000000000001</v>
      </c>
      <c r="I110" s="203"/>
      <c r="J110" s="204">
        <f>ROUND(I110*H110,2)</f>
        <v>0</v>
      </c>
      <c r="K110" s="200" t="s">
        <v>172</v>
      </c>
      <c r="L110" s="43"/>
      <c r="M110" s="205" t="s">
        <v>19</v>
      </c>
      <c r="N110" s="206" t="s">
        <v>45</v>
      </c>
      <c r="O110" s="83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9" t="s">
        <v>173</v>
      </c>
      <c r="AT110" s="209" t="s">
        <v>168</v>
      </c>
      <c r="AU110" s="209" t="s">
        <v>74</v>
      </c>
      <c r="AY110" s="16" t="s">
        <v>174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6" t="s">
        <v>81</v>
      </c>
      <c r="BK110" s="210">
        <f>ROUND(I110*H110,2)</f>
        <v>0</v>
      </c>
      <c r="BL110" s="16" t="s">
        <v>173</v>
      </c>
      <c r="BM110" s="209" t="s">
        <v>1229</v>
      </c>
    </row>
    <row r="111" s="2" customFormat="1">
      <c r="A111" s="37"/>
      <c r="B111" s="38"/>
      <c r="C111" s="39"/>
      <c r="D111" s="211" t="s">
        <v>176</v>
      </c>
      <c r="E111" s="39"/>
      <c r="F111" s="212" t="s">
        <v>1230</v>
      </c>
      <c r="G111" s="39"/>
      <c r="H111" s="39"/>
      <c r="I111" s="147"/>
      <c r="J111" s="39"/>
      <c r="K111" s="39"/>
      <c r="L111" s="43"/>
      <c r="M111" s="213"/>
      <c r="N111" s="21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176</v>
      </c>
      <c r="AU111" s="16" t="s">
        <v>74</v>
      </c>
    </row>
    <row r="112" s="2" customFormat="1">
      <c r="A112" s="37"/>
      <c r="B112" s="38"/>
      <c r="C112" s="39"/>
      <c r="D112" s="211" t="s">
        <v>178</v>
      </c>
      <c r="E112" s="39"/>
      <c r="F112" s="215" t="s">
        <v>216</v>
      </c>
      <c r="G112" s="39"/>
      <c r="H112" s="39"/>
      <c r="I112" s="147"/>
      <c r="J112" s="39"/>
      <c r="K112" s="39"/>
      <c r="L112" s="43"/>
      <c r="M112" s="213"/>
      <c r="N112" s="214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178</v>
      </c>
      <c r="AU112" s="16" t="s">
        <v>74</v>
      </c>
    </row>
    <row r="113" s="2" customFormat="1" ht="21.75" customHeight="1">
      <c r="A113" s="37"/>
      <c r="B113" s="38"/>
      <c r="C113" s="198" t="s">
        <v>211</v>
      </c>
      <c r="D113" s="198" t="s">
        <v>168</v>
      </c>
      <c r="E113" s="199" t="s">
        <v>906</v>
      </c>
      <c r="F113" s="200" t="s">
        <v>907</v>
      </c>
      <c r="G113" s="201" t="s">
        <v>268</v>
      </c>
      <c r="H113" s="202">
        <v>2</v>
      </c>
      <c r="I113" s="203"/>
      <c r="J113" s="204">
        <f>ROUND(I113*H113,2)</f>
        <v>0</v>
      </c>
      <c r="K113" s="200" t="s">
        <v>172</v>
      </c>
      <c r="L113" s="43"/>
      <c r="M113" s="205" t="s">
        <v>19</v>
      </c>
      <c r="N113" s="206" t="s">
        <v>45</v>
      </c>
      <c r="O113" s="83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9" t="s">
        <v>173</v>
      </c>
      <c r="AT113" s="209" t="s">
        <v>168</v>
      </c>
      <c r="AU113" s="209" t="s">
        <v>74</v>
      </c>
      <c r="AY113" s="16" t="s">
        <v>174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6" t="s">
        <v>81</v>
      </c>
      <c r="BK113" s="210">
        <f>ROUND(I113*H113,2)</f>
        <v>0</v>
      </c>
      <c r="BL113" s="16" t="s">
        <v>173</v>
      </c>
      <c r="BM113" s="209" t="s">
        <v>1231</v>
      </c>
    </row>
    <row r="114" s="2" customFormat="1">
      <c r="A114" s="37"/>
      <c r="B114" s="38"/>
      <c r="C114" s="39"/>
      <c r="D114" s="211" t="s">
        <v>176</v>
      </c>
      <c r="E114" s="39"/>
      <c r="F114" s="212" t="s">
        <v>909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176</v>
      </c>
      <c r="AU114" s="16" t="s">
        <v>74</v>
      </c>
    </row>
    <row r="115" s="2" customFormat="1">
      <c r="A115" s="37"/>
      <c r="B115" s="38"/>
      <c r="C115" s="39"/>
      <c r="D115" s="211" t="s">
        <v>178</v>
      </c>
      <c r="E115" s="39"/>
      <c r="F115" s="215" t="s">
        <v>910</v>
      </c>
      <c r="G115" s="39"/>
      <c r="H115" s="39"/>
      <c r="I115" s="147"/>
      <c r="J115" s="39"/>
      <c r="K115" s="39"/>
      <c r="L115" s="43"/>
      <c r="M115" s="213"/>
      <c r="N115" s="214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178</v>
      </c>
      <c r="AU115" s="16" t="s">
        <v>74</v>
      </c>
    </row>
    <row r="116" s="10" customFormat="1">
      <c r="A116" s="10"/>
      <c r="B116" s="216"/>
      <c r="C116" s="217"/>
      <c r="D116" s="211" t="s">
        <v>180</v>
      </c>
      <c r="E116" s="218" t="s">
        <v>19</v>
      </c>
      <c r="F116" s="219" t="s">
        <v>1215</v>
      </c>
      <c r="G116" s="217"/>
      <c r="H116" s="218" t="s">
        <v>19</v>
      </c>
      <c r="I116" s="220"/>
      <c r="J116" s="217"/>
      <c r="K116" s="217"/>
      <c r="L116" s="221"/>
      <c r="M116" s="222"/>
      <c r="N116" s="223"/>
      <c r="O116" s="223"/>
      <c r="P116" s="223"/>
      <c r="Q116" s="223"/>
      <c r="R116" s="223"/>
      <c r="S116" s="223"/>
      <c r="T116" s="224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25" t="s">
        <v>180</v>
      </c>
      <c r="AU116" s="225" t="s">
        <v>74</v>
      </c>
      <c r="AV116" s="10" t="s">
        <v>81</v>
      </c>
      <c r="AW116" s="10" t="s">
        <v>35</v>
      </c>
      <c r="AX116" s="10" t="s">
        <v>74</v>
      </c>
      <c r="AY116" s="225" t="s">
        <v>174</v>
      </c>
    </row>
    <row r="117" s="11" customFormat="1">
      <c r="A117" s="11"/>
      <c r="B117" s="226"/>
      <c r="C117" s="227"/>
      <c r="D117" s="211" t="s">
        <v>180</v>
      </c>
      <c r="E117" s="228" t="s">
        <v>19</v>
      </c>
      <c r="F117" s="229" t="s">
        <v>83</v>
      </c>
      <c r="G117" s="227"/>
      <c r="H117" s="230">
        <v>2</v>
      </c>
      <c r="I117" s="231"/>
      <c r="J117" s="227"/>
      <c r="K117" s="227"/>
      <c r="L117" s="232"/>
      <c r="M117" s="262"/>
      <c r="N117" s="263"/>
      <c r="O117" s="263"/>
      <c r="P117" s="263"/>
      <c r="Q117" s="263"/>
      <c r="R117" s="263"/>
      <c r="S117" s="263"/>
      <c r="T117" s="264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36" t="s">
        <v>180</v>
      </c>
      <c r="AU117" s="236" t="s">
        <v>74</v>
      </c>
      <c r="AV117" s="11" t="s">
        <v>83</v>
      </c>
      <c r="AW117" s="11" t="s">
        <v>35</v>
      </c>
      <c r="AX117" s="11" t="s">
        <v>81</v>
      </c>
      <c r="AY117" s="236" t="s">
        <v>174</v>
      </c>
    </row>
    <row r="118" s="2" customFormat="1" ht="6.96" customHeight="1">
      <c r="A118" s="37"/>
      <c r="B118" s="58"/>
      <c r="C118" s="59"/>
      <c r="D118" s="59"/>
      <c r="E118" s="59"/>
      <c r="F118" s="59"/>
      <c r="G118" s="59"/>
      <c r="H118" s="59"/>
      <c r="I118" s="175"/>
      <c r="J118" s="59"/>
      <c r="K118" s="59"/>
      <c r="L118" s="43"/>
      <c r="M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</sheetData>
  <sheetProtection sheet="1" autoFilter="0" formatColumns="0" formatRows="0" objects="1" scenarios="1" spinCount="100000" saltValue="WwNOug5pSqvWhvDlF1eRabravuCGdzHvg4znb/aisxr96JK1axisyJaB0ElLbhrv86gdspqWEfB7gwYoz8grqA==" hashValue="xKN9+4wlxZguTOyENw5DSogSz48i4XittkOU4saGZnEsld4O/mMi/IcuYebGY07jWh70D7CUgAZw5LEMnQCQog==" algorithmName="SHA-512" password="CC35"/>
  <autoFilter ref="C90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150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ROUND((SUM(BE91:BE226)),  2)</f>
        <v>0</v>
      </c>
      <c r="G37" s="37"/>
      <c r="H37" s="37"/>
      <c r="I37" s="164">
        <v>0.20999999999999999</v>
      </c>
      <c r="J37" s="163">
        <f>ROUND(((SUM(BE91:BE226))*I37),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ROUND((SUM(BF91:BF226)),  2)</f>
        <v>0</v>
      </c>
      <c r="G38" s="37"/>
      <c r="H38" s="37"/>
      <c r="I38" s="164">
        <v>0.14999999999999999</v>
      </c>
      <c r="J38" s="163">
        <f>ROUND(((SUM(BF91:BF226))*I38),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ROUND((SUM(BG91:BG226)),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ROUND((SUM(BH91:BH226)),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ROUND((SUM(BI91:BI226)),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01 - SO 01 - TO Roudnice n. L.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01 - SO 01 - TO Roudnice n. L.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SUM(P92:P226)</f>
        <v>0</v>
      </c>
      <c r="Q91" s="95"/>
      <c r="R91" s="195">
        <f>SUM(R92:R226)</f>
        <v>1069.61322</v>
      </c>
      <c r="S91" s="95"/>
      <c r="T91" s="196">
        <f>SUM(T92:T226)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SUM(BK92:BK226)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7.0250000000000004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175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181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182</v>
      </c>
      <c r="G96" s="227"/>
      <c r="H96" s="230">
        <v>2.4500000000000002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183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184</v>
      </c>
      <c r="G98" s="227"/>
      <c r="H98" s="230">
        <v>1.2250000000000001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0" customFormat="1">
      <c r="A99" s="10"/>
      <c r="B99" s="216"/>
      <c r="C99" s="217"/>
      <c r="D99" s="211" t="s">
        <v>180</v>
      </c>
      <c r="E99" s="218" t="s">
        <v>19</v>
      </c>
      <c r="F99" s="219" t="s">
        <v>185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5" t="s">
        <v>180</v>
      </c>
      <c r="AU99" s="225" t="s">
        <v>74</v>
      </c>
      <c r="AV99" s="10" t="s">
        <v>81</v>
      </c>
      <c r="AW99" s="10" t="s">
        <v>35</v>
      </c>
      <c r="AX99" s="10" t="s">
        <v>74</v>
      </c>
      <c r="AY99" s="225" t="s">
        <v>174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186</v>
      </c>
      <c r="G100" s="227"/>
      <c r="H100" s="230">
        <v>2.5499999999999998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74</v>
      </c>
      <c r="AY100" s="236" t="s">
        <v>174</v>
      </c>
    </row>
    <row r="101" s="10" customFormat="1">
      <c r="A101" s="10"/>
      <c r="B101" s="216"/>
      <c r="C101" s="217"/>
      <c r="D101" s="211" t="s">
        <v>180</v>
      </c>
      <c r="E101" s="218" t="s">
        <v>19</v>
      </c>
      <c r="F101" s="219" t="s">
        <v>187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5" t="s">
        <v>180</v>
      </c>
      <c r="AU101" s="225" t="s">
        <v>74</v>
      </c>
      <c r="AV101" s="10" t="s">
        <v>81</v>
      </c>
      <c r="AW101" s="10" t="s">
        <v>35</v>
      </c>
      <c r="AX101" s="10" t="s">
        <v>74</v>
      </c>
      <c r="AY101" s="225" t="s">
        <v>174</v>
      </c>
    </row>
    <row r="102" s="11" customFormat="1">
      <c r="A102" s="11"/>
      <c r="B102" s="226"/>
      <c r="C102" s="227"/>
      <c r="D102" s="211" t="s">
        <v>180</v>
      </c>
      <c r="E102" s="228" t="s">
        <v>19</v>
      </c>
      <c r="F102" s="229" t="s">
        <v>188</v>
      </c>
      <c r="G102" s="227"/>
      <c r="H102" s="230">
        <v>0.80000000000000004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6" t="s">
        <v>180</v>
      </c>
      <c r="AU102" s="236" t="s">
        <v>74</v>
      </c>
      <c r="AV102" s="11" t="s">
        <v>83</v>
      </c>
      <c r="AW102" s="11" t="s">
        <v>35</v>
      </c>
      <c r="AX102" s="11" t="s">
        <v>74</v>
      </c>
      <c r="AY102" s="236" t="s">
        <v>174</v>
      </c>
    </row>
    <row r="103" s="12" customFormat="1">
      <c r="A103" s="12"/>
      <c r="B103" s="237"/>
      <c r="C103" s="238"/>
      <c r="D103" s="211" t="s">
        <v>180</v>
      </c>
      <c r="E103" s="239" t="s">
        <v>19</v>
      </c>
      <c r="F103" s="240" t="s">
        <v>189</v>
      </c>
      <c r="G103" s="238"/>
      <c r="H103" s="241">
        <v>7.0250000000000004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7" t="s">
        <v>180</v>
      </c>
      <c r="AU103" s="247" t="s">
        <v>74</v>
      </c>
      <c r="AV103" s="12" t="s">
        <v>173</v>
      </c>
      <c r="AW103" s="12" t="s">
        <v>35</v>
      </c>
      <c r="AX103" s="12" t="s">
        <v>81</v>
      </c>
      <c r="AY103" s="247" t="s">
        <v>174</v>
      </c>
    </row>
    <row r="104" s="2" customFormat="1" ht="21.75" customHeight="1">
      <c r="A104" s="37"/>
      <c r="B104" s="38"/>
      <c r="C104" s="198" t="s">
        <v>83</v>
      </c>
      <c r="D104" s="198" t="s">
        <v>168</v>
      </c>
      <c r="E104" s="199" t="s">
        <v>190</v>
      </c>
      <c r="F104" s="200" t="s">
        <v>191</v>
      </c>
      <c r="G104" s="201" t="s">
        <v>171</v>
      </c>
      <c r="H104" s="202">
        <v>7.0250000000000004</v>
      </c>
      <c r="I104" s="203"/>
      <c r="J104" s="204">
        <f>ROUND(I104*H104,2)</f>
        <v>0</v>
      </c>
      <c r="K104" s="200" t="s">
        <v>172</v>
      </c>
      <c r="L104" s="43"/>
      <c r="M104" s="205" t="s">
        <v>19</v>
      </c>
      <c r="N104" s="206" t="s">
        <v>45</v>
      </c>
      <c r="O104" s="83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9" t="s">
        <v>173</v>
      </c>
      <c r="AT104" s="209" t="s">
        <v>168</v>
      </c>
      <c r="AU104" s="209" t="s">
        <v>74</v>
      </c>
      <c r="AY104" s="16" t="s">
        <v>174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6" t="s">
        <v>81</v>
      </c>
      <c r="BK104" s="210">
        <f>ROUND(I104*H104,2)</f>
        <v>0</v>
      </c>
      <c r="BL104" s="16" t="s">
        <v>173</v>
      </c>
      <c r="BM104" s="209" t="s">
        <v>192</v>
      </c>
    </row>
    <row r="105" s="2" customFormat="1">
      <c r="A105" s="37"/>
      <c r="B105" s="38"/>
      <c r="C105" s="39"/>
      <c r="D105" s="211" t="s">
        <v>176</v>
      </c>
      <c r="E105" s="39"/>
      <c r="F105" s="212" t="s">
        <v>193</v>
      </c>
      <c r="G105" s="39"/>
      <c r="H105" s="39"/>
      <c r="I105" s="147"/>
      <c r="J105" s="39"/>
      <c r="K105" s="39"/>
      <c r="L105" s="43"/>
      <c r="M105" s="213"/>
      <c r="N105" s="21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176</v>
      </c>
      <c r="AU105" s="16" t="s">
        <v>74</v>
      </c>
    </row>
    <row r="106" s="2" customFormat="1">
      <c r="A106" s="37"/>
      <c r="B106" s="38"/>
      <c r="C106" s="39"/>
      <c r="D106" s="211" t="s">
        <v>178</v>
      </c>
      <c r="E106" s="39"/>
      <c r="F106" s="215" t="s">
        <v>194</v>
      </c>
      <c r="G106" s="39"/>
      <c r="H106" s="39"/>
      <c r="I106" s="147"/>
      <c r="J106" s="39"/>
      <c r="K106" s="39"/>
      <c r="L106" s="43"/>
      <c r="M106" s="213"/>
      <c r="N106" s="21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178</v>
      </c>
      <c r="AU106" s="16" t="s">
        <v>74</v>
      </c>
    </row>
    <row r="107" s="2" customFormat="1" ht="21.75" customHeight="1">
      <c r="A107" s="37"/>
      <c r="B107" s="38"/>
      <c r="C107" s="198" t="s">
        <v>90</v>
      </c>
      <c r="D107" s="198" t="s">
        <v>168</v>
      </c>
      <c r="E107" s="199" t="s">
        <v>195</v>
      </c>
      <c r="F107" s="200" t="s">
        <v>196</v>
      </c>
      <c r="G107" s="201" t="s">
        <v>197</v>
      </c>
      <c r="H107" s="202">
        <v>660</v>
      </c>
      <c r="I107" s="203"/>
      <c r="J107" s="204">
        <f>ROUND(I107*H107,2)</f>
        <v>0</v>
      </c>
      <c r="K107" s="200" t="s">
        <v>172</v>
      </c>
      <c r="L107" s="43"/>
      <c r="M107" s="205" t="s">
        <v>19</v>
      </c>
      <c r="N107" s="206" t="s">
        <v>45</v>
      </c>
      <c r="O107" s="83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9" t="s">
        <v>173</v>
      </c>
      <c r="AT107" s="209" t="s">
        <v>168</v>
      </c>
      <c r="AU107" s="209" t="s">
        <v>74</v>
      </c>
      <c r="AY107" s="16" t="s">
        <v>174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6" t="s">
        <v>81</v>
      </c>
      <c r="BK107" s="210">
        <f>ROUND(I107*H107,2)</f>
        <v>0</v>
      </c>
      <c r="BL107" s="16" t="s">
        <v>173</v>
      </c>
      <c r="BM107" s="209" t="s">
        <v>198</v>
      </c>
    </row>
    <row r="108" s="2" customFormat="1">
      <c r="A108" s="37"/>
      <c r="B108" s="38"/>
      <c r="C108" s="39"/>
      <c r="D108" s="211" t="s">
        <v>176</v>
      </c>
      <c r="E108" s="39"/>
      <c r="F108" s="212" t="s">
        <v>199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176</v>
      </c>
      <c r="AU108" s="16" t="s">
        <v>74</v>
      </c>
    </row>
    <row r="109" s="2" customFormat="1">
      <c r="A109" s="37"/>
      <c r="B109" s="38"/>
      <c r="C109" s="39"/>
      <c r="D109" s="211" t="s">
        <v>178</v>
      </c>
      <c r="E109" s="39"/>
      <c r="F109" s="215" t="s">
        <v>200</v>
      </c>
      <c r="G109" s="39"/>
      <c r="H109" s="39"/>
      <c r="I109" s="147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178</v>
      </c>
      <c r="AU109" s="16" t="s">
        <v>74</v>
      </c>
    </row>
    <row r="110" s="10" customFormat="1">
      <c r="A110" s="10"/>
      <c r="B110" s="216"/>
      <c r="C110" s="217"/>
      <c r="D110" s="211" t="s">
        <v>180</v>
      </c>
      <c r="E110" s="218" t="s">
        <v>19</v>
      </c>
      <c r="F110" s="219" t="s">
        <v>201</v>
      </c>
      <c r="G110" s="217"/>
      <c r="H110" s="218" t="s">
        <v>19</v>
      </c>
      <c r="I110" s="220"/>
      <c r="J110" s="217"/>
      <c r="K110" s="217"/>
      <c r="L110" s="221"/>
      <c r="M110" s="222"/>
      <c r="N110" s="223"/>
      <c r="O110" s="223"/>
      <c r="P110" s="223"/>
      <c r="Q110" s="223"/>
      <c r="R110" s="223"/>
      <c r="S110" s="223"/>
      <c r="T110" s="224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5" t="s">
        <v>180</v>
      </c>
      <c r="AU110" s="225" t="s">
        <v>74</v>
      </c>
      <c r="AV110" s="10" t="s">
        <v>81</v>
      </c>
      <c r="AW110" s="10" t="s">
        <v>35</v>
      </c>
      <c r="AX110" s="10" t="s">
        <v>74</v>
      </c>
      <c r="AY110" s="225" t="s">
        <v>174</v>
      </c>
    </row>
    <row r="111" s="11" customFormat="1">
      <c r="A111" s="11"/>
      <c r="B111" s="226"/>
      <c r="C111" s="227"/>
      <c r="D111" s="211" t="s">
        <v>180</v>
      </c>
      <c r="E111" s="228" t="s">
        <v>19</v>
      </c>
      <c r="F111" s="229" t="s">
        <v>202</v>
      </c>
      <c r="G111" s="227"/>
      <c r="H111" s="230">
        <v>660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36" t="s">
        <v>180</v>
      </c>
      <c r="AU111" s="236" t="s">
        <v>74</v>
      </c>
      <c r="AV111" s="11" t="s">
        <v>83</v>
      </c>
      <c r="AW111" s="11" t="s">
        <v>35</v>
      </c>
      <c r="AX111" s="11" t="s">
        <v>81</v>
      </c>
      <c r="AY111" s="236" t="s">
        <v>174</v>
      </c>
    </row>
    <row r="112" s="2" customFormat="1" ht="21.75" customHeight="1">
      <c r="A112" s="37"/>
      <c r="B112" s="38"/>
      <c r="C112" s="248" t="s">
        <v>173</v>
      </c>
      <c r="D112" s="248" t="s">
        <v>203</v>
      </c>
      <c r="E112" s="249" t="s">
        <v>204</v>
      </c>
      <c r="F112" s="250" t="s">
        <v>205</v>
      </c>
      <c r="G112" s="251" t="s">
        <v>206</v>
      </c>
      <c r="H112" s="252">
        <v>1056</v>
      </c>
      <c r="I112" s="253"/>
      <c r="J112" s="254">
        <f>ROUND(I112*H112,2)</f>
        <v>0</v>
      </c>
      <c r="K112" s="250" t="s">
        <v>172</v>
      </c>
      <c r="L112" s="255"/>
      <c r="M112" s="256" t="s">
        <v>19</v>
      </c>
      <c r="N112" s="257" t="s">
        <v>45</v>
      </c>
      <c r="O112" s="83"/>
      <c r="P112" s="207">
        <f>O112*H112</f>
        <v>0</v>
      </c>
      <c r="Q112" s="207">
        <v>1</v>
      </c>
      <c r="R112" s="207">
        <f>Q112*H112</f>
        <v>1056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207</v>
      </c>
      <c r="AT112" s="209" t="s">
        <v>203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208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205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10" customFormat="1">
      <c r="A114" s="10"/>
      <c r="B114" s="216"/>
      <c r="C114" s="217"/>
      <c r="D114" s="211" t="s">
        <v>180</v>
      </c>
      <c r="E114" s="218" t="s">
        <v>19</v>
      </c>
      <c r="F114" s="219" t="s">
        <v>209</v>
      </c>
      <c r="G114" s="217"/>
      <c r="H114" s="218" t="s">
        <v>19</v>
      </c>
      <c r="I114" s="220"/>
      <c r="J114" s="217"/>
      <c r="K114" s="217"/>
      <c r="L114" s="221"/>
      <c r="M114" s="222"/>
      <c r="N114" s="223"/>
      <c r="O114" s="223"/>
      <c r="P114" s="223"/>
      <c r="Q114" s="223"/>
      <c r="R114" s="223"/>
      <c r="S114" s="223"/>
      <c r="T114" s="224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25" t="s">
        <v>180</v>
      </c>
      <c r="AU114" s="225" t="s">
        <v>74</v>
      </c>
      <c r="AV114" s="10" t="s">
        <v>81</v>
      </c>
      <c r="AW114" s="10" t="s">
        <v>35</v>
      </c>
      <c r="AX114" s="10" t="s">
        <v>74</v>
      </c>
      <c r="AY114" s="225" t="s">
        <v>174</v>
      </c>
    </row>
    <row r="115" s="11" customFormat="1">
      <c r="A115" s="11"/>
      <c r="B115" s="226"/>
      <c r="C115" s="227"/>
      <c r="D115" s="211" t="s">
        <v>180</v>
      </c>
      <c r="E115" s="228" t="s">
        <v>19</v>
      </c>
      <c r="F115" s="229" t="s">
        <v>210</v>
      </c>
      <c r="G115" s="227"/>
      <c r="H115" s="230">
        <v>1056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36" t="s">
        <v>180</v>
      </c>
      <c r="AU115" s="236" t="s">
        <v>74</v>
      </c>
      <c r="AV115" s="11" t="s">
        <v>83</v>
      </c>
      <c r="AW115" s="11" t="s">
        <v>35</v>
      </c>
      <c r="AX115" s="11" t="s">
        <v>81</v>
      </c>
      <c r="AY115" s="236" t="s">
        <v>174</v>
      </c>
    </row>
    <row r="116" s="2" customFormat="1" ht="44.25" customHeight="1">
      <c r="A116" s="37"/>
      <c r="B116" s="38"/>
      <c r="C116" s="198" t="s">
        <v>211</v>
      </c>
      <c r="D116" s="198" t="s">
        <v>168</v>
      </c>
      <c r="E116" s="199" t="s">
        <v>212</v>
      </c>
      <c r="F116" s="200" t="s">
        <v>213</v>
      </c>
      <c r="G116" s="201" t="s">
        <v>206</v>
      </c>
      <c r="H116" s="202">
        <v>1056</v>
      </c>
      <c r="I116" s="203"/>
      <c r="J116" s="204">
        <f>ROUND(I116*H116,2)</f>
        <v>0</v>
      </c>
      <c r="K116" s="200" t="s">
        <v>172</v>
      </c>
      <c r="L116" s="43"/>
      <c r="M116" s="205" t="s">
        <v>19</v>
      </c>
      <c r="N116" s="206" t="s">
        <v>45</v>
      </c>
      <c r="O116" s="83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9" t="s">
        <v>173</v>
      </c>
      <c r="AT116" s="209" t="s">
        <v>168</v>
      </c>
      <c r="AU116" s="209" t="s">
        <v>74</v>
      </c>
      <c r="AY116" s="16" t="s">
        <v>174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6" t="s">
        <v>81</v>
      </c>
      <c r="BK116" s="210">
        <f>ROUND(I116*H116,2)</f>
        <v>0</v>
      </c>
      <c r="BL116" s="16" t="s">
        <v>173</v>
      </c>
      <c r="BM116" s="209" t="s">
        <v>214</v>
      </c>
    </row>
    <row r="117" s="2" customFormat="1">
      <c r="A117" s="37"/>
      <c r="B117" s="38"/>
      <c r="C117" s="39"/>
      <c r="D117" s="211" t="s">
        <v>176</v>
      </c>
      <c r="E117" s="39"/>
      <c r="F117" s="212" t="s">
        <v>215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176</v>
      </c>
      <c r="AU117" s="16" t="s">
        <v>74</v>
      </c>
    </row>
    <row r="118" s="2" customFormat="1">
      <c r="A118" s="37"/>
      <c r="B118" s="38"/>
      <c r="C118" s="39"/>
      <c r="D118" s="211" t="s">
        <v>178</v>
      </c>
      <c r="E118" s="39"/>
      <c r="F118" s="215" t="s">
        <v>216</v>
      </c>
      <c r="G118" s="39"/>
      <c r="H118" s="39"/>
      <c r="I118" s="147"/>
      <c r="J118" s="39"/>
      <c r="K118" s="39"/>
      <c r="L118" s="43"/>
      <c r="M118" s="213"/>
      <c r="N118" s="214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178</v>
      </c>
      <c r="AU118" s="16" t="s">
        <v>74</v>
      </c>
    </row>
    <row r="119" s="2" customFormat="1" ht="21.75" customHeight="1">
      <c r="A119" s="37"/>
      <c r="B119" s="38"/>
      <c r="C119" s="198" t="s">
        <v>217</v>
      </c>
      <c r="D119" s="198" t="s">
        <v>168</v>
      </c>
      <c r="E119" s="199" t="s">
        <v>218</v>
      </c>
      <c r="F119" s="200" t="s">
        <v>219</v>
      </c>
      <c r="G119" s="201" t="s">
        <v>220</v>
      </c>
      <c r="H119" s="202">
        <v>250</v>
      </c>
      <c r="I119" s="203"/>
      <c r="J119" s="204">
        <f>ROUND(I119*H119,2)</f>
        <v>0</v>
      </c>
      <c r="K119" s="200" t="s">
        <v>172</v>
      </c>
      <c r="L119" s="43"/>
      <c r="M119" s="205" t="s">
        <v>19</v>
      </c>
      <c r="N119" s="206" t="s">
        <v>45</v>
      </c>
      <c r="O119" s="83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9" t="s">
        <v>173</v>
      </c>
      <c r="AT119" s="209" t="s">
        <v>168</v>
      </c>
      <c r="AU119" s="209" t="s">
        <v>74</v>
      </c>
      <c r="AY119" s="16" t="s">
        <v>174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6" t="s">
        <v>81</v>
      </c>
      <c r="BK119" s="210">
        <f>ROUND(I119*H119,2)</f>
        <v>0</v>
      </c>
      <c r="BL119" s="16" t="s">
        <v>173</v>
      </c>
      <c r="BM119" s="209" t="s">
        <v>221</v>
      </c>
    </row>
    <row r="120" s="2" customFormat="1">
      <c r="A120" s="37"/>
      <c r="B120" s="38"/>
      <c r="C120" s="39"/>
      <c r="D120" s="211" t="s">
        <v>176</v>
      </c>
      <c r="E120" s="39"/>
      <c r="F120" s="212" t="s">
        <v>222</v>
      </c>
      <c r="G120" s="39"/>
      <c r="H120" s="39"/>
      <c r="I120" s="147"/>
      <c r="J120" s="39"/>
      <c r="K120" s="39"/>
      <c r="L120" s="43"/>
      <c r="M120" s="213"/>
      <c r="N120" s="21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176</v>
      </c>
      <c r="AU120" s="16" t="s">
        <v>74</v>
      </c>
    </row>
    <row r="121" s="2" customFormat="1">
      <c r="A121" s="37"/>
      <c r="B121" s="38"/>
      <c r="C121" s="39"/>
      <c r="D121" s="211" t="s">
        <v>178</v>
      </c>
      <c r="E121" s="39"/>
      <c r="F121" s="215" t="s">
        <v>223</v>
      </c>
      <c r="G121" s="39"/>
      <c r="H121" s="39"/>
      <c r="I121" s="147"/>
      <c r="J121" s="39"/>
      <c r="K121" s="39"/>
      <c r="L121" s="43"/>
      <c r="M121" s="213"/>
      <c r="N121" s="214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178</v>
      </c>
      <c r="AU121" s="16" t="s">
        <v>74</v>
      </c>
    </row>
    <row r="122" s="2" customFormat="1" ht="21.75" customHeight="1">
      <c r="A122" s="37"/>
      <c r="B122" s="38"/>
      <c r="C122" s="198" t="s">
        <v>224</v>
      </c>
      <c r="D122" s="198" t="s">
        <v>168</v>
      </c>
      <c r="E122" s="199" t="s">
        <v>225</v>
      </c>
      <c r="F122" s="200" t="s">
        <v>226</v>
      </c>
      <c r="G122" s="201" t="s">
        <v>220</v>
      </c>
      <c r="H122" s="202">
        <v>7.5</v>
      </c>
      <c r="I122" s="203"/>
      <c r="J122" s="204">
        <f>ROUND(I122*H122,2)</f>
        <v>0</v>
      </c>
      <c r="K122" s="200" t="s">
        <v>172</v>
      </c>
      <c r="L122" s="43"/>
      <c r="M122" s="205" t="s">
        <v>19</v>
      </c>
      <c r="N122" s="206" t="s">
        <v>45</v>
      </c>
      <c r="O122" s="83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9" t="s">
        <v>173</v>
      </c>
      <c r="AT122" s="209" t="s">
        <v>168</v>
      </c>
      <c r="AU122" s="209" t="s">
        <v>74</v>
      </c>
      <c r="AY122" s="16" t="s">
        <v>174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6" t="s">
        <v>81</v>
      </c>
      <c r="BK122" s="210">
        <f>ROUND(I122*H122,2)</f>
        <v>0</v>
      </c>
      <c r="BL122" s="16" t="s">
        <v>173</v>
      </c>
      <c r="BM122" s="209" t="s">
        <v>227</v>
      </c>
    </row>
    <row r="123" s="2" customFormat="1">
      <c r="A123" s="37"/>
      <c r="B123" s="38"/>
      <c r="C123" s="39"/>
      <c r="D123" s="211" t="s">
        <v>176</v>
      </c>
      <c r="E123" s="39"/>
      <c r="F123" s="212" t="s">
        <v>228</v>
      </c>
      <c r="G123" s="39"/>
      <c r="H123" s="39"/>
      <c r="I123" s="147"/>
      <c r="J123" s="39"/>
      <c r="K123" s="39"/>
      <c r="L123" s="43"/>
      <c r="M123" s="213"/>
      <c r="N123" s="214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176</v>
      </c>
      <c r="AU123" s="16" t="s">
        <v>74</v>
      </c>
    </row>
    <row r="124" s="2" customFormat="1">
      <c r="A124" s="37"/>
      <c r="B124" s="38"/>
      <c r="C124" s="39"/>
      <c r="D124" s="211" t="s">
        <v>178</v>
      </c>
      <c r="E124" s="39"/>
      <c r="F124" s="215" t="s">
        <v>229</v>
      </c>
      <c r="G124" s="39"/>
      <c r="H124" s="39"/>
      <c r="I124" s="147"/>
      <c r="J124" s="39"/>
      <c r="K124" s="39"/>
      <c r="L124" s="43"/>
      <c r="M124" s="213"/>
      <c r="N124" s="214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178</v>
      </c>
      <c r="AU124" s="16" t="s">
        <v>74</v>
      </c>
    </row>
    <row r="125" s="11" customFormat="1">
      <c r="A125" s="11"/>
      <c r="B125" s="226"/>
      <c r="C125" s="227"/>
      <c r="D125" s="211" t="s">
        <v>180</v>
      </c>
      <c r="E125" s="228" t="s">
        <v>19</v>
      </c>
      <c r="F125" s="229" t="s">
        <v>230</v>
      </c>
      <c r="G125" s="227"/>
      <c r="H125" s="230">
        <v>7.5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36" t="s">
        <v>180</v>
      </c>
      <c r="AU125" s="236" t="s">
        <v>74</v>
      </c>
      <c r="AV125" s="11" t="s">
        <v>83</v>
      </c>
      <c r="AW125" s="11" t="s">
        <v>35</v>
      </c>
      <c r="AX125" s="11" t="s">
        <v>81</v>
      </c>
      <c r="AY125" s="236" t="s">
        <v>174</v>
      </c>
    </row>
    <row r="126" s="2" customFormat="1" ht="21.75" customHeight="1">
      <c r="A126" s="37"/>
      <c r="B126" s="38"/>
      <c r="C126" s="198" t="s">
        <v>207</v>
      </c>
      <c r="D126" s="198" t="s">
        <v>168</v>
      </c>
      <c r="E126" s="199" t="s">
        <v>231</v>
      </c>
      <c r="F126" s="200" t="s">
        <v>232</v>
      </c>
      <c r="G126" s="201" t="s">
        <v>220</v>
      </c>
      <c r="H126" s="202">
        <v>7.5</v>
      </c>
      <c r="I126" s="203"/>
      <c r="J126" s="204">
        <f>ROUND(I126*H126,2)</f>
        <v>0</v>
      </c>
      <c r="K126" s="200" t="s">
        <v>172</v>
      </c>
      <c r="L126" s="43"/>
      <c r="M126" s="205" t="s">
        <v>19</v>
      </c>
      <c r="N126" s="206" t="s">
        <v>45</v>
      </c>
      <c r="O126" s="83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9" t="s">
        <v>173</v>
      </c>
      <c r="AT126" s="209" t="s">
        <v>168</v>
      </c>
      <c r="AU126" s="209" t="s">
        <v>74</v>
      </c>
      <c r="AY126" s="16" t="s">
        <v>174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6" t="s">
        <v>81</v>
      </c>
      <c r="BK126" s="210">
        <f>ROUND(I126*H126,2)</f>
        <v>0</v>
      </c>
      <c r="BL126" s="16" t="s">
        <v>173</v>
      </c>
      <c r="BM126" s="209" t="s">
        <v>233</v>
      </c>
    </row>
    <row r="127" s="2" customFormat="1">
      <c r="A127" s="37"/>
      <c r="B127" s="38"/>
      <c r="C127" s="39"/>
      <c r="D127" s="211" t="s">
        <v>176</v>
      </c>
      <c r="E127" s="39"/>
      <c r="F127" s="212" t="s">
        <v>234</v>
      </c>
      <c r="G127" s="39"/>
      <c r="H127" s="39"/>
      <c r="I127" s="147"/>
      <c r="J127" s="39"/>
      <c r="K127" s="39"/>
      <c r="L127" s="43"/>
      <c r="M127" s="213"/>
      <c r="N127" s="214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176</v>
      </c>
      <c r="AU127" s="16" t="s">
        <v>74</v>
      </c>
    </row>
    <row r="128" s="2" customFormat="1">
      <c r="A128" s="37"/>
      <c r="B128" s="38"/>
      <c r="C128" s="39"/>
      <c r="D128" s="211" t="s">
        <v>178</v>
      </c>
      <c r="E128" s="39"/>
      <c r="F128" s="215" t="s">
        <v>235</v>
      </c>
      <c r="G128" s="39"/>
      <c r="H128" s="39"/>
      <c r="I128" s="147"/>
      <c r="J128" s="39"/>
      <c r="K128" s="39"/>
      <c r="L128" s="43"/>
      <c r="M128" s="213"/>
      <c r="N128" s="214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178</v>
      </c>
      <c r="AU128" s="16" t="s">
        <v>74</v>
      </c>
    </row>
    <row r="129" s="11" customFormat="1">
      <c r="A129" s="11"/>
      <c r="B129" s="226"/>
      <c r="C129" s="227"/>
      <c r="D129" s="211" t="s">
        <v>180</v>
      </c>
      <c r="E129" s="228" t="s">
        <v>19</v>
      </c>
      <c r="F129" s="229" t="s">
        <v>230</v>
      </c>
      <c r="G129" s="227"/>
      <c r="H129" s="230">
        <v>7.5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36" t="s">
        <v>180</v>
      </c>
      <c r="AU129" s="236" t="s">
        <v>74</v>
      </c>
      <c r="AV129" s="11" t="s">
        <v>83</v>
      </c>
      <c r="AW129" s="11" t="s">
        <v>35</v>
      </c>
      <c r="AX129" s="11" t="s">
        <v>81</v>
      </c>
      <c r="AY129" s="236" t="s">
        <v>174</v>
      </c>
    </row>
    <row r="130" s="2" customFormat="1" ht="21.75" customHeight="1">
      <c r="A130" s="37"/>
      <c r="B130" s="38"/>
      <c r="C130" s="198" t="s">
        <v>236</v>
      </c>
      <c r="D130" s="198" t="s">
        <v>168</v>
      </c>
      <c r="E130" s="199" t="s">
        <v>237</v>
      </c>
      <c r="F130" s="200" t="s">
        <v>238</v>
      </c>
      <c r="G130" s="201" t="s">
        <v>220</v>
      </c>
      <c r="H130" s="202">
        <v>21</v>
      </c>
      <c r="I130" s="203"/>
      <c r="J130" s="204">
        <f>ROUND(I130*H130,2)</f>
        <v>0</v>
      </c>
      <c r="K130" s="200" t="s">
        <v>172</v>
      </c>
      <c r="L130" s="43"/>
      <c r="M130" s="205" t="s">
        <v>19</v>
      </c>
      <c r="N130" s="206" t="s">
        <v>45</v>
      </c>
      <c r="O130" s="83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173</v>
      </c>
      <c r="AT130" s="209" t="s">
        <v>168</v>
      </c>
      <c r="AU130" s="209" t="s">
        <v>74</v>
      </c>
      <c r="AY130" s="16" t="s">
        <v>174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81</v>
      </c>
      <c r="BK130" s="210">
        <f>ROUND(I130*H130,2)</f>
        <v>0</v>
      </c>
      <c r="BL130" s="16" t="s">
        <v>173</v>
      </c>
      <c r="BM130" s="209" t="s">
        <v>239</v>
      </c>
    </row>
    <row r="131" s="2" customFormat="1">
      <c r="A131" s="37"/>
      <c r="B131" s="38"/>
      <c r="C131" s="39"/>
      <c r="D131" s="211" t="s">
        <v>176</v>
      </c>
      <c r="E131" s="39"/>
      <c r="F131" s="212" t="s">
        <v>240</v>
      </c>
      <c r="G131" s="39"/>
      <c r="H131" s="39"/>
      <c r="I131" s="147"/>
      <c r="J131" s="39"/>
      <c r="K131" s="39"/>
      <c r="L131" s="43"/>
      <c r="M131" s="213"/>
      <c r="N131" s="214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176</v>
      </c>
      <c r="AU131" s="16" t="s">
        <v>74</v>
      </c>
    </row>
    <row r="132" s="2" customFormat="1">
      <c r="A132" s="37"/>
      <c r="B132" s="38"/>
      <c r="C132" s="39"/>
      <c r="D132" s="211" t="s">
        <v>178</v>
      </c>
      <c r="E132" s="39"/>
      <c r="F132" s="215" t="s">
        <v>241</v>
      </c>
      <c r="G132" s="39"/>
      <c r="H132" s="39"/>
      <c r="I132" s="147"/>
      <c r="J132" s="39"/>
      <c r="K132" s="39"/>
      <c r="L132" s="43"/>
      <c r="M132" s="213"/>
      <c r="N132" s="21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178</v>
      </c>
      <c r="AU132" s="16" t="s">
        <v>74</v>
      </c>
    </row>
    <row r="133" s="11" customFormat="1">
      <c r="A133" s="11"/>
      <c r="B133" s="226"/>
      <c r="C133" s="227"/>
      <c r="D133" s="211" t="s">
        <v>180</v>
      </c>
      <c r="E133" s="228" t="s">
        <v>19</v>
      </c>
      <c r="F133" s="229" t="s">
        <v>242</v>
      </c>
      <c r="G133" s="227"/>
      <c r="H133" s="230">
        <v>6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6" t="s">
        <v>180</v>
      </c>
      <c r="AU133" s="236" t="s">
        <v>74</v>
      </c>
      <c r="AV133" s="11" t="s">
        <v>83</v>
      </c>
      <c r="AW133" s="11" t="s">
        <v>35</v>
      </c>
      <c r="AX133" s="11" t="s">
        <v>74</v>
      </c>
      <c r="AY133" s="236" t="s">
        <v>174</v>
      </c>
    </row>
    <row r="134" s="11" customFormat="1">
      <c r="A134" s="11"/>
      <c r="B134" s="226"/>
      <c r="C134" s="227"/>
      <c r="D134" s="211" t="s">
        <v>180</v>
      </c>
      <c r="E134" s="228" t="s">
        <v>19</v>
      </c>
      <c r="F134" s="229" t="s">
        <v>243</v>
      </c>
      <c r="G134" s="227"/>
      <c r="H134" s="230">
        <v>15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36" t="s">
        <v>180</v>
      </c>
      <c r="AU134" s="236" t="s">
        <v>74</v>
      </c>
      <c r="AV134" s="11" t="s">
        <v>83</v>
      </c>
      <c r="AW134" s="11" t="s">
        <v>35</v>
      </c>
      <c r="AX134" s="11" t="s">
        <v>74</v>
      </c>
      <c r="AY134" s="236" t="s">
        <v>174</v>
      </c>
    </row>
    <row r="135" s="12" customFormat="1">
      <c r="A135" s="12"/>
      <c r="B135" s="237"/>
      <c r="C135" s="238"/>
      <c r="D135" s="211" t="s">
        <v>180</v>
      </c>
      <c r="E135" s="239" t="s">
        <v>19</v>
      </c>
      <c r="F135" s="240" t="s">
        <v>189</v>
      </c>
      <c r="G135" s="238"/>
      <c r="H135" s="241">
        <v>21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7" t="s">
        <v>180</v>
      </c>
      <c r="AU135" s="247" t="s">
        <v>74</v>
      </c>
      <c r="AV135" s="12" t="s">
        <v>173</v>
      </c>
      <c r="AW135" s="12" t="s">
        <v>35</v>
      </c>
      <c r="AX135" s="12" t="s">
        <v>81</v>
      </c>
      <c r="AY135" s="247" t="s">
        <v>174</v>
      </c>
    </row>
    <row r="136" s="2" customFormat="1" ht="21.75" customHeight="1">
      <c r="A136" s="37"/>
      <c r="B136" s="38"/>
      <c r="C136" s="198" t="s">
        <v>116</v>
      </c>
      <c r="D136" s="198" t="s">
        <v>168</v>
      </c>
      <c r="E136" s="199" t="s">
        <v>244</v>
      </c>
      <c r="F136" s="200" t="s">
        <v>245</v>
      </c>
      <c r="G136" s="201" t="s">
        <v>220</v>
      </c>
      <c r="H136" s="202">
        <v>21</v>
      </c>
      <c r="I136" s="203"/>
      <c r="J136" s="204">
        <f>ROUND(I136*H136,2)</f>
        <v>0</v>
      </c>
      <c r="K136" s="200" t="s">
        <v>172</v>
      </c>
      <c r="L136" s="43"/>
      <c r="M136" s="205" t="s">
        <v>19</v>
      </c>
      <c r="N136" s="206" t="s">
        <v>45</v>
      </c>
      <c r="O136" s="83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173</v>
      </c>
      <c r="AT136" s="209" t="s">
        <v>168</v>
      </c>
      <c r="AU136" s="209" t="s">
        <v>74</v>
      </c>
      <c r="AY136" s="16" t="s">
        <v>174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81</v>
      </c>
      <c r="BK136" s="210">
        <f>ROUND(I136*H136,2)</f>
        <v>0</v>
      </c>
      <c r="BL136" s="16" t="s">
        <v>173</v>
      </c>
      <c r="BM136" s="209" t="s">
        <v>246</v>
      </c>
    </row>
    <row r="137" s="2" customFormat="1">
      <c r="A137" s="37"/>
      <c r="B137" s="38"/>
      <c r="C137" s="39"/>
      <c r="D137" s="211" t="s">
        <v>176</v>
      </c>
      <c r="E137" s="39"/>
      <c r="F137" s="212" t="s">
        <v>247</v>
      </c>
      <c r="G137" s="39"/>
      <c r="H137" s="39"/>
      <c r="I137" s="147"/>
      <c r="J137" s="39"/>
      <c r="K137" s="39"/>
      <c r="L137" s="43"/>
      <c r="M137" s="213"/>
      <c r="N137" s="214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176</v>
      </c>
      <c r="AU137" s="16" t="s">
        <v>74</v>
      </c>
    </row>
    <row r="138" s="2" customFormat="1">
      <c r="A138" s="37"/>
      <c r="B138" s="38"/>
      <c r="C138" s="39"/>
      <c r="D138" s="211" t="s">
        <v>178</v>
      </c>
      <c r="E138" s="39"/>
      <c r="F138" s="215" t="s">
        <v>235</v>
      </c>
      <c r="G138" s="39"/>
      <c r="H138" s="39"/>
      <c r="I138" s="147"/>
      <c r="J138" s="39"/>
      <c r="K138" s="39"/>
      <c r="L138" s="43"/>
      <c r="M138" s="213"/>
      <c r="N138" s="214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178</v>
      </c>
      <c r="AU138" s="16" t="s">
        <v>74</v>
      </c>
    </row>
    <row r="139" s="11" customFormat="1">
      <c r="A139" s="11"/>
      <c r="B139" s="226"/>
      <c r="C139" s="227"/>
      <c r="D139" s="211" t="s">
        <v>180</v>
      </c>
      <c r="E139" s="228" t="s">
        <v>19</v>
      </c>
      <c r="F139" s="229" t="s">
        <v>242</v>
      </c>
      <c r="G139" s="227"/>
      <c r="H139" s="230">
        <v>6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36" t="s">
        <v>180</v>
      </c>
      <c r="AU139" s="236" t="s">
        <v>74</v>
      </c>
      <c r="AV139" s="11" t="s">
        <v>83</v>
      </c>
      <c r="AW139" s="11" t="s">
        <v>35</v>
      </c>
      <c r="AX139" s="11" t="s">
        <v>74</v>
      </c>
      <c r="AY139" s="236" t="s">
        <v>174</v>
      </c>
    </row>
    <row r="140" s="11" customFormat="1">
      <c r="A140" s="11"/>
      <c r="B140" s="226"/>
      <c r="C140" s="227"/>
      <c r="D140" s="211" t="s">
        <v>180</v>
      </c>
      <c r="E140" s="228" t="s">
        <v>19</v>
      </c>
      <c r="F140" s="229" t="s">
        <v>243</v>
      </c>
      <c r="G140" s="227"/>
      <c r="H140" s="230">
        <v>15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36" t="s">
        <v>180</v>
      </c>
      <c r="AU140" s="236" t="s">
        <v>74</v>
      </c>
      <c r="AV140" s="11" t="s">
        <v>83</v>
      </c>
      <c r="AW140" s="11" t="s">
        <v>35</v>
      </c>
      <c r="AX140" s="11" t="s">
        <v>74</v>
      </c>
      <c r="AY140" s="236" t="s">
        <v>174</v>
      </c>
    </row>
    <row r="141" s="12" customFormat="1">
      <c r="A141" s="12"/>
      <c r="B141" s="237"/>
      <c r="C141" s="238"/>
      <c r="D141" s="211" t="s">
        <v>180</v>
      </c>
      <c r="E141" s="239" t="s">
        <v>19</v>
      </c>
      <c r="F141" s="240" t="s">
        <v>189</v>
      </c>
      <c r="G141" s="238"/>
      <c r="H141" s="241">
        <v>21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7" t="s">
        <v>180</v>
      </c>
      <c r="AU141" s="247" t="s">
        <v>74</v>
      </c>
      <c r="AV141" s="12" t="s">
        <v>173</v>
      </c>
      <c r="AW141" s="12" t="s">
        <v>35</v>
      </c>
      <c r="AX141" s="12" t="s">
        <v>81</v>
      </c>
      <c r="AY141" s="247" t="s">
        <v>174</v>
      </c>
    </row>
    <row r="142" s="2" customFormat="1" ht="21.75" customHeight="1">
      <c r="A142" s="37"/>
      <c r="B142" s="38"/>
      <c r="C142" s="198" t="s">
        <v>119</v>
      </c>
      <c r="D142" s="198" t="s">
        <v>168</v>
      </c>
      <c r="E142" s="199" t="s">
        <v>248</v>
      </c>
      <c r="F142" s="200" t="s">
        <v>249</v>
      </c>
      <c r="G142" s="201" t="s">
        <v>220</v>
      </c>
      <c r="H142" s="202">
        <v>6</v>
      </c>
      <c r="I142" s="203"/>
      <c r="J142" s="204">
        <f>ROUND(I142*H142,2)</f>
        <v>0</v>
      </c>
      <c r="K142" s="200" t="s">
        <v>172</v>
      </c>
      <c r="L142" s="43"/>
      <c r="M142" s="205" t="s">
        <v>19</v>
      </c>
      <c r="N142" s="206" t="s">
        <v>45</v>
      </c>
      <c r="O142" s="83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9" t="s">
        <v>173</v>
      </c>
      <c r="AT142" s="209" t="s">
        <v>168</v>
      </c>
      <c r="AU142" s="209" t="s">
        <v>74</v>
      </c>
      <c r="AY142" s="16" t="s">
        <v>174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6" t="s">
        <v>81</v>
      </c>
      <c r="BK142" s="210">
        <f>ROUND(I142*H142,2)</f>
        <v>0</v>
      </c>
      <c r="BL142" s="16" t="s">
        <v>173</v>
      </c>
      <c r="BM142" s="209" t="s">
        <v>250</v>
      </c>
    </row>
    <row r="143" s="2" customFormat="1">
      <c r="A143" s="37"/>
      <c r="B143" s="38"/>
      <c r="C143" s="39"/>
      <c r="D143" s="211" t="s">
        <v>176</v>
      </c>
      <c r="E143" s="39"/>
      <c r="F143" s="212" t="s">
        <v>251</v>
      </c>
      <c r="G143" s="39"/>
      <c r="H143" s="39"/>
      <c r="I143" s="147"/>
      <c r="J143" s="39"/>
      <c r="K143" s="39"/>
      <c r="L143" s="43"/>
      <c r="M143" s="213"/>
      <c r="N143" s="214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176</v>
      </c>
      <c r="AU143" s="16" t="s">
        <v>74</v>
      </c>
    </row>
    <row r="144" s="2" customFormat="1">
      <c r="A144" s="37"/>
      <c r="B144" s="38"/>
      <c r="C144" s="39"/>
      <c r="D144" s="211" t="s">
        <v>178</v>
      </c>
      <c r="E144" s="39"/>
      <c r="F144" s="215" t="s">
        <v>241</v>
      </c>
      <c r="G144" s="39"/>
      <c r="H144" s="39"/>
      <c r="I144" s="147"/>
      <c r="J144" s="39"/>
      <c r="K144" s="39"/>
      <c r="L144" s="43"/>
      <c r="M144" s="213"/>
      <c r="N144" s="214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178</v>
      </c>
      <c r="AU144" s="16" t="s">
        <v>74</v>
      </c>
    </row>
    <row r="145" s="11" customFormat="1">
      <c r="A145" s="11"/>
      <c r="B145" s="226"/>
      <c r="C145" s="227"/>
      <c r="D145" s="211" t="s">
        <v>180</v>
      </c>
      <c r="E145" s="228" t="s">
        <v>19</v>
      </c>
      <c r="F145" s="229" t="s">
        <v>252</v>
      </c>
      <c r="G145" s="227"/>
      <c r="H145" s="230">
        <v>6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36" t="s">
        <v>180</v>
      </c>
      <c r="AU145" s="236" t="s">
        <v>74</v>
      </c>
      <c r="AV145" s="11" t="s">
        <v>83</v>
      </c>
      <c r="AW145" s="11" t="s">
        <v>35</v>
      </c>
      <c r="AX145" s="11" t="s">
        <v>81</v>
      </c>
      <c r="AY145" s="236" t="s">
        <v>174</v>
      </c>
    </row>
    <row r="146" s="2" customFormat="1" ht="21.75" customHeight="1">
      <c r="A146" s="37"/>
      <c r="B146" s="38"/>
      <c r="C146" s="198" t="s">
        <v>122</v>
      </c>
      <c r="D146" s="198" t="s">
        <v>168</v>
      </c>
      <c r="E146" s="199" t="s">
        <v>253</v>
      </c>
      <c r="F146" s="200" t="s">
        <v>254</v>
      </c>
      <c r="G146" s="201" t="s">
        <v>220</v>
      </c>
      <c r="H146" s="202">
        <v>6</v>
      </c>
      <c r="I146" s="203"/>
      <c r="J146" s="204">
        <f>ROUND(I146*H146,2)</f>
        <v>0</v>
      </c>
      <c r="K146" s="200" t="s">
        <v>172</v>
      </c>
      <c r="L146" s="43"/>
      <c r="M146" s="205" t="s">
        <v>19</v>
      </c>
      <c r="N146" s="206" t="s">
        <v>45</v>
      </c>
      <c r="O146" s="83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9" t="s">
        <v>173</v>
      </c>
      <c r="AT146" s="209" t="s">
        <v>168</v>
      </c>
      <c r="AU146" s="209" t="s">
        <v>74</v>
      </c>
      <c r="AY146" s="16" t="s">
        <v>174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6" t="s">
        <v>81</v>
      </c>
      <c r="BK146" s="210">
        <f>ROUND(I146*H146,2)</f>
        <v>0</v>
      </c>
      <c r="BL146" s="16" t="s">
        <v>173</v>
      </c>
      <c r="BM146" s="209" t="s">
        <v>255</v>
      </c>
    </row>
    <row r="147" s="2" customFormat="1">
      <c r="A147" s="37"/>
      <c r="B147" s="38"/>
      <c r="C147" s="39"/>
      <c r="D147" s="211" t="s">
        <v>176</v>
      </c>
      <c r="E147" s="39"/>
      <c r="F147" s="212" t="s">
        <v>256</v>
      </c>
      <c r="G147" s="39"/>
      <c r="H147" s="39"/>
      <c r="I147" s="147"/>
      <c r="J147" s="39"/>
      <c r="K147" s="39"/>
      <c r="L147" s="43"/>
      <c r="M147" s="213"/>
      <c r="N147" s="214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176</v>
      </c>
      <c r="AU147" s="16" t="s">
        <v>74</v>
      </c>
    </row>
    <row r="148" s="2" customFormat="1">
      <c r="A148" s="37"/>
      <c r="B148" s="38"/>
      <c r="C148" s="39"/>
      <c r="D148" s="211" t="s">
        <v>178</v>
      </c>
      <c r="E148" s="39"/>
      <c r="F148" s="215" t="s">
        <v>235</v>
      </c>
      <c r="G148" s="39"/>
      <c r="H148" s="39"/>
      <c r="I148" s="147"/>
      <c r="J148" s="39"/>
      <c r="K148" s="39"/>
      <c r="L148" s="43"/>
      <c r="M148" s="213"/>
      <c r="N148" s="214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178</v>
      </c>
      <c r="AU148" s="16" t="s">
        <v>74</v>
      </c>
    </row>
    <row r="149" s="11" customFormat="1">
      <c r="A149" s="11"/>
      <c r="B149" s="226"/>
      <c r="C149" s="227"/>
      <c r="D149" s="211" t="s">
        <v>180</v>
      </c>
      <c r="E149" s="228" t="s">
        <v>19</v>
      </c>
      <c r="F149" s="229" t="s">
        <v>252</v>
      </c>
      <c r="G149" s="227"/>
      <c r="H149" s="230">
        <v>6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36" t="s">
        <v>180</v>
      </c>
      <c r="AU149" s="236" t="s">
        <v>74</v>
      </c>
      <c r="AV149" s="11" t="s">
        <v>83</v>
      </c>
      <c r="AW149" s="11" t="s">
        <v>35</v>
      </c>
      <c r="AX149" s="11" t="s">
        <v>81</v>
      </c>
      <c r="AY149" s="236" t="s">
        <v>174</v>
      </c>
    </row>
    <row r="150" s="2" customFormat="1" ht="21.75" customHeight="1">
      <c r="A150" s="37"/>
      <c r="B150" s="38"/>
      <c r="C150" s="198" t="s">
        <v>257</v>
      </c>
      <c r="D150" s="198" t="s">
        <v>168</v>
      </c>
      <c r="E150" s="199" t="s">
        <v>258</v>
      </c>
      <c r="F150" s="200" t="s">
        <v>259</v>
      </c>
      <c r="G150" s="201" t="s">
        <v>260</v>
      </c>
      <c r="H150" s="202">
        <v>124</v>
      </c>
      <c r="I150" s="203"/>
      <c r="J150" s="204">
        <f>ROUND(I150*H150,2)</f>
        <v>0</v>
      </c>
      <c r="K150" s="200" t="s">
        <v>172</v>
      </c>
      <c r="L150" s="43"/>
      <c r="M150" s="205" t="s">
        <v>19</v>
      </c>
      <c r="N150" s="206" t="s">
        <v>45</v>
      </c>
      <c r="O150" s="83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9" t="s">
        <v>173</v>
      </c>
      <c r="AT150" s="209" t="s">
        <v>168</v>
      </c>
      <c r="AU150" s="209" t="s">
        <v>74</v>
      </c>
      <c r="AY150" s="16" t="s">
        <v>174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81</v>
      </c>
      <c r="BK150" s="210">
        <f>ROUND(I150*H150,2)</f>
        <v>0</v>
      </c>
      <c r="BL150" s="16" t="s">
        <v>173</v>
      </c>
      <c r="BM150" s="209" t="s">
        <v>261</v>
      </c>
    </row>
    <row r="151" s="2" customFormat="1">
      <c r="A151" s="37"/>
      <c r="B151" s="38"/>
      <c r="C151" s="39"/>
      <c r="D151" s="211" t="s">
        <v>176</v>
      </c>
      <c r="E151" s="39"/>
      <c r="F151" s="212" t="s">
        <v>262</v>
      </c>
      <c r="G151" s="39"/>
      <c r="H151" s="39"/>
      <c r="I151" s="147"/>
      <c r="J151" s="39"/>
      <c r="K151" s="39"/>
      <c r="L151" s="43"/>
      <c r="M151" s="213"/>
      <c r="N151" s="214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176</v>
      </c>
      <c r="AU151" s="16" t="s">
        <v>74</v>
      </c>
    </row>
    <row r="152" s="2" customFormat="1">
      <c r="A152" s="37"/>
      <c r="B152" s="38"/>
      <c r="C152" s="39"/>
      <c r="D152" s="211" t="s">
        <v>178</v>
      </c>
      <c r="E152" s="39"/>
      <c r="F152" s="215" t="s">
        <v>263</v>
      </c>
      <c r="G152" s="39"/>
      <c r="H152" s="39"/>
      <c r="I152" s="147"/>
      <c r="J152" s="39"/>
      <c r="K152" s="39"/>
      <c r="L152" s="43"/>
      <c r="M152" s="213"/>
      <c r="N152" s="214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178</v>
      </c>
      <c r="AU152" s="16" t="s">
        <v>74</v>
      </c>
    </row>
    <row r="153" s="11" customFormat="1">
      <c r="A153" s="11"/>
      <c r="B153" s="226"/>
      <c r="C153" s="227"/>
      <c r="D153" s="211" t="s">
        <v>180</v>
      </c>
      <c r="E153" s="228" t="s">
        <v>19</v>
      </c>
      <c r="F153" s="229" t="s">
        <v>264</v>
      </c>
      <c r="G153" s="227"/>
      <c r="H153" s="230">
        <v>124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36" t="s">
        <v>180</v>
      </c>
      <c r="AU153" s="236" t="s">
        <v>74</v>
      </c>
      <c r="AV153" s="11" t="s">
        <v>83</v>
      </c>
      <c r="AW153" s="11" t="s">
        <v>35</v>
      </c>
      <c r="AX153" s="11" t="s">
        <v>81</v>
      </c>
      <c r="AY153" s="236" t="s">
        <v>174</v>
      </c>
    </row>
    <row r="154" s="2" customFormat="1" ht="21.75" customHeight="1">
      <c r="A154" s="37"/>
      <c r="B154" s="38"/>
      <c r="C154" s="248" t="s">
        <v>265</v>
      </c>
      <c r="D154" s="248" t="s">
        <v>203</v>
      </c>
      <c r="E154" s="249" t="s">
        <v>266</v>
      </c>
      <c r="F154" s="250" t="s">
        <v>267</v>
      </c>
      <c r="G154" s="251" t="s">
        <v>268</v>
      </c>
      <c r="H154" s="252">
        <v>248</v>
      </c>
      <c r="I154" s="253"/>
      <c r="J154" s="254">
        <f>ROUND(I154*H154,2)</f>
        <v>0</v>
      </c>
      <c r="K154" s="250" t="s">
        <v>172</v>
      </c>
      <c r="L154" s="255"/>
      <c r="M154" s="256" t="s">
        <v>19</v>
      </c>
      <c r="N154" s="257" t="s">
        <v>45</v>
      </c>
      <c r="O154" s="83"/>
      <c r="P154" s="207">
        <f>O154*H154</f>
        <v>0</v>
      </c>
      <c r="Q154" s="207">
        <v>0.0010499999999999999</v>
      </c>
      <c r="R154" s="207">
        <f>Q154*H154</f>
        <v>0.26039999999999996</v>
      </c>
      <c r="S154" s="207">
        <v>0</v>
      </c>
      <c r="T154" s="20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9" t="s">
        <v>207</v>
      </c>
      <c r="AT154" s="209" t="s">
        <v>203</v>
      </c>
      <c r="AU154" s="209" t="s">
        <v>74</v>
      </c>
      <c r="AY154" s="16" t="s">
        <v>174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6" t="s">
        <v>81</v>
      </c>
      <c r="BK154" s="210">
        <f>ROUND(I154*H154,2)</f>
        <v>0</v>
      </c>
      <c r="BL154" s="16" t="s">
        <v>173</v>
      </c>
      <c r="BM154" s="209" t="s">
        <v>269</v>
      </c>
    </row>
    <row r="155" s="2" customFormat="1">
      <c r="A155" s="37"/>
      <c r="B155" s="38"/>
      <c r="C155" s="39"/>
      <c r="D155" s="211" t="s">
        <v>176</v>
      </c>
      <c r="E155" s="39"/>
      <c r="F155" s="212" t="s">
        <v>267</v>
      </c>
      <c r="G155" s="39"/>
      <c r="H155" s="39"/>
      <c r="I155" s="147"/>
      <c r="J155" s="39"/>
      <c r="K155" s="39"/>
      <c r="L155" s="43"/>
      <c r="M155" s="213"/>
      <c r="N155" s="214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176</v>
      </c>
      <c r="AU155" s="16" t="s">
        <v>74</v>
      </c>
    </row>
    <row r="156" s="11" customFormat="1">
      <c r="A156" s="11"/>
      <c r="B156" s="226"/>
      <c r="C156" s="227"/>
      <c r="D156" s="211" t="s">
        <v>180</v>
      </c>
      <c r="E156" s="228" t="s">
        <v>19</v>
      </c>
      <c r="F156" s="229" t="s">
        <v>270</v>
      </c>
      <c r="G156" s="227"/>
      <c r="H156" s="230">
        <v>248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36" t="s">
        <v>180</v>
      </c>
      <c r="AU156" s="236" t="s">
        <v>74</v>
      </c>
      <c r="AV156" s="11" t="s">
        <v>83</v>
      </c>
      <c r="AW156" s="11" t="s">
        <v>35</v>
      </c>
      <c r="AX156" s="11" t="s">
        <v>81</v>
      </c>
      <c r="AY156" s="236" t="s">
        <v>174</v>
      </c>
    </row>
    <row r="157" s="2" customFormat="1" ht="21.75" customHeight="1">
      <c r="A157" s="37"/>
      <c r="B157" s="38"/>
      <c r="C157" s="248" t="s">
        <v>8</v>
      </c>
      <c r="D157" s="248" t="s">
        <v>203</v>
      </c>
      <c r="E157" s="249" t="s">
        <v>271</v>
      </c>
      <c r="F157" s="250" t="s">
        <v>272</v>
      </c>
      <c r="G157" s="251" t="s">
        <v>268</v>
      </c>
      <c r="H157" s="252">
        <v>124</v>
      </c>
      <c r="I157" s="253"/>
      <c r="J157" s="254">
        <f>ROUND(I157*H157,2)</f>
        <v>0</v>
      </c>
      <c r="K157" s="250" t="s">
        <v>172</v>
      </c>
      <c r="L157" s="255"/>
      <c r="M157" s="256" t="s">
        <v>19</v>
      </c>
      <c r="N157" s="257" t="s">
        <v>45</v>
      </c>
      <c r="O157" s="83"/>
      <c r="P157" s="207">
        <f>O157*H157</f>
        <v>0</v>
      </c>
      <c r="Q157" s="207">
        <v>0.00018000000000000001</v>
      </c>
      <c r="R157" s="207">
        <f>Q157*H157</f>
        <v>0.022320000000000003</v>
      </c>
      <c r="S157" s="207">
        <v>0</v>
      </c>
      <c r="T157" s="20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207</v>
      </c>
      <c r="AT157" s="209" t="s">
        <v>203</v>
      </c>
      <c r="AU157" s="209" t="s">
        <v>74</v>
      </c>
      <c r="AY157" s="16" t="s">
        <v>174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81</v>
      </c>
      <c r="BK157" s="210">
        <f>ROUND(I157*H157,2)</f>
        <v>0</v>
      </c>
      <c r="BL157" s="16" t="s">
        <v>173</v>
      </c>
      <c r="BM157" s="209" t="s">
        <v>273</v>
      </c>
    </row>
    <row r="158" s="2" customFormat="1">
      <c r="A158" s="37"/>
      <c r="B158" s="38"/>
      <c r="C158" s="39"/>
      <c r="D158" s="211" t="s">
        <v>176</v>
      </c>
      <c r="E158" s="39"/>
      <c r="F158" s="212" t="s">
        <v>272</v>
      </c>
      <c r="G158" s="39"/>
      <c r="H158" s="39"/>
      <c r="I158" s="147"/>
      <c r="J158" s="39"/>
      <c r="K158" s="39"/>
      <c r="L158" s="43"/>
      <c r="M158" s="213"/>
      <c r="N158" s="214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176</v>
      </c>
      <c r="AU158" s="16" t="s">
        <v>74</v>
      </c>
    </row>
    <row r="159" s="11" customFormat="1">
      <c r="A159" s="11"/>
      <c r="B159" s="226"/>
      <c r="C159" s="227"/>
      <c r="D159" s="211" t="s">
        <v>180</v>
      </c>
      <c r="E159" s="228" t="s">
        <v>19</v>
      </c>
      <c r="F159" s="229" t="s">
        <v>274</v>
      </c>
      <c r="G159" s="227"/>
      <c r="H159" s="230">
        <v>124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T159" s="236" t="s">
        <v>180</v>
      </c>
      <c r="AU159" s="236" t="s">
        <v>74</v>
      </c>
      <c r="AV159" s="11" t="s">
        <v>83</v>
      </c>
      <c r="AW159" s="11" t="s">
        <v>35</v>
      </c>
      <c r="AX159" s="11" t="s">
        <v>81</v>
      </c>
      <c r="AY159" s="236" t="s">
        <v>174</v>
      </c>
    </row>
    <row r="160" s="2" customFormat="1" ht="21.75" customHeight="1">
      <c r="A160" s="37"/>
      <c r="B160" s="38"/>
      <c r="C160" s="198" t="s">
        <v>275</v>
      </c>
      <c r="D160" s="198" t="s">
        <v>168</v>
      </c>
      <c r="E160" s="199" t="s">
        <v>276</v>
      </c>
      <c r="F160" s="200" t="s">
        <v>277</v>
      </c>
      <c r="G160" s="201" t="s">
        <v>220</v>
      </c>
      <c r="H160" s="202">
        <v>50</v>
      </c>
      <c r="I160" s="203"/>
      <c r="J160" s="204">
        <f>ROUND(I160*H160,2)</f>
        <v>0</v>
      </c>
      <c r="K160" s="200" t="s">
        <v>172</v>
      </c>
      <c r="L160" s="43"/>
      <c r="M160" s="205" t="s">
        <v>19</v>
      </c>
      <c r="N160" s="206" t="s">
        <v>45</v>
      </c>
      <c r="O160" s="83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9" t="s">
        <v>173</v>
      </c>
      <c r="AT160" s="209" t="s">
        <v>168</v>
      </c>
      <c r="AU160" s="209" t="s">
        <v>74</v>
      </c>
      <c r="AY160" s="16" t="s">
        <v>174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6" t="s">
        <v>81</v>
      </c>
      <c r="BK160" s="210">
        <f>ROUND(I160*H160,2)</f>
        <v>0</v>
      </c>
      <c r="BL160" s="16" t="s">
        <v>173</v>
      </c>
      <c r="BM160" s="209" t="s">
        <v>278</v>
      </c>
    </row>
    <row r="161" s="2" customFormat="1">
      <c r="A161" s="37"/>
      <c r="B161" s="38"/>
      <c r="C161" s="39"/>
      <c r="D161" s="211" t="s">
        <v>176</v>
      </c>
      <c r="E161" s="39"/>
      <c r="F161" s="212" t="s">
        <v>279</v>
      </c>
      <c r="G161" s="39"/>
      <c r="H161" s="39"/>
      <c r="I161" s="147"/>
      <c r="J161" s="39"/>
      <c r="K161" s="39"/>
      <c r="L161" s="43"/>
      <c r="M161" s="213"/>
      <c r="N161" s="214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176</v>
      </c>
      <c r="AU161" s="16" t="s">
        <v>74</v>
      </c>
    </row>
    <row r="162" s="2" customFormat="1">
      <c r="A162" s="37"/>
      <c r="B162" s="38"/>
      <c r="C162" s="39"/>
      <c r="D162" s="211" t="s">
        <v>178</v>
      </c>
      <c r="E162" s="39"/>
      <c r="F162" s="215" t="s">
        <v>280</v>
      </c>
      <c r="G162" s="39"/>
      <c r="H162" s="39"/>
      <c r="I162" s="147"/>
      <c r="J162" s="39"/>
      <c r="K162" s="39"/>
      <c r="L162" s="43"/>
      <c r="M162" s="213"/>
      <c r="N162" s="214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178</v>
      </c>
      <c r="AU162" s="16" t="s">
        <v>74</v>
      </c>
    </row>
    <row r="163" s="2" customFormat="1" ht="21.75" customHeight="1">
      <c r="A163" s="37"/>
      <c r="B163" s="38"/>
      <c r="C163" s="248" t="s">
        <v>281</v>
      </c>
      <c r="D163" s="248" t="s">
        <v>203</v>
      </c>
      <c r="E163" s="249" t="s">
        <v>282</v>
      </c>
      <c r="F163" s="250" t="s">
        <v>283</v>
      </c>
      <c r="G163" s="251" t="s">
        <v>268</v>
      </c>
      <c r="H163" s="252">
        <v>2</v>
      </c>
      <c r="I163" s="253"/>
      <c r="J163" s="254">
        <f>ROUND(I163*H163,2)</f>
        <v>0</v>
      </c>
      <c r="K163" s="250" t="s">
        <v>172</v>
      </c>
      <c r="L163" s="255"/>
      <c r="M163" s="256" t="s">
        <v>19</v>
      </c>
      <c r="N163" s="257" t="s">
        <v>45</v>
      </c>
      <c r="O163" s="83"/>
      <c r="P163" s="207">
        <f>O163*H163</f>
        <v>0</v>
      </c>
      <c r="Q163" s="207">
        <v>1.50075</v>
      </c>
      <c r="R163" s="207">
        <f>Q163*H163</f>
        <v>3.0015000000000001</v>
      </c>
      <c r="S163" s="207">
        <v>0</v>
      </c>
      <c r="T163" s="20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9" t="s">
        <v>207</v>
      </c>
      <c r="AT163" s="209" t="s">
        <v>203</v>
      </c>
      <c r="AU163" s="209" t="s">
        <v>74</v>
      </c>
      <c r="AY163" s="16" t="s">
        <v>174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6" t="s">
        <v>81</v>
      </c>
      <c r="BK163" s="210">
        <f>ROUND(I163*H163,2)</f>
        <v>0</v>
      </c>
      <c r="BL163" s="16" t="s">
        <v>173</v>
      </c>
      <c r="BM163" s="209" t="s">
        <v>284</v>
      </c>
    </row>
    <row r="164" s="2" customFormat="1">
      <c r="A164" s="37"/>
      <c r="B164" s="38"/>
      <c r="C164" s="39"/>
      <c r="D164" s="211" t="s">
        <v>176</v>
      </c>
      <c r="E164" s="39"/>
      <c r="F164" s="212" t="s">
        <v>283</v>
      </c>
      <c r="G164" s="39"/>
      <c r="H164" s="39"/>
      <c r="I164" s="147"/>
      <c r="J164" s="39"/>
      <c r="K164" s="39"/>
      <c r="L164" s="43"/>
      <c r="M164" s="213"/>
      <c r="N164" s="214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176</v>
      </c>
      <c r="AU164" s="16" t="s">
        <v>74</v>
      </c>
    </row>
    <row r="165" s="2" customFormat="1" ht="21.75" customHeight="1">
      <c r="A165" s="37"/>
      <c r="B165" s="38"/>
      <c r="C165" s="198" t="s">
        <v>285</v>
      </c>
      <c r="D165" s="198" t="s">
        <v>168</v>
      </c>
      <c r="E165" s="199" t="s">
        <v>286</v>
      </c>
      <c r="F165" s="200" t="s">
        <v>287</v>
      </c>
      <c r="G165" s="201" t="s">
        <v>197</v>
      </c>
      <c r="H165" s="202">
        <v>13</v>
      </c>
      <c r="I165" s="203"/>
      <c r="J165" s="204">
        <f>ROUND(I165*H165,2)</f>
        <v>0</v>
      </c>
      <c r="K165" s="200" t="s">
        <v>172</v>
      </c>
      <c r="L165" s="43"/>
      <c r="M165" s="205" t="s">
        <v>19</v>
      </c>
      <c r="N165" s="206" t="s">
        <v>45</v>
      </c>
      <c r="O165" s="83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9" t="s">
        <v>173</v>
      </c>
      <c r="AT165" s="209" t="s">
        <v>168</v>
      </c>
      <c r="AU165" s="209" t="s">
        <v>74</v>
      </c>
      <c r="AY165" s="16" t="s">
        <v>174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6" t="s">
        <v>81</v>
      </c>
      <c r="BK165" s="210">
        <f>ROUND(I165*H165,2)</f>
        <v>0</v>
      </c>
      <c r="BL165" s="16" t="s">
        <v>173</v>
      </c>
      <c r="BM165" s="209" t="s">
        <v>288</v>
      </c>
    </row>
    <row r="166" s="2" customFormat="1">
      <c r="A166" s="37"/>
      <c r="B166" s="38"/>
      <c r="C166" s="39"/>
      <c r="D166" s="211" t="s">
        <v>176</v>
      </c>
      <c r="E166" s="39"/>
      <c r="F166" s="212" t="s">
        <v>289</v>
      </c>
      <c r="G166" s="39"/>
      <c r="H166" s="39"/>
      <c r="I166" s="147"/>
      <c r="J166" s="39"/>
      <c r="K166" s="39"/>
      <c r="L166" s="43"/>
      <c r="M166" s="213"/>
      <c r="N166" s="214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176</v>
      </c>
      <c r="AU166" s="16" t="s">
        <v>74</v>
      </c>
    </row>
    <row r="167" s="2" customFormat="1">
      <c r="A167" s="37"/>
      <c r="B167" s="38"/>
      <c r="C167" s="39"/>
      <c r="D167" s="211" t="s">
        <v>178</v>
      </c>
      <c r="E167" s="39"/>
      <c r="F167" s="215" t="s">
        <v>290</v>
      </c>
      <c r="G167" s="39"/>
      <c r="H167" s="39"/>
      <c r="I167" s="147"/>
      <c r="J167" s="39"/>
      <c r="K167" s="39"/>
      <c r="L167" s="43"/>
      <c r="M167" s="213"/>
      <c r="N167" s="214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178</v>
      </c>
      <c r="AU167" s="16" t="s">
        <v>74</v>
      </c>
    </row>
    <row r="168" s="11" customFormat="1">
      <c r="A168" s="11"/>
      <c r="B168" s="226"/>
      <c r="C168" s="227"/>
      <c r="D168" s="211" t="s">
        <v>180</v>
      </c>
      <c r="E168" s="228" t="s">
        <v>19</v>
      </c>
      <c r="F168" s="229" t="s">
        <v>291</v>
      </c>
      <c r="G168" s="227"/>
      <c r="H168" s="230">
        <v>13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36" t="s">
        <v>180</v>
      </c>
      <c r="AU168" s="236" t="s">
        <v>74</v>
      </c>
      <c r="AV168" s="11" t="s">
        <v>83</v>
      </c>
      <c r="AW168" s="11" t="s">
        <v>35</v>
      </c>
      <c r="AX168" s="11" t="s">
        <v>81</v>
      </c>
      <c r="AY168" s="236" t="s">
        <v>174</v>
      </c>
    </row>
    <row r="169" s="2" customFormat="1" ht="21.75" customHeight="1">
      <c r="A169" s="37"/>
      <c r="B169" s="38"/>
      <c r="C169" s="198" t="s">
        <v>292</v>
      </c>
      <c r="D169" s="198" t="s">
        <v>168</v>
      </c>
      <c r="E169" s="199" t="s">
        <v>293</v>
      </c>
      <c r="F169" s="200" t="s">
        <v>294</v>
      </c>
      <c r="G169" s="201" t="s">
        <v>295</v>
      </c>
      <c r="H169" s="202">
        <v>4</v>
      </c>
      <c r="I169" s="203"/>
      <c r="J169" s="204">
        <f>ROUND(I169*H169,2)</f>
        <v>0</v>
      </c>
      <c r="K169" s="200" t="s">
        <v>172</v>
      </c>
      <c r="L169" s="43"/>
      <c r="M169" s="205" t="s">
        <v>19</v>
      </c>
      <c r="N169" s="206" t="s">
        <v>45</v>
      </c>
      <c r="O169" s="83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9" t="s">
        <v>173</v>
      </c>
      <c r="AT169" s="209" t="s">
        <v>168</v>
      </c>
      <c r="AU169" s="209" t="s">
        <v>74</v>
      </c>
      <c r="AY169" s="16" t="s">
        <v>174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6" t="s">
        <v>81</v>
      </c>
      <c r="BK169" s="210">
        <f>ROUND(I169*H169,2)</f>
        <v>0</v>
      </c>
      <c r="BL169" s="16" t="s">
        <v>173</v>
      </c>
      <c r="BM169" s="209" t="s">
        <v>296</v>
      </c>
    </row>
    <row r="170" s="2" customFormat="1">
      <c r="A170" s="37"/>
      <c r="B170" s="38"/>
      <c r="C170" s="39"/>
      <c r="D170" s="211" t="s">
        <v>176</v>
      </c>
      <c r="E170" s="39"/>
      <c r="F170" s="212" t="s">
        <v>297</v>
      </c>
      <c r="G170" s="39"/>
      <c r="H170" s="39"/>
      <c r="I170" s="147"/>
      <c r="J170" s="39"/>
      <c r="K170" s="39"/>
      <c r="L170" s="43"/>
      <c r="M170" s="213"/>
      <c r="N170" s="214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176</v>
      </c>
      <c r="AU170" s="16" t="s">
        <v>74</v>
      </c>
    </row>
    <row r="171" s="2" customFormat="1">
      <c r="A171" s="37"/>
      <c r="B171" s="38"/>
      <c r="C171" s="39"/>
      <c r="D171" s="211" t="s">
        <v>178</v>
      </c>
      <c r="E171" s="39"/>
      <c r="F171" s="215" t="s">
        <v>298</v>
      </c>
      <c r="G171" s="39"/>
      <c r="H171" s="39"/>
      <c r="I171" s="147"/>
      <c r="J171" s="39"/>
      <c r="K171" s="39"/>
      <c r="L171" s="43"/>
      <c r="M171" s="213"/>
      <c r="N171" s="214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178</v>
      </c>
      <c r="AU171" s="16" t="s">
        <v>74</v>
      </c>
    </row>
    <row r="172" s="2" customFormat="1" ht="21.75" customHeight="1">
      <c r="A172" s="37"/>
      <c r="B172" s="38"/>
      <c r="C172" s="198" t="s">
        <v>299</v>
      </c>
      <c r="D172" s="198" t="s">
        <v>168</v>
      </c>
      <c r="E172" s="199" t="s">
        <v>300</v>
      </c>
      <c r="F172" s="200" t="s">
        <v>301</v>
      </c>
      <c r="G172" s="201" t="s">
        <v>295</v>
      </c>
      <c r="H172" s="202">
        <v>2</v>
      </c>
      <c r="I172" s="203"/>
      <c r="J172" s="204">
        <f>ROUND(I172*H172,2)</f>
        <v>0</v>
      </c>
      <c r="K172" s="200" t="s">
        <v>172</v>
      </c>
      <c r="L172" s="43"/>
      <c r="M172" s="205" t="s">
        <v>19</v>
      </c>
      <c r="N172" s="206" t="s">
        <v>45</v>
      </c>
      <c r="O172" s="83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9" t="s">
        <v>173</v>
      </c>
      <c r="AT172" s="209" t="s">
        <v>168</v>
      </c>
      <c r="AU172" s="209" t="s">
        <v>74</v>
      </c>
      <c r="AY172" s="16" t="s">
        <v>174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6" t="s">
        <v>81</v>
      </c>
      <c r="BK172" s="210">
        <f>ROUND(I172*H172,2)</f>
        <v>0</v>
      </c>
      <c r="BL172" s="16" t="s">
        <v>173</v>
      </c>
      <c r="BM172" s="209" t="s">
        <v>302</v>
      </c>
    </row>
    <row r="173" s="2" customFormat="1">
      <c r="A173" s="37"/>
      <c r="B173" s="38"/>
      <c r="C173" s="39"/>
      <c r="D173" s="211" t="s">
        <v>176</v>
      </c>
      <c r="E173" s="39"/>
      <c r="F173" s="212" t="s">
        <v>303</v>
      </c>
      <c r="G173" s="39"/>
      <c r="H173" s="39"/>
      <c r="I173" s="147"/>
      <c r="J173" s="39"/>
      <c r="K173" s="39"/>
      <c r="L173" s="43"/>
      <c r="M173" s="213"/>
      <c r="N173" s="214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176</v>
      </c>
      <c r="AU173" s="16" t="s">
        <v>74</v>
      </c>
    </row>
    <row r="174" s="2" customFormat="1">
      <c r="A174" s="37"/>
      <c r="B174" s="38"/>
      <c r="C174" s="39"/>
      <c r="D174" s="211" t="s">
        <v>178</v>
      </c>
      <c r="E174" s="39"/>
      <c r="F174" s="215" t="s">
        <v>304</v>
      </c>
      <c r="G174" s="39"/>
      <c r="H174" s="39"/>
      <c r="I174" s="147"/>
      <c r="J174" s="39"/>
      <c r="K174" s="39"/>
      <c r="L174" s="43"/>
      <c r="M174" s="213"/>
      <c r="N174" s="214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178</v>
      </c>
      <c r="AU174" s="16" t="s">
        <v>74</v>
      </c>
    </row>
    <row r="175" s="2" customFormat="1" ht="33" customHeight="1">
      <c r="A175" s="37"/>
      <c r="B175" s="38"/>
      <c r="C175" s="198" t="s">
        <v>7</v>
      </c>
      <c r="D175" s="198" t="s">
        <v>168</v>
      </c>
      <c r="E175" s="199" t="s">
        <v>305</v>
      </c>
      <c r="F175" s="200" t="s">
        <v>306</v>
      </c>
      <c r="G175" s="201" t="s">
        <v>220</v>
      </c>
      <c r="H175" s="202">
        <v>100</v>
      </c>
      <c r="I175" s="203"/>
      <c r="J175" s="204">
        <f>ROUND(I175*H175,2)</f>
        <v>0</v>
      </c>
      <c r="K175" s="200" t="s">
        <v>172</v>
      </c>
      <c r="L175" s="43"/>
      <c r="M175" s="205" t="s">
        <v>19</v>
      </c>
      <c r="N175" s="206" t="s">
        <v>45</v>
      </c>
      <c r="O175" s="83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9" t="s">
        <v>173</v>
      </c>
      <c r="AT175" s="209" t="s">
        <v>168</v>
      </c>
      <c r="AU175" s="209" t="s">
        <v>74</v>
      </c>
      <c r="AY175" s="16" t="s">
        <v>174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6" t="s">
        <v>81</v>
      </c>
      <c r="BK175" s="210">
        <f>ROUND(I175*H175,2)</f>
        <v>0</v>
      </c>
      <c r="BL175" s="16" t="s">
        <v>173</v>
      </c>
      <c r="BM175" s="209" t="s">
        <v>307</v>
      </c>
    </row>
    <row r="176" s="2" customFormat="1">
      <c r="A176" s="37"/>
      <c r="B176" s="38"/>
      <c r="C176" s="39"/>
      <c r="D176" s="211" t="s">
        <v>176</v>
      </c>
      <c r="E176" s="39"/>
      <c r="F176" s="212" t="s">
        <v>308</v>
      </c>
      <c r="G176" s="39"/>
      <c r="H176" s="39"/>
      <c r="I176" s="147"/>
      <c r="J176" s="39"/>
      <c r="K176" s="39"/>
      <c r="L176" s="43"/>
      <c r="M176" s="213"/>
      <c r="N176" s="214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176</v>
      </c>
      <c r="AU176" s="16" t="s">
        <v>74</v>
      </c>
    </row>
    <row r="177" s="2" customFormat="1">
      <c r="A177" s="37"/>
      <c r="B177" s="38"/>
      <c r="C177" s="39"/>
      <c r="D177" s="211" t="s">
        <v>178</v>
      </c>
      <c r="E177" s="39"/>
      <c r="F177" s="215" t="s">
        <v>309</v>
      </c>
      <c r="G177" s="39"/>
      <c r="H177" s="39"/>
      <c r="I177" s="147"/>
      <c r="J177" s="39"/>
      <c r="K177" s="39"/>
      <c r="L177" s="43"/>
      <c r="M177" s="213"/>
      <c r="N177" s="214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178</v>
      </c>
      <c r="AU177" s="16" t="s">
        <v>74</v>
      </c>
    </row>
    <row r="178" s="11" customFormat="1">
      <c r="A178" s="11"/>
      <c r="B178" s="226"/>
      <c r="C178" s="227"/>
      <c r="D178" s="211" t="s">
        <v>180</v>
      </c>
      <c r="E178" s="228" t="s">
        <v>19</v>
      </c>
      <c r="F178" s="229" t="s">
        <v>310</v>
      </c>
      <c r="G178" s="227"/>
      <c r="H178" s="230">
        <v>100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T178" s="236" t="s">
        <v>180</v>
      </c>
      <c r="AU178" s="236" t="s">
        <v>74</v>
      </c>
      <c r="AV178" s="11" t="s">
        <v>83</v>
      </c>
      <c r="AW178" s="11" t="s">
        <v>35</v>
      </c>
      <c r="AX178" s="11" t="s">
        <v>81</v>
      </c>
      <c r="AY178" s="236" t="s">
        <v>174</v>
      </c>
    </row>
    <row r="179" s="2" customFormat="1" ht="21.75" customHeight="1">
      <c r="A179" s="37"/>
      <c r="B179" s="38"/>
      <c r="C179" s="198" t="s">
        <v>311</v>
      </c>
      <c r="D179" s="198" t="s">
        <v>168</v>
      </c>
      <c r="E179" s="199" t="s">
        <v>312</v>
      </c>
      <c r="F179" s="200" t="s">
        <v>313</v>
      </c>
      <c r="G179" s="201" t="s">
        <v>220</v>
      </c>
      <c r="H179" s="202">
        <v>4.7000000000000002</v>
      </c>
      <c r="I179" s="203"/>
      <c r="J179" s="204">
        <f>ROUND(I179*H179,2)</f>
        <v>0</v>
      </c>
      <c r="K179" s="200" t="s">
        <v>172</v>
      </c>
      <c r="L179" s="43"/>
      <c r="M179" s="205" t="s">
        <v>19</v>
      </c>
      <c r="N179" s="206" t="s">
        <v>45</v>
      </c>
      <c r="O179" s="83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9" t="s">
        <v>173</v>
      </c>
      <c r="AT179" s="209" t="s">
        <v>168</v>
      </c>
      <c r="AU179" s="209" t="s">
        <v>74</v>
      </c>
      <c r="AY179" s="16" t="s">
        <v>174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6" t="s">
        <v>81</v>
      </c>
      <c r="BK179" s="210">
        <f>ROUND(I179*H179,2)</f>
        <v>0</v>
      </c>
      <c r="BL179" s="16" t="s">
        <v>173</v>
      </c>
      <c r="BM179" s="209" t="s">
        <v>314</v>
      </c>
    </row>
    <row r="180" s="2" customFormat="1">
      <c r="A180" s="37"/>
      <c r="B180" s="38"/>
      <c r="C180" s="39"/>
      <c r="D180" s="211" t="s">
        <v>176</v>
      </c>
      <c r="E180" s="39"/>
      <c r="F180" s="212" t="s">
        <v>315</v>
      </c>
      <c r="G180" s="39"/>
      <c r="H180" s="39"/>
      <c r="I180" s="147"/>
      <c r="J180" s="39"/>
      <c r="K180" s="39"/>
      <c r="L180" s="43"/>
      <c r="M180" s="213"/>
      <c r="N180" s="214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176</v>
      </c>
      <c r="AU180" s="16" t="s">
        <v>74</v>
      </c>
    </row>
    <row r="181" s="2" customFormat="1">
      <c r="A181" s="37"/>
      <c r="B181" s="38"/>
      <c r="C181" s="39"/>
      <c r="D181" s="211" t="s">
        <v>178</v>
      </c>
      <c r="E181" s="39"/>
      <c r="F181" s="215" t="s">
        <v>316</v>
      </c>
      <c r="G181" s="39"/>
      <c r="H181" s="39"/>
      <c r="I181" s="147"/>
      <c r="J181" s="39"/>
      <c r="K181" s="39"/>
      <c r="L181" s="43"/>
      <c r="M181" s="213"/>
      <c r="N181" s="214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178</v>
      </c>
      <c r="AU181" s="16" t="s">
        <v>74</v>
      </c>
    </row>
    <row r="182" s="2" customFormat="1" ht="21.75" customHeight="1">
      <c r="A182" s="37"/>
      <c r="B182" s="38"/>
      <c r="C182" s="198" t="s">
        <v>317</v>
      </c>
      <c r="D182" s="198" t="s">
        <v>168</v>
      </c>
      <c r="E182" s="199" t="s">
        <v>318</v>
      </c>
      <c r="F182" s="200" t="s">
        <v>319</v>
      </c>
      <c r="G182" s="201" t="s">
        <v>320</v>
      </c>
      <c r="H182" s="202">
        <v>31.300000000000001</v>
      </c>
      <c r="I182" s="203"/>
      <c r="J182" s="204">
        <f>ROUND(I182*H182,2)</f>
        <v>0</v>
      </c>
      <c r="K182" s="200" t="s">
        <v>172</v>
      </c>
      <c r="L182" s="43"/>
      <c r="M182" s="205" t="s">
        <v>19</v>
      </c>
      <c r="N182" s="206" t="s">
        <v>45</v>
      </c>
      <c r="O182" s="83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9" t="s">
        <v>173</v>
      </c>
      <c r="AT182" s="209" t="s">
        <v>168</v>
      </c>
      <c r="AU182" s="209" t="s">
        <v>74</v>
      </c>
      <c r="AY182" s="16" t="s">
        <v>174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6" t="s">
        <v>81</v>
      </c>
      <c r="BK182" s="210">
        <f>ROUND(I182*H182,2)</f>
        <v>0</v>
      </c>
      <c r="BL182" s="16" t="s">
        <v>173</v>
      </c>
      <c r="BM182" s="209" t="s">
        <v>321</v>
      </c>
    </row>
    <row r="183" s="2" customFormat="1">
      <c r="A183" s="37"/>
      <c r="B183" s="38"/>
      <c r="C183" s="39"/>
      <c r="D183" s="211" t="s">
        <v>176</v>
      </c>
      <c r="E183" s="39"/>
      <c r="F183" s="212" t="s">
        <v>322</v>
      </c>
      <c r="G183" s="39"/>
      <c r="H183" s="39"/>
      <c r="I183" s="147"/>
      <c r="J183" s="39"/>
      <c r="K183" s="39"/>
      <c r="L183" s="43"/>
      <c r="M183" s="213"/>
      <c r="N183" s="214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176</v>
      </c>
      <c r="AU183" s="16" t="s">
        <v>74</v>
      </c>
    </row>
    <row r="184" s="2" customFormat="1">
      <c r="A184" s="37"/>
      <c r="B184" s="38"/>
      <c r="C184" s="39"/>
      <c r="D184" s="211" t="s">
        <v>178</v>
      </c>
      <c r="E184" s="39"/>
      <c r="F184" s="215" t="s">
        <v>323</v>
      </c>
      <c r="G184" s="39"/>
      <c r="H184" s="39"/>
      <c r="I184" s="147"/>
      <c r="J184" s="39"/>
      <c r="K184" s="39"/>
      <c r="L184" s="43"/>
      <c r="M184" s="213"/>
      <c r="N184" s="214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178</v>
      </c>
      <c r="AU184" s="16" t="s">
        <v>74</v>
      </c>
    </row>
    <row r="185" s="2" customFormat="1" ht="33" customHeight="1">
      <c r="A185" s="37"/>
      <c r="B185" s="38"/>
      <c r="C185" s="198" t="s">
        <v>324</v>
      </c>
      <c r="D185" s="198" t="s">
        <v>168</v>
      </c>
      <c r="E185" s="199" t="s">
        <v>325</v>
      </c>
      <c r="F185" s="200" t="s">
        <v>326</v>
      </c>
      <c r="G185" s="201" t="s">
        <v>320</v>
      </c>
      <c r="H185" s="202">
        <v>31.300000000000001</v>
      </c>
      <c r="I185" s="203"/>
      <c r="J185" s="204">
        <f>ROUND(I185*H185,2)</f>
        <v>0</v>
      </c>
      <c r="K185" s="200" t="s">
        <v>172</v>
      </c>
      <c r="L185" s="43"/>
      <c r="M185" s="205" t="s">
        <v>19</v>
      </c>
      <c r="N185" s="206" t="s">
        <v>45</v>
      </c>
      <c r="O185" s="83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9" t="s">
        <v>173</v>
      </c>
      <c r="AT185" s="209" t="s">
        <v>168</v>
      </c>
      <c r="AU185" s="209" t="s">
        <v>74</v>
      </c>
      <c r="AY185" s="16" t="s">
        <v>174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6" t="s">
        <v>81</v>
      </c>
      <c r="BK185" s="210">
        <f>ROUND(I185*H185,2)</f>
        <v>0</v>
      </c>
      <c r="BL185" s="16" t="s">
        <v>173</v>
      </c>
      <c r="BM185" s="209" t="s">
        <v>327</v>
      </c>
    </row>
    <row r="186" s="2" customFormat="1">
      <c r="A186" s="37"/>
      <c r="B186" s="38"/>
      <c r="C186" s="39"/>
      <c r="D186" s="211" t="s">
        <v>176</v>
      </c>
      <c r="E186" s="39"/>
      <c r="F186" s="212" t="s">
        <v>328</v>
      </c>
      <c r="G186" s="39"/>
      <c r="H186" s="39"/>
      <c r="I186" s="147"/>
      <c r="J186" s="39"/>
      <c r="K186" s="39"/>
      <c r="L186" s="43"/>
      <c r="M186" s="213"/>
      <c r="N186" s="214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176</v>
      </c>
      <c r="AU186" s="16" t="s">
        <v>74</v>
      </c>
    </row>
    <row r="187" s="2" customFormat="1">
      <c r="A187" s="37"/>
      <c r="B187" s="38"/>
      <c r="C187" s="39"/>
      <c r="D187" s="211" t="s">
        <v>178</v>
      </c>
      <c r="E187" s="39"/>
      <c r="F187" s="215" t="s">
        <v>329</v>
      </c>
      <c r="G187" s="39"/>
      <c r="H187" s="39"/>
      <c r="I187" s="147"/>
      <c r="J187" s="39"/>
      <c r="K187" s="39"/>
      <c r="L187" s="43"/>
      <c r="M187" s="213"/>
      <c r="N187" s="214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178</v>
      </c>
      <c r="AU187" s="16" t="s">
        <v>74</v>
      </c>
    </row>
    <row r="188" s="2" customFormat="1" ht="21.75" customHeight="1">
      <c r="A188" s="37"/>
      <c r="B188" s="38"/>
      <c r="C188" s="248" t="s">
        <v>330</v>
      </c>
      <c r="D188" s="248" t="s">
        <v>203</v>
      </c>
      <c r="E188" s="249" t="s">
        <v>331</v>
      </c>
      <c r="F188" s="250" t="s">
        <v>332</v>
      </c>
      <c r="G188" s="251" t="s">
        <v>206</v>
      </c>
      <c r="H188" s="252">
        <v>10.329000000000001</v>
      </c>
      <c r="I188" s="253"/>
      <c r="J188" s="254">
        <f>ROUND(I188*H188,2)</f>
        <v>0</v>
      </c>
      <c r="K188" s="250" t="s">
        <v>172</v>
      </c>
      <c r="L188" s="255"/>
      <c r="M188" s="256" t="s">
        <v>19</v>
      </c>
      <c r="N188" s="257" t="s">
        <v>45</v>
      </c>
      <c r="O188" s="83"/>
      <c r="P188" s="207">
        <f>O188*H188</f>
        <v>0</v>
      </c>
      <c r="Q188" s="207">
        <v>1</v>
      </c>
      <c r="R188" s="207">
        <f>Q188*H188</f>
        <v>10.329000000000001</v>
      </c>
      <c r="S188" s="207">
        <v>0</v>
      </c>
      <c r="T188" s="20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9" t="s">
        <v>207</v>
      </c>
      <c r="AT188" s="209" t="s">
        <v>203</v>
      </c>
      <c r="AU188" s="209" t="s">
        <v>74</v>
      </c>
      <c r="AY188" s="16" t="s">
        <v>174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6" t="s">
        <v>81</v>
      </c>
      <c r="BK188" s="210">
        <f>ROUND(I188*H188,2)</f>
        <v>0</v>
      </c>
      <c r="BL188" s="16" t="s">
        <v>173</v>
      </c>
      <c r="BM188" s="209" t="s">
        <v>333</v>
      </c>
    </row>
    <row r="189" s="2" customFormat="1">
      <c r="A189" s="37"/>
      <c r="B189" s="38"/>
      <c r="C189" s="39"/>
      <c r="D189" s="211" t="s">
        <v>176</v>
      </c>
      <c r="E189" s="39"/>
      <c r="F189" s="212" t="s">
        <v>332</v>
      </c>
      <c r="G189" s="39"/>
      <c r="H189" s="39"/>
      <c r="I189" s="147"/>
      <c r="J189" s="39"/>
      <c r="K189" s="39"/>
      <c r="L189" s="43"/>
      <c r="M189" s="213"/>
      <c r="N189" s="214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176</v>
      </c>
      <c r="AU189" s="16" t="s">
        <v>74</v>
      </c>
    </row>
    <row r="190" s="11" customFormat="1">
      <c r="A190" s="11"/>
      <c r="B190" s="226"/>
      <c r="C190" s="227"/>
      <c r="D190" s="211" t="s">
        <v>180</v>
      </c>
      <c r="E190" s="228" t="s">
        <v>19</v>
      </c>
      <c r="F190" s="229" t="s">
        <v>334</v>
      </c>
      <c r="G190" s="227"/>
      <c r="H190" s="230">
        <v>10.329000000000001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T190" s="236" t="s">
        <v>180</v>
      </c>
      <c r="AU190" s="236" t="s">
        <v>74</v>
      </c>
      <c r="AV190" s="11" t="s">
        <v>83</v>
      </c>
      <c r="AW190" s="11" t="s">
        <v>35</v>
      </c>
      <c r="AX190" s="11" t="s">
        <v>81</v>
      </c>
      <c r="AY190" s="236" t="s">
        <v>174</v>
      </c>
    </row>
    <row r="191" s="2" customFormat="1" ht="21.75" customHeight="1">
      <c r="A191" s="37"/>
      <c r="B191" s="38"/>
      <c r="C191" s="198" t="s">
        <v>335</v>
      </c>
      <c r="D191" s="198" t="s">
        <v>168</v>
      </c>
      <c r="E191" s="199" t="s">
        <v>336</v>
      </c>
      <c r="F191" s="200" t="s">
        <v>337</v>
      </c>
      <c r="G191" s="201" t="s">
        <v>220</v>
      </c>
      <c r="H191" s="202">
        <v>22</v>
      </c>
      <c r="I191" s="203"/>
      <c r="J191" s="204">
        <f>ROUND(I191*H191,2)</f>
        <v>0</v>
      </c>
      <c r="K191" s="200" t="s">
        <v>338</v>
      </c>
      <c r="L191" s="43"/>
      <c r="M191" s="205" t="s">
        <v>19</v>
      </c>
      <c r="N191" s="206" t="s">
        <v>45</v>
      </c>
      <c r="O191" s="83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9" t="s">
        <v>173</v>
      </c>
      <c r="AT191" s="209" t="s">
        <v>168</v>
      </c>
      <c r="AU191" s="209" t="s">
        <v>74</v>
      </c>
      <c r="AY191" s="16" t="s">
        <v>174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6" t="s">
        <v>81</v>
      </c>
      <c r="BK191" s="210">
        <f>ROUND(I191*H191,2)</f>
        <v>0</v>
      </c>
      <c r="BL191" s="16" t="s">
        <v>173</v>
      </c>
      <c r="BM191" s="209" t="s">
        <v>339</v>
      </c>
    </row>
    <row r="192" s="2" customFormat="1">
      <c r="A192" s="37"/>
      <c r="B192" s="38"/>
      <c r="C192" s="39"/>
      <c r="D192" s="211" t="s">
        <v>176</v>
      </c>
      <c r="E192" s="39"/>
      <c r="F192" s="212" t="s">
        <v>340</v>
      </c>
      <c r="G192" s="39"/>
      <c r="H192" s="39"/>
      <c r="I192" s="147"/>
      <c r="J192" s="39"/>
      <c r="K192" s="39"/>
      <c r="L192" s="43"/>
      <c r="M192" s="213"/>
      <c r="N192" s="214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176</v>
      </c>
      <c r="AU192" s="16" t="s">
        <v>74</v>
      </c>
    </row>
    <row r="193" s="2" customFormat="1">
      <c r="A193" s="37"/>
      <c r="B193" s="38"/>
      <c r="C193" s="39"/>
      <c r="D193" s="211" t="s">
        <v>178</v>
      </c>
      <c r="E193" s="39"/>
      <c r="F193" s="215" t="s">
        <v>341</v>
      </c>
      <c r="G193" s="39"/>
      <c r="H193" s="39"/>
      <c r="I193" s="147"/>
      <c r="J193" s="39"/>
      <c r="K193" s="39"/>
      <c r="L193" s="43"/>
      <c r="M193" s="213"/>
      <c r="N193" s="214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178</v>
      </c>
      <c r="AU193" s="16" t="s">
        <v>74</v>
      </c>
    </row>
    <row r="194" s="2" customFormat="1" ht="44.25" customHeight="1">
      <c r="A194" s="37"/>
      <c r="B194" s="38"/>
      <c r="C194" s="198" t="s">
        <v>342</v>
      </c>
      <c r="D194" s="198" t="s">
        <v>168</v>
      </c>
      <c r="E194" s="199" t="s">
        <v>343</v>
      </c>
      <c r="F194" s="200" t="s">
        <v>344</v>
      </c>
      <c r="G194" s="201" t="s">
        <v>206</v>
      </c>
      <c r="H194" s="202">
        <v>10.329000000000001</v>
      </c>
      <c r="I194" s="203"/>
      <c r="J194" s="204">
        <f>ROUND(I194*H194,2)</f>
        <v>0</v>
      </c>
      <c r="K194" s="200" t="s">
        <v>172</v>
      </c>
      <c r="L194" s="43"/>
      <c r="M194" s="205" t="s">
        <v>19</v>
      </c>
      <c r="N194" s="206" t="s">
        <v>45</v>
      </c>
      <c r="O194" s="83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9" t="s">
        <v>173</v>
      </c>
      <c r="AT194" s="209" t="s">
        <v>168</v>
      </c>
      <c r="AU194" s="209" t="s">
        <v>74</v>
      </c>
      <c r="AY194" s="16" t="s">
        <v>174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6" t="s">
        <v>81</v>
      </c>
      <c r="BK194" s="210">
        <f>ROUND(I194*H194,2)</f>
        <v>0</v>
      </c>
      <c r="BL194" s="16" t="s">
        <v>173</v>
      </c>
      <c r="BM194" s="209" t="s">
        <v>345</v>
      </c>
    </row>
    <row r="195" s="2" customFormat="1">
      <c r="A195" s="37"/>
      <c r="B195" s="38"/>
      <c r="C195" s="39"/>
      <c r="D195" s="211" t="s">
        <v>176</v>
      </c>
      <c r="E195" s="39"/>
      <c r="F195" s="212" t="s">
        <v>346</v>
      </c>
      <c r="G195" s="39"/>
      <c r="H195" s="39"/>
      <c r="I195" s="147"/>
      <c r="J195" s="39"/>
      <c r="K195" s="39"/>
      <c r="L195" s="43"/>
      <c r="M195" s="213"/>
      <c r="N195" s="214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176</v>
      </c>
      <c r="AU195" s="16" t="s">
        <v>74</v>
      </c>
    </row>
    <row r="196" s="2" customFormat="1">
      <c r="A196" s="37"/>
      <c r="B196" s="38"/>
      <c r="C196" s="39"/>
      <c r="D196" s="211" t="s">
        <v>178</v>
      </c>
      <c r="E196" s="39"/>
      <c r="F196" s="215" t="s">
        <v>216</v>
      </c>
      <c r="G196" s="39"/>
      <c r="H196" s="39"/>
      <c r="I196" s="147"/>
      <c r="J196" s="39"/>
      <c r="K196" s="39"/>
      <c r="L196" s="43"/>
      <c r="M196" s="213"/>
      <c r="N196" s="214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178</v>
      </c>
      <c r="AU196" s="16" t="s">
        <v>74</v>
      </c>
    </row>
    <row r="197" s="11" customFormat="1">
      <c r="A197" s="11"/>
      <c r="B197" s="226"/>
      <c r="C197" s="227"/>
      <c r="D197" s="211" t="s">
        <v>180</v>
      </c>
      <c r="E197" s="228" t="s">
        <v>19</v>
      </c>
      <c r="F197" s="229" t="s">
        <v>347</v>
      </c>
      <c r="G197" s="227"/>
      <c r="H197" s="230">
        <v>10.329000000000001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T197" s="236" t="s">
        <v>180</v>
      </c>
      <c r="AU197" s="236" t="s">
        <v>74</v>
      </c>
      <c r="AV197" s="11" t="s">
        <v>83</v>
      </c>
      <c r="AW197" s="11" t="s">
        <v>35</v>
      </c>
      <c r="AX197" s="11" t="s">
        <v>81</v>
      </c>
      <c r="AY197" s="236" t="s">
        <v>174</v>
      </c>
    </row>
    <row r="198" s="2" customFormat="1" ht="44.25" customHeight="1">
      <c r="A198" s="37"/>
      <c r="B198" s="38"/>
      <c r="C198" s="198" t="s">
        <v>348</v>
      </c>
      <c r="D198" s="198" t="s">
        <v>168</v>
      </c>
      <c r="E198" s="199" t="s">
        <v>349</v>
      </c>
      <c r="F198" s="200" t="s">
        <v>350</v>
      </c>
      <c r="G198" s="201" t="s">
        <v>206</v>
      </c>
      <c r="H198" s="202">
        <v>0.28199999999999997</v>
      </c>
      <c r="I198" s="203"/>
      <c r="J198" s="204">
        <f>ROUND(I198*H198,2)</f>
        <v>0</v>
      </c>
      <c r="K198" s="200" t="s">
        <v>172</v>
      </c>
      <c r="L198" s="43"/>
      <c r="M198" s="205" t="s">
        <v>19</v>
      </c>
      <c r="N198" s="206" t="s">
        <v>45</v>
      </c>
      <c r="O198" s="83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9" t="s">
        <v>173</v>
      </c>
      <c r="AT198" s="209" t="s">
        <v>168</v>
      </c>
      <c r="AU198" s="209" t="s">
        <v>74</v>
      </c>
      <c r="AY198" s="16" t="s">
        <v>174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6" t="s">
        <v>81</v>
      </c>
      <c r="BK198" s="210">
        <f>ROUND(I198*H198,2)</f>
        <v>0</v>
      </c>
      <c r="BL198" s="16" t="s">
        <v>173</v>
      </c>
      <c r="BM198" s="209" t="s">
        <v>351</v>
      </c>
    </row>
    <row r="199" s="2" customFormat="1">
      <c r="A199" s="37"/>
      <c r="B199" s="38"/>
      <c r="C199" s="39"/>
      <c r="D199" s="211" t="s">
        <v>176</v>
      </c>
      <c r="E199" s="39"/>
      <c r="F199" s="212" t="s">
        <v>352</v>
      </c>
      <c r="G199" s="39"/>
      <c r="H199" s="39"/>
      <c r="I199" s="147"/>
      <c r="J199" s="39"/>
      <c r="K199" s="39"/>
      <c r="L199" s="43"/>
      <c r="M199" s="213"/>
      <c r="N199" s="214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176</v>
      </c>
      <c r="AU199" s="16" t="s">
        <v>74</v>
      </c>
    </row>
    <row r="200" s="2" customFormat="1">
      <c r="A200" s="37"/>
      <c r="B200" s="38"/>
      <c r="C200" s="39"/>
      <c r="D200" s="211" t="s">
        <v>178</v>
      </c>
      <c r="E200" s="39"/>
      <c r="F200" s="215" t="s">
        <v>216</v>
      </c>
      <c r="G200" s="39"/>
      <c r="H200" s="39"/>
      <c r="I200" s="147"/>
      <c r="J200" s="39"/>
      <c r="K200" s="39"/>
      <c r="L200" s="43"/>
      <c r="M200" s="213"/>
      <c r="N200" s="214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178</v>
      </c>
      <c r="AU200" s="16" t="s">
        <v>74</v>
      </c>
    </row>
    <row r="201" s="10" customFormat="1">
      <c r="A201" s="10"/>
      <c r="B201" s="216"/>
      <c r="C201" s="217"/>
      <c r="D201" s="211" t="s">
        <v>180</v>
      </c>
      <c r="E201" s="218" t="s">
        <v>19</v>
      </c>
      <c r="F201" s="219" t="s">
        <v>353</v>
      </c>
      <c r="G201" s="217"/>
      <c r="H201" s="218" t="s">
        <v>19</v>
      </c>
      <c r="I201" s="220"/>
      <c r="J201" s="217"/>
      <c r="K201" s="217"/>
      <c r="L201" s="221"/>
      <c r="M201" s="222"/>
      <c r="N201" s="223"/>
      <c r="O201" s="223"/>
      <c r="P201" s="223"/>
      <c r="Q201" s="223"/>
      <c r="R201" s="223"/>
      <c r="S201" s="223"/>
      <c r="T201" s="224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25" t="s">
        <v>180</v>
      </c>
      <c r="AU201" s="225" t="s">
        <v>74</v>
      </c>
      <c r="AV201" s="10" t="s">
        <v>81</v>
      </c>
      <c r="AW201" s="10" t="s">
        <v>35</v>
      </c>
      <c r="AX201" s="10" t="s">
        <v>74</v>
      </c>
      <c r="AY201" s="225" t="s">
        <v>174</v>
      </c>
    </row>
    <row r="202" s="11" customFormat="1">
      <c r="A202" s="11"/>
      <c r="B202" s="226"/>
      <c r="C202" s="227"/>
      <c r="D202" s="211" t="s">
        <v>180</v>
      </c>
      <c r="E202" s="228" t="s">
        <v>19</v>
      </c>
      <c r="F202" s="229" t="s">
        <v>354</v>
      </c>
      <c r="G202" s="227"/>
      <c r="H202" s="230">
        <v>0.28199999999999997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T202" s="236" t="s">
        <v>180</v>
      </c>
      <c r="AU202" s="236" t="s">
        <v>74</v>
      </c>
      <c r="AV202" s="11" t="s">
        <v>83</v>
      </c>
      <c r="AW202" s="11" t="s">
        <v>35</v>
      </c>
      <c r="AX202" s="11" t="s">
        <v>81</v>
      </c>
      <c r="AY202" s="236" t="s">
        <v>174</v>
      </c>
    </row>
    <row r="203" s="2" customFormat="1" ht="55.5" customHeight="1">
      <c r="A203" s="37"/>
      <c r="B203" s="38"/>
      <c r="C203" s="198" t="s">
        <v>355</v>
      </c>
      <c r="D203" s="198" t="s">
        <v>168</v>
      </c>
      <c r="E203" s="199" t="s">
        <v>356</v>
      </c>
      <c r="F203" s="200" t="s">
        <v>357</v>
      </c>
      <c r="G203" s="201" t="s">
        <v>206</v>
      </c>
      <c r="H203" s="202">
        <v>3.0019999999999998</v>
      </c>
      <c r="I203" s="203"/>
      <c r="J203" s="204">
        <f>ROUND(I203*H203,2)</f>
        <v>0</v>
      </c>
      <c r="K203" s="200" t="s">
        <v>172</v>
      </c>
      <c r="L203" s="43"/>
      <c r="M203" s="205" t="s">
        <v>19</v>
      </c>
      <c r="N203" s="206" t="s">
        <v>45</v>
      </c>
      <c r="O203" s="83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173</v>
      </c>
      <c r="AT203" s="209" t="s">
        <v>168</v>
      </c>
      <c r="AU203" s="209" t="s">
        <v>74</v>
      </c>
      <c r="AY203" s="16" t="s">
        <v>174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81</v>
      </c>
      <c r="BK203" s="210">
        <f>ROUND(I203*H203,2)</f>
        <v>0</v>
      </c>
      <c r="BL203" s="16" t="s">
        <v>173</v>
      </c>
      <c r="BM203" s="209" t="s">
        <v>358</v>
      </c>
    </row>
    <row r="204" s="2" customFormat="1">
      <c r="A204" s="37"/>
      <c r="B204" s="38"/>
      <c r="C204" s="39"/>
      <c r="D204" s="211" t="s">
        <v>176</v>
      </c>
      <c r="E204" s="39"/>
      <c r="F204" s="212" t="s">
        <v>359</v>
      </c>
      <c r="G204" s="39"/>
      <c r="H204" s="39"/>
      <c r="I204" s="147"/>
      <c r="J204" s="39"/>
      <c r="K204" s="39"/>
      <c r="L204" s="43"/>
      <c r="M204" s="213"/>
      <c r="N204" s="21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176</v>
      </c>
      <c r="AU204" s="16" t="s">
        <v>74</v>
      </c>
    </row>
    <row r="205" s="2" customFormat="1">
      <c r="A205" s="37"/>
      <c r="B205" s="38"/>
      <c r="C205" s="39"/>
      <c r="D205" s="211" t="s">
        <v>178</v>
      </c>
      <c r="E205" s="39"/>
      <c r="F205" s="215" t="s">
        <v>216</v>
      </c>
      <c r="G205" s="39"/>
      <c r="H205" s="39"/>
      <c r="I205" s="147"/>
      <c r="J205" s="39"/>
      <c r="K205" s="39"/>
      <c r="L205" s="43"/>
      <c r="M205" s="213"/>
      <c r="N205" s="214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178</v>
      </c>
      <c r="AU205" s="16" t="s">
        <v>74</v>
      </c>
    </row>
    <row r="206" s="10" customFormat="1">
      <c r="A206" s="10"/>
      <c r="B206" s="216"/>
      <c r="C206" s="217"/>
      <c r="D206" s="211" t="s">
        <v>180</v>
      </c>
      <c r="E206" s="218" t="s">
        <v>19</v>
      </c>
      <c r="F206" s="219" t="s">
        <v>360</v>
      </c>
      <c r="G206" s="217"/>
      <c r="H206" s="218" t="s">
        <v>19</v>
      </c>
      <c r="I206" s="220"/>
      <c r="J206" s="217"/>
      <c r="K206" s="217"/>
      <c r="L206" s="221"/>
      <c r="M206" s="222"/>
      <c r="N206" s="223"/>
      <c r="O206" s="223"/>
      <c r="P206" s="223"/>
      <c r="Q206" s="223"/>
      <c r="R206" s="223"/>
      <c r="S206" s="223"/>
      <c r="T206" s="224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25" t="s">
        <v>180</v>
      </c>
      <c r="AU206" s="225" t="s">
        <v>74</v>
      </c>
      <c r="AV206" s="10" t="s">
        <v>81</v>
      </c>
      <c r="AW206" s="10" t="s">
        <v>35</v>
      </c>
      <c r="AX206" s="10" t="s">
        <v>74</v>
      </c>
      <c r="AY206" s="225" t="s">
        <v>174</v>
      </c>
    </row>
    <row r="207" s="11" customFormat="1">
      <c r="A207" s="11"/>
      <c r="B207" s="226"/>
      <c r="C207" s="227"/>
      <c r="D207" s="211" t="s">
        <v>180</v>
      </c>
      <c r="E207" s="228" t="s">
        <v>19</v>
      </c>
      <c r="F207" s="229" t="s">
        <v>361</v>
      </c>
      <c r="G207" s="227"/>
      <c r="H207" s="230">
        <v>3.0019999999999998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T207" s="236" t="s">
        <v>180</v>
      </c>
      <c r="AU207" s="236" t="s">
        <v>74</v>
      </c>
      <c r="AV207" s="11" t="s">
        <v>83</v>
      </c>
      <c r="AW207" s="11" t="s">
        <v>35</v>
      </c>
      <c r="AX207" s="11" t="s">
        <v>81</v>
      </c>
      <c r="AY207" s="236" t="s">
        <v>174</v>
      </c>
    </row>
    <row r="208" s="2" customFormat="1" ht="55.5" customHeight="1">
      <c r="A208" s="37"/>
      <c r="B208" s="38"/>
      <c r="C208" s="198" t="s">
        <v>362</v>
      </c>
      <c r="D208" s="198" t="s">
        <v>168</v>
      </c>
      <c r="E208" s="199" t="s">
        <v>363</v>
      </c>
      <c r="F208" s="200" t="s">
        <v>364</v>
      </c>
      <c r="G208" s="201" t="s">
        <v>206</v>
      </c>
      <c r="H208" s="202">
        <v>360.24000000000001</v>
      </c>
      <c r="I208" s="203"/>
      <c r="J208" s="204">
        <f>ROUND(I208*H208,2)</f>
        <v>0</v>
      </c>
      <c r="K208" s="200" t="s">
        <v>172</v>
      </c>
      <c r="L208" s="43"/>
      <c r="M208" s="205" t="s">
        <v>19</v>
      </c>
      <c r="N208" s="206" t="s">
        <v>45</v>
      </c>
      <c r="O208" s="83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9" t="s">
        <v>173</v>
      </c>
      <c r="AT208" s="209" t="s">
        <v>168</v>
      </c>
      <c r="AU208" s="209" t="s">
        <v>74</v>
      </c>
      <c r="AY208" s="16" t="s">
        <v>174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6" t="s">
        <v>81</v>
      </c>
      <c r="BK208" s="210">
        <f>ROUND(I208*H208,2)</f>
        <v>0</v>
      </c>
      <c r="BL208" s="16" t="s">
        <v>173</v>
      </c>
      <c r="BM208" s="209" t="s">
        <v>365</v>
      </c>
    </row>
    <row r="209" s="2" customFormat="1">
      <c r="A209" s="37"/>
      <c r="B209" s="38"/>
      <c r="C209" s="39"/>
      <c r="D209" s="211" t="s">
        <v>176</v>
      </c>
      <c r="E209" s="39"/>
      <c r="F209" s="212" t="s">
        <v>366</v>
      </c>
      <c r="G209" s="39"/>
      <c r="H209" s="39"/>
      <c r="I209" s="147"/>
      <c r="J209" s="39"/>
      <c r="K209" s="39"/>
      <c r="L209" s="43"/>
      <c r="M209" s="213"/>
      <c r="N209" s="214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176</v>
      </c>
      <c r="AU209" s="16" t="s">
        <v>74</v>
      </c>
    </row>
    <row r="210" s="2" customFormat="1">
      <c r="A210" s="37"/>
      <c r="B210" s="38"/>
      <c r="C210" s="39"/>
      <c r="D210" s="211" t="s">
        <v>178</v>
      </c>
      <c r="E210" s="39"/>
      <c r="F210" s="215" t="s">
        <v>216</v>
      </c>
      <c r="G210" s="39"/>
      <c r="H210" s="39"/>
      <c r="I210" s="147"/>
      <c r="J210" s="39"/>
      <c r="K210" s="39"/>
      <c r="L210" s="43"/>
      <c r="M210" s="213"/>
      <c r="N210" s="214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178</v>
      </c>
      <c r="AU210" s="16" t="s">
        <v>74</v>
      </c>
    </row>
    <row r="211" s="11" customFormat="1">
      <c r="A211" s="11"/>
      <c r="B211" s="226"/>
      <c r="C211" s="227"/>
      <c r="D211" s="211" t="s">
        <v>180</v>
      </c>
      <c r="E211" s="228" t="s">
        <v>19</v>
      </c>
      <c r="F211" s="229" t="s">
        <v>367</v>
      </c>
      <c r="G211" s="227"/>
      <c r="H211" s="230">
        <v>360.24000000000001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T211" s="236" t="s">
        <v>180</v>
      </c>
      <c r="AU211" s="236" t="s">
        <v>74</v>
      </c>
      <c r="AV211" s="11" t="s">
        <v>83</v>
      </c>
      <c r="AW211" s="11" t="s">
        <v>35</v>
      </c>
      <c r="AX211" s="11" t="s">
        <v>81</v>
      </c>
      <c r="AY211" s="236" t="s">
        <v>174</v>
      </c>
    </row>
    <row r="212" s="2" customFormat="1" ht="44.25" customHeight="1">
      <c r="A212" s="37"/>
      <c r="B212" s="38"/>
      <c r="C212" s="198" t="s">
        <v>368</v>
      </c>
      <c r="D212" s="198" t="s">
        <v>168</v>
      </c>
      <c r="E212" s="199" t="s">
        <v>369</v>
      </c>
      <c r="F212" s="200" t="s">
        <v>370</v>
      </c>
      <c r="G212" s="201" t="s">
        <v>206</v>
      </c>
      <c r="H212" s="202">
        <v>33.750999999999998</v>
      </c>
      <c r="I212" s="203"/>
      <c r="J212" s="204">
        <f>ROUND(I212*H212,2)</f>
        <v>0</v>
      </c>
      <c r="K212" s="200" t="s">
        <v>172</v>
      </c>
      <c r="L212" s="43"/>
      <c r="M212" s="205" t="s">
        <v>19</v>
      </c>
      <c r="N212" s="206" t="s">
        <v>45</v>
      </c>
      <c r="O212" s="83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9" t="s">
        <v>173</v>
      </c>
      <c r="AT212" s="209" t="s">
        <v>168</v>
      </c>
      <c r="AU212" s="209" t="s">
        <v>74</v>
      </c>
      <c r="AY212" s="16" t="s">
        <v>174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6" t="s">
        <v>81</v>
      </c>
      <c r="BK212" s="210">
        <f>ROUND(I212*H212,2)</f>
        <v>0</v>
      </c>
      <c r="BL212" s="16" t="s">
        <v>173</v>
      </c>
      <c r="BM212" s="209" t="s">
        <v>371</v>
      </c>
    </row>
    <row r="213" s="2" customFormat="1">
      <c r="A213" s="37"/>
      <c r="B213" s="38"/>
      <c r="C213" s="39"/>
      <c r="D213" s="211" t="s">
        <v>176</v>
      </c>
      <c r="E213" s="39"/>
      <c r="F213" s="212" t="s">
        <v>372</v>
      </c>
      <c r="G213" s="39"/>
      <c r="H213" s="39"/>
      <c r="I213" s="147"/>
      <c r="J213" s="39"/>
      <c r="K213" s="39"/>
      <c r="L213" s="43"/>
      <c r="M213" s="213"/>
      <c r="N213" s="214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176</v>
      </c>
      <c r="AU213" s="16" t="s">
        <v>74</v>
      </c>
    </row>
    <row r="214" s="2" customFormat="1">
      <c r="A214" s="37"/>
      <c r="B214" s="38"/>
      <c r="C214" s="39"/>
      <c r="D214" s="211" t="s">
        <v>178</v>
      </c>
      <c r="E214" s="39"/>
      <c r="F214" s="215" t="s">
        <v>216</v>
      </c>
      <c r="G214" s="39"/>
      <c r="H214" s="39"/>
      <c r="I214" s="147"/>
      <c r="J214" s="39"/>
      <c r="K214" s="39"/>
      <c r="L214" s="43"/>
      <c r="M214" s="213"/>
      <c r="N214" s="214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178</v>
      </c>
      <c r="AU214" s="16" t="s">
        <v>74</v>
      </c>
    </row>
    <row r="215" s="10" customFormat="1">
      <c r="A215" s="10"/>
      <c r="B215" s="216"/>
      <c r="C215" s="217"/>
      <c r="D215" s="211" t="s">
        <v>180</v>
      </c>
      <c r="E215" s="218" t="s">
        <v>19</v>
      </c>
      <c r="F215" s="219" t="s">
        <v>373</v>
      </c>
      <c r="G215" s="217"/>
      <c r="H215" s="218" t="s">
        <v>19</v>
      </c>
      <c r="I215" s="220"/>
      <c r="J215" s="217"/>
      <c r="K215" s="217"/>
      <c r="L215" s="221"/>
      <c r="M215" s="222"/>
      <c r="N215" s="223"/>
      <c r="O215" s="223"/>
      <c r="P215" s="223"/>
      <c r="Q215" s="223"/>
      <c r="R215" s="223"/>
      <c r="S215" s="223"/>
      <c r="T215" s="224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25" t="s">
        <v>180</v>
      </c>
      <c r="AU215" s="225" t="s">
        <v>74</v>
      </c>
      <c r="AV215" s="10" t="s">
        <v>81</v>
      </c>
      <c r="AW215" s="10" t="s">
        <v>35</v>
      </c>
      <c r="AX215" s="10" t="s">
        <v>74</v>
      </c>
      <c r="AY215" s="225" t="s">
        <v>174</v>
      </c>
    </row>
    <row r="216" s="11" customFormat="1">
      <c r="A216" s="11"/>
      <c r="B216" s="226"/>
      <c r="C216" s="227"/>
      <c r="D216" s="211" t="s">
        <v>180</v>
      </c>
      <c r="E216" s="228" t="s">
        <v>19</v>
      </c>
      <c r="F216" s="229" t="s">
        <v>374</v>
      </c>
      <c r="G216" s="227"/>
      <c r="H216" s="230">
        <v>23.399999999999999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T216" s="236" t="s">
        <v>180</v>
      </c>
      <c r="AU216" s="236" t="s">
        <v>74</v>
      </c>
      <c r="AV216" s="11" t="s">
        <v>83</v>
      </c>
      <c r="AW216" s="11" t="s">
        <v>35</v>
      </c>
      <c r="AX216" s="11" t="s">
        <v>74</v>
      </c>
      <c r="AY216" s="236" t="s">
        <v>174</v>
      </c>
    </row>
    <row r="217" s="11" customFormat="1">
      <c r="A217" s="11"/>
      <c r="B217" s="226"/>
      <c r="C217" s="227"/>
      <c r="D217" s="211" t="s">
        <v>180</v>
      </c>
      <c r="E217" s="228" t="s">
        <v>19</v>
      </c>
      <c r="F217" s="229" t="s">
        <v>375</v>
      </c>
      <c r="G217" s="227"/>
      <c r="H217" s="230">
        <v>10.329000000000001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T217" s="236" t="s">
        <v>180</v>
      </c>
      <c r="AU217" s="236" t="s">
        <v>74</v>
      </c>
      <c r="AV217" s="11" t="s">
        <v>83</v>
      </c>
      <c r="AW217" s="11" t="s">
        <v>35</v>
      </c>
      <c r="AX217" s="11" t="s">
        <v>74</v>
      </c>
      <c r="AY217" s="236" t="s">
        <v>174</v>
      </c>
    </row>
    <row r="218" s="11" customFormat="1">
      <c r="A218" s="11"/>
      <c r="B218" s="226"/>
      <c r="C218" s="227"/>
      <c r="D218" s="211" t="s">
        <v>180</v>
      </c>
      <c r="E218" s="228" t="s">
        <v>19</v>
      </c>
      <c r="F218" s="229" t="s">
        <v>376</v>
      </c>
      <c r="G218" s="227"/>
      <c r="H218" s="230">
        <v>0.021999999999999999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T218" s="236" t="s">
        <v>180</v>
      </c>
      <c r="AU218" s="236" t="s">
        <v>74</v>
      </c>
      <c r="AV218" s="11" t="s">
        <v>83</v>
      </c>
      <c r="AW218" s="11" t="s">
        <v>35</v>
      </c>
      <c r="AX218" s="11" t="s">
        <v>74</v>
      </c>
      <c r="AY218" s="236" t="s">
        <v>174</v>
      </c>
    </row>
    <row r="219" s="12" customFormat="1">
      <c r="A219" s="12"/>
      <c r="B219" s="237"/>
      <c r="C219" s="238"/>
      <c r="D219" s="211" t="s">
        <v>180</v>
      </c>
      <c r="E219" s="239" t="s">
        <v>19</v>
      </c>
      <c r="F219" s="240" t="s">
        <v>189</v>
      </c>
      <c r="G219" s="238"/>
      <c r="H219" s="241">
        <v>33.750999999999998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7" t="s">
        <v>180</v>
      </c>
      <c r="AU219" s="247" t="s">
        <v>74</v>
      </c>
      <c r="AV219" s="12" t="s">
        <v>173</v>
      </c>
      <c r="AW219" s="12" t="s">
        <v>35</v>
      </c>
      <c r="AX219" s="12" t="s">
        <v>81</v>
      </c>
      <c r="AY219" s="247" t="s">
        <v>174</v>
      </c>
    </row>
    <row r="220" s="2" customFormat="1" ht="21.75" customHeight="1">
      <c r="A220" s="37"/>
      <c r="B220" s="38"/>
      <c r="C220" s="198" t="s">
        <v>377</v>
      </c>
      <c r="D220" s="198" t="s">
        <v>168</v>
      </c>
      <c r="E220" s="199" t="s">
        <v>378</v>
      </c>
      <c r="F220" s="200" t="s">
        <v>379</v>
      </c>
      <c r="G220" s="201" t="s">
        <v>206</v>
      </c>
      <c r="H220" s="202">
        <v>33.728999999999999</v>
      </c>
      <c r="I220" s="203"/>
      <c r="J220" s="204">
        <f>ROUND(I220*H220,2)</f>
        <v>0</v>
      </c>
      <c r="K220" s="200" t="s">
        <v>172</v>
      </c>
      <c r="L220" s="43"/>
      <c r="M220" s="205" t="s">
        <v>19</v>
      </c>
      <c r="N220" s="206" t="s">
        <v>45</v>
      </c>
      <c r="O220" s="83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9" t="s">
        <v>173</v>
      </c>
      <c r="AT220" s="209" t="s">
        <v>168</v>
      </c>
      <c r="AU220" s="209" t="s">
        <v>74</v>
      </c>
      <c r="AY220" s="16" t="s">
        <v>174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6" t="s">
        <v>81</v>
      </c>
      <c r="BK220" s="210">
        <f>ROUND(I220*H220,2)</f>
        <v>0</v>
      </c>
      <c r="BL220" s="16" t="s">
        <v>173</v>
      </c>
      <c r="BM220" s="209" t="s">
        <v>380</v>
      </c>
    </row>
    <row r="221" s="2" customFormat="1">
      <c r="A221" s="37"/>
      <c r="B221" s="38"/>
      <c r="C221" s="39"/>
      <c r="D221" s="211" t="s">
        <v>176</v>
      </c>
      <c r="E221" s="39"/>
      <c r="F221" s="212" t="s">
        <v>381</v>
      </c>
      <c r="G221" s="39"/>
      <c r="H221" s="39"/>
      <c r="I221" s="147"/>
      <c r="J221" s="39"/>
      <c r="K221" s="39"/>
      <c r="L221" s="43"/>
      <c r="M221" s="213"/>
      <c r="N221" s="214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176</v>
      </c>
      <c r="AU221" s="16" t="s">
        <v>74</v>
      </c>
    </row>
    <row r="222" s="2" customFormat="1">
      <c r="A222" s="37"/>
      <c r="B222" s="38"/>
      <c r="C222" s="39"/>
      <c r="D222" s="211" t="s">
        <v>178</v>
      </c>
      <c r="E222" s="39"/>
      <c r="F222" s="215" t="s">
        <v>382</v>
      </c>
      <c r="G222" s="39"/>
      <c r="H222" s="39"/>
      <c r="I222" s="147"/>
      <c r="J222" s="39"/>
      <c r="K222" s="39"/>
      <c r="L222" s="43"/>
      <c r="M222" s="213"/>
      <c r="N222" s="214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178</v>
      </c>
      <c r="AU222" s="16" t="s">
        <v>74</v>
      </c>
    </row>
    <row r="223" s="11" customFormat="1">
      <c r="A223" s="11"/>
      <c r="B223" s="226"/>
      <c r="C223" s="227"/>
      <c r="D223" s="211" t="s">
        <v>180</v>
      </c>
      <c r="E223" s="228" t="s">
        <v>19</v>
      </c>
      <c r="F223" s="229" t="s">
        <v>383</v>
      </c>
      <c r="G223" s="227"/>
      <c r="H223" s="230">
        <v>33.728999999999999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T223" s="236" t="s">
        <v>180</v>
      </c>
      <c r="AU223" s="236" t="s">
        <v>74</v>
      </c>
      <c r="AV223" s="11" t="s">
        <v>83</v>
      </c>
      <c r="AW223" s="11" t="s">
        <v>35</v>
      </c>
      <c r="AX223" s="11" t="s">
        <v>81</v>
      </c>
      <c r="AY223" s="236" t="s">
        <v>174</v>
      </c>
    </row>
    <row r="224" s="2" customFormat="1" ht="21.75" customHeight="1">
      <c r="A224" s="37"/>
      <c r="B224" s="38"/>
      <c r="C224" s="198" t="s">
        <v>384</v>
      </c>
      <c r="D224" s="198" t="s">
        <v>168</v>
      </c>
      <c r="E224" s="199" t="s">
        <v>385</v>
      </c>
      <c r="F224" s="200" t="s">
        <v>386</v>
      </c>
      <c r="G224" s="201" t="s">
        <v>206</v>
      </c>
      <c r="H224" s="202">
        <v>0.021999999999999999</v>
      </c>
      <c r="I224" s="203"/>
      <c r="J224" s="204">
        <f>ROUND(I224*H224,2)</f>
        <v>0</v>
      </c>
      <c r="K224" s="200" t="s">
        <v>172</v>
      </c>
      <c r="L224" s="43"/>
      <c r="M224" s="205" t="s">
        <v>19</v>
      </c>
      <c r="N224" s="206" t="s">
        <v>45</v>
      </c>
      <c r="O224" s="83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9" t="s">
        <v>173</v>
      </c>
      <c r="AT224" s="209" t="s">
        <v>168</v>
      </c>
      <c r="AU224" s="209" t="s">
        <v>74</v>
      </c>
      <c r="AY224" s="16" t="s">
        <v>174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6" t="s">
        <v>81</v>
      </c>
      <c r="BK224" s="210">
        <f>ROUND(I224*H224,2)</f>
        <v>0</v>
      </c>
      <c r="BL224" s="16" t="s">
        <v>173</v>
      </c>
      <c r="BM224" s="209" t="s">
        <v>387</v>
      </c>
    </row>
    <row r="225" s="2" customFormat="1">
      <c r="A225" s="37"/>
      <c r="B225" s="38"/>
      <c r="C225" s="39"/>
      <c r="D225" s="211" t="s">
        <v>176</v>
      </c>
      <c r="E225" s="39"/>
      <c r="F225" s="212" t="s">
        <v>388</v>
      </c>
      <c r="G225" s="39"/>
      <c r="H225" s="39"/>
      <c r="I225" s="147"/>
      <c r="J225" s="39"/>
      <c r="K225" s="39"/>
      <c r="L225" s="43"/>
      <c r="M225" s="213"/>
      <c r="N225" s="214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176</v>
      </c>
      <c r="AU225" s="16" t="s">
        <v>74</v>
      </c>
    </row>
    <row r="226" s="2" customFormat="1">
      <c r="A226" s="37"/>
      <c r="B226" s="38"/>
      <c r="C226" s="39"/>
      <c r="D226" s="211" t="s">
        <v>178</v>
      </c>
      <c r="E226" s="39"/>
      <c r="F226" s="215" t="s">
        <v>382</v>
      </c>
      <c r="G226" s="39"/>
      <c r="H226" s="39"/>
      <c r="I226" s="147"/>
      <c r="J226" s="39"/>
      <c r="K226" s="39"/>
      <c r="L226" s="43"/>
      <c r="M226" s="258"/>
      <c r="N226" s="259"/>
      <c r="O226" s="260"/>
      <c r="P226" s="260"/>
      <c r="Q226" s="260"/>
      <c r="R226" s="260"/>
      <c r="S226" s="260"/>
      <c r="T226" s="26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178</v>
      </c>
      <c r="AU226" s="16" t="s">
        <v>74</v>
      </c>
    </row>
    <row r="227" s="2" customFormat="1" ht="6.96" customHeight="1">
      <c r="A227" s="37"/>
      <c r="B227" s="58"/>
      <c r="C227" s="59"/>
      <c r="D227" s="59"/>
      <c r="E227" s="59"/>
      <c r="F227" s="59"/>
      <c r="G227" s="59"/>
      <c r="H227" s="59"/>
      <c r="I227" s="175"/>
      <c r="J227" s="59"/>
      <c r="K227" s="59"/>
      <c r="L227" s="43"/>
      <c r="M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</row>
  </sheetData>
  <sheetProtection sheet="1" autoFilter="0" formatColumns="0" formatRows="0" objects="1" scenarios="1" spinCount="100000" saltValue="fZ3ywh89VN4X75kOgg1as5wGiRfytj2CTKA4ys3mzdZTIBtPs6ll3qTyukRFIz55fMJ1gEIODdDSrRGFf4hBOQ==" hashValue="3x7/TSvmv7kWXkX7Zoz78/szBwMxl0Mq9yIGteWanMpwJELJ1Et0S2Q56FVTSwpJBKGF2GX8tEjm8uLAZoF66Q==" algorithmName="SHA-512" password="CC35"/>
  <autoFilter ref="C90:K22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142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948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1232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ROUND(J92,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ROUND((SUM(BE92:BE119)),  2)</f>
        <v>0</v>
      </c>
      <c r="G37" s="37"/>
      <c r="H37" s="37"/>
      <c r="I37" s="164">
        <v>0.20999999999999999</v>
      </c>
      <c r="J37" s="163">
        <f>ROUND(((SUM(BE92:BE119))*I37),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ROUND((SUM(BF92:BF119)),  2)</f>
        <v>0</v>
      </c>
      <c r="G38" s="37"/>
      <c r="H38" s="37"/>
      <c r="I38" s="164">
        <v>0.14999999999999999</v>
      </c>
      <c r="J38" s="163">
        <f>ROUND(((SUM(BF92:BF119))*I38),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ROUND((SUM(BG92:BG119)),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ROUND((SUM(BH92:BH119)),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ROUND((SUM(BI92:BI119)),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948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06 - SO 06 - TO Rumburk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J92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13" customFormat="1" ht="24.96" customHeight="1">
      <c r="A68" s="13"/>
      <c r="B68" s="268"/>
      <c r="C68" s="269"/>
      <c r="D68" s="270" t="s">
        <v>1233</v>
      </c>
      <c r="E68" s="271"/>
      <c r="F68" s="271"/>
      <c r="G68" s="271"/>
      <c r="H68" s="271"/>
      <c r="I68" s="272"/>
      <c r="J68" s="273">
        <f>J119</f>
        <v>0</v>
      </c>
      <c r="K68" s="269"/>
      <c r="L68" s="274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147"/>
      <c r="J69" s="39"/>
      <c r="K69" s="3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175"/>
      <c r="J70" s="59"/>
      <c r="K70" s="59"/>
      <c r="L70" s="148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178"/>
      <c r="J74" s="61"/>
      <c r="K74" s="61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155</v>
      </c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79" t="str">
        <f>E7</f>
        <v>Oprava geometrických parametrů koleje 2020 u ST Ústí nad Labem</v>
      </c>
      <c r="F78" s="31"/>
      <c r="G78" s="31"/>
      <c r="H78" s="31"/>
      <c r="I78" s="147"/>
      <c r="J78" s="39"/>
      <c r="K78" s="39"/>
      <c r="L78" s="14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145</v>
      </c>
      <c r="D79" s="21"/>
      <c r="E79" s="21"/>
      <c r="F79" s="21"/>
      <c r="G79" s="21"/>
      <c r="H79" s="21"/>
      <c r="I79" s="138"/>
      <c r="J79" s="21"/>
      <c r="K79" s="21"/>
      <c r="L79" s="19"/>
    </row>
    <row r="80" s="1" customFormat="1" ht="16.5" customHeight="1">
      <c r="B80" s="20"/>
      <c r="C80" s="21"/>
      <c r="D80" s="21"/>
      <c r="E80" s="179" t="s">
        <v>948</v>
      </c>
      <c r="F80" s="21"/>
      <c r="G80" s="21"/>
      <c r="H80" s="21"/>
      <c r="I80" s="138"/>
      <c r="J80" s="21"/>
      <c r="K80" s="21"/>
      <c r="L80" s="19"/>
    </row>
    <row r="81" s="1" customFormat="1" ht="12" customHeight="1">
      <c r="B81" s="20"/>
      <c r="C81" s="31" t="s">
        <v>147</v>
      </c>
      <c r="D81" s="21"/>
      <c r="E81" s="21"/>
      <c r="F81" s="21"/>
      <c r="G81" s="21"/>
      <c r="H81" s="21"/>
      <c r="I81" s="138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80" t="s">
        <v>148</v>
      </c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149</v>
      </c>
      <c r="D83" s="39"/>
      <c r="E83" s="39"/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8" t="str">
        <f>E13</f>
        <v>06 - SO 06 - TO Rumburk</v>
      </c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147"/>
      <c r="J85" s="39"/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F16</f>
        <v>obvod ST Ústí nad Labem</v>
      </c>
      <c r="G86" s="39"/>
      <c r="H86" s="39"/>
      <c r="I86" s="150" t="s">
        <v>23</v>
      </c>
      <c r="J86" s="71" t="str">
        <f>IF(J16="","",J16)</f>
        <v>11. 5. 2020</v>
      </c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147"/>
      <c r="J87" s="39"/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E19</f>
        <v>Správa železnic, OŘ ÚNL, ST ÚNL</v>
      </c>
      <c r="G88" s="39"/>
      <c r="H88" s="39"/>
      <c r="I88" s="150" t="s">
        <v>33</v>
      </c>
      <c r="J88" s="35" t="str">
        <f>E25</f>
        <v xml:space="preserve"> 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31</v>
      </c>
      <c r="D89" s="39"/>
      <c r="E89" s="39"/>
      <c r="F89" s="26" t="str">
        <f>IF(E22="","",E22)</f>
        <v>Vyplň údaj</v>
      </c>
      <c r="G89" s="39"/>
      <c r="H89" s="39"/>
      <c r="I89" s="150" t="s">
        <v>36</v>
      </c>
      <c r="J89" s="35" t="str">
        <f>E28</f>
        <v>Věra Trnková</v>
      </c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147"/>
      <c r="J90" s="39"/>
      <c r="K90" s="39"/>
      <c r="L90" s="14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9" customFormat="1" ht="29.28" customHeight="1">
      <c r="A91" s="186"/>
      <c r="B91" s="187"/>
      <c r="C91" s="188" t="s">
        <v>156</v>
      </c>
      <c r="D91" s="189" t="s">
        <v>59</v>
      </c>
      <c r="E91" s="189" t="s">
        <v>55</v>
      </c>
      <c r="F91" s="189" t="s">
        <v>56</v>
      </c>
      <c r="G91" s="189" t="s">
        <v>157</v>
      </c>
      <c r="H91" s="189" t="s">
        <v>158</v>
      </c>
      <c r="I91" s="190" t="s">
        <v>159</v>
      </c>
      <c r="J91" s="189" t="s">
        <v>153</v>
      </c>
      <c r="K91" s="191" t="s">
        <v>160</v>
      </c>
      <c r="L91" s="192"/>
      <c r="M91" s="91" t="s">
        <v>19</v>
      </c>
      <c r="N91" s="92" t="s">
        <v>44</v>
      </c>
      <c r="O91" s="92" t="s">
        <v>161</v>
      </c>
      <c r="P91" s="92" t="s">
        <v>162</v>
      </c>
      <c r="Q91" s="92" t="s">
        <v>163</v>
      </c>
      <c r="R91" s="92" t="s">
        <v>164</v>
      </c>
      <c r="S91" s="92" t="s">
        <v>165</v>
      </c>
      <c r="T91" s="93" t="s">
        <v>166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7"/>
      <c r="B92" s="38"/>
      <c r="C92" s="98" t="s">
        <v>167</v>
      </c>
      <c r="D92" s="39"/>
      <c r="E92" s="39"/>
      <c r="F92" s="39"/>
      <c r="G92" s="39"/>
      <c r="H92" s="39"/>
      <c r="I92" s="147"/>
      <c r="J92" s="193">
        <f>BK92</f>
        <v>0</v>
      </c>
      <c r="K92" s="39"/>
      <c r="L92" s="43"/>
      <c r="M92" s="94"/>
      <c r="N92" s="194"/>
      <c r="O92" s="95"/>
      <c r="P92" s="195">
        <f>SUM(P93:P119)</f>
        <v>0</v>
      </c>
      <c r="Q92" s="95"/>
      <c r="R92" s="195">
        <f>SUM(R93:R119)</f>
        <v>49.5</v>
      </c>
      <c r="S92" s="95"/>
      <c r="T92" s="196">
        <f>SUM(T93:T119)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73</v>
      </c>
      <c r="AU92" s="16" t="s">
        <v>154</v>
      </c>
      <c r="BK92" s="197">
        <f>SUM(BK93:BK119)</f>
        <v>0</v>
      </c>
    </row>
    <row r="93" s="2" customFormat="1" ht="21.75" customHeight="1">
      <c r="A93" s="37"/>
      <c r="B93" s="38"/>
      <c r="C93" s="198" t="s">
        <v>81</v>
      </c>
      <c r="D93" s="198" t="s">
        <v>168</v>
      </c>
      <c r="E93" s="199" t="s">
        <v>704</v>
      </c>
      <c r="F93" s="200" t="s">
        <v>705</v>
      </c>
      <c r="G93" s="201" t="s">
        <v>171</v>
      </c>
      <c r="H93" s="202">
        <v>0.54400000000000004</v>
      </c>
      <c r="I93" s="203"/>
      <c r="J93" s="204">
        <f>ROUND(I93*H93,2)</f>
        <v>0</v>
      </c>
      <c r="K93" s="200" t="s">
        <v>172</v>
      </c>
      <c r="L93" s="43"/>
      <c r="M93" s="205" t="s">
        <v>19</v>
      </c>
      <c r="N93" s="206" t="s">
        <v>45</v>
      </c>
      <c r="O93" s="83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9" t="s">
        <v>173</v>
      </c>
      <c r="AT93" s="209" t="s">
        <v>168</v>
      </c>
      <c r="AU93" s="209" t="s">
        <v>74</v>
      </c>
      <c r="AY93" s="16" t="s">
        <v>174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6" t="s">
        <v>81</v>
      </c>
      <c r="BK93" s="210">
        <f>ROUND(I93*H93,2)</f>
        <v>0</v>
      </c>
      <c r="BL93" s="16" t="s">
        <v>173</v>
      </c>
      <c r="BM93" s="209" t="s">
        <v>1234</v>
      </c>
    </row>
    <row r="94" s="2" customFormat="1">
      <c r="A94" s="37"/>
      <c r="B94" s="38"/>
      <c r="C94" s="39"/>
      <c r="D94" s="211" t="s">
        <v>176</v>
      </c>
      <c r="E94" s="39"/>
      <c r="F94" s="212" t="s">
        <v>707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176</v>
      </c>
      <c r="AU94" s="16" t="s">
        <v>74</v>
      </c>
    </row>
    <row r="95" s="2" customFormat="1">
      <c r="A95" s="37"/>
      <c r="B95" s="38"/>
      <c r="C95" s="39"/>
      <c r="D95" s="211" t="s">
        <v>178</v>
      </c>
      <c r="E95" s="39"/>
      <c r="F95" s="215" t="s">
        <v>708</v>
      </c>
      <c r="G95" s="39"/>
      <c r="H95" s="39"/>
      <c r="I95" s="147"/>
      <c r="J95" s="39"/>
      <c r="K95" s="39"/>
      <c r="L95" s="43"/>
      <c r="M95" s="213"/>
      <c r="N95" s="214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178</v>
      </c>
      <c r="AU95" s="16" t="s">
        <v>74</v>
      </c>
    </row>
    <row r="96" s="10" customFormat="1">
      <c r="A96" s="10"/>
      <c r="B96" s="216"/>
      <c r="C96" s="217"/>
      <c r="D96" s="211" t="s">
        <v>180</v>
      </c>
      <c r="E96" s="218" t="s">
        <v>19</v>
      </c>
      <c r="F96" s="219" t="s">
        <v>1235</v>
      </c>
      <c r="G96" s="217"/>
      <c r="H96" s="218" t="s">
        <v>19</v>
      </c>
      <c r="I96" s="220"/>
      <c r="J96" s="217"/>
      <c r="K96" s="217"/>
      <c r="L96" s="221"/>
      <c r="M96" s="222"/>
      <c r="N96" s="223"/>
      <c r="O96" s="223"/>
      <c r="P96" s="223"/>
      <c r="Q96" s="223"/>
      <c r="R96" s="223"/>
      <c r="S96" s="223"/>
      <c r="T96" s="224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25" t="s">
        <v>180</v>
      </c>
      <c r="AU96" s="225" t="s">
        <v>74</v>
      </c>
      <c r="AV96" s="10" t="s">
        <v>81</v>
      </c>
      <c r="AW96" s="10" t="s">
        <v>35</v>
      </c>
      <c r="AX96" s="10" t="s">
        <v>74</v>
      </c>
      <c r="AY96" s="225" t="s">
        <v>174</v>
      </c>
    </row>
    <row r="97" s="11" customFormat="1">
      <c r="A97" s="11"/>
      <c r="B97" s="226"/>
      <c r="C97" s="227"/>
      <c r="D97" s="211" t="s">
        <v>180</v>
      </c>
      <c r="E97" s="228" t="s">
        <v>19</v>
      </c>
      <c r="F97" s="229" t="s">
        <v>1236</v>
      </c>
      <c r="G97" s="227"/>
      <c r="H97" s="230">
        <v>0.54400000000000004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6" t="s">
        <v>180</v>
      </c>
      <c r="AU97" s="236" t="s">
        <v>74</v>
      </c>
      <c r="AV97" s="11" t="s">
        <v>83</v>
      </c>
      <c r="AW97" s="11" t="s">
        <v>35</v>
      </c>
      <c r="AX97" s="11" t="s">
        <v>81</v>
      </c>
      <c r="AY97" s="236" t="s">
        <v>174</v>
      </c>
    </row>
    <row r="98" s="2" customFormat="1" ht="21.75" customHeight="1">
      <c r="A98" s="37"/>
      <c r="B98" s="38"/>
      <c r="C98" s="198" t="s">
        <v>83</v>
      </c>
      <c r="D98" s="198" t="s">
        <v>168</v>
      </c>
      <c r="E98" s="199" t="s">
        <v>970</v>
      </c>
      <c r="F98" s="200" t="s">
        <v>971</v>
      </c>
      <c r="G98" s="201" t="s">
        <v>220</v>
      </c>
      <c r="H98" s="202">
        <v>149.55000000000001</v>
      </c>
      <c r="I98" s="203"/>
      <c r="J98" s="204">
        <f>ROUND(I98*H98,2)</f>
        <v>0</v>
      </c>
      <c r="K98" s="200" t="s">
        <v>172</v>
      </c>
      <c r="L98" s="43"/>
      <c r="M98" s="205" t="s">
        <v>19</v>
      </c>
      <c r="N98" s="206" t="s">
        <v>45</v>
      </c>
      <c r="O98" s="83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9" t="s">
        <v>173</v>
      </c>
      <c r="AT98" s="209" t="s">
        <v>168</v>
      </c>
      <c r="AU98" s="209" t="s">
        <v>74</v>
      </c>
      <c r="AY98" s="16" t="s">
        <v>174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6" t="s">
        <v>81</v>
      </c>
      <c r="BK98" s="210">
        <f>ROUND(I98*H98,2)</f>
        <v>0</v>
      </c>
      <c r="BL98" s="16" t="s">
        <v>173</v>
      </c>
      <c r="BM98" s="209" t="s">
        <v>1237</v>
      </c>
    </row>
    <row r="99" s="2" customFormat="1">
      <c r="A99" s="37"/>
      <c r="B99" s="38"/>
      <c r="C99" s="39"/>
      <c r="D99" s="211" t="s">
        <v>176</v>
      </c>
      <c r="E99" s="39"/>
      <c r="F99" s="212" t="s">
        <v>973</v>
      </c>
      <c r="G99" s="39"/>
      <c r="H99" s="39"/>
      <c r="I99" s="147"/>
      <c r="J99" s="39"/>
      <c r="K99" s="39"/>
      <c r="L99" s="43"/>
      <c r="M99" s="213"/>
      <c r="N99" s="21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176</v>
      </c>
      <c r="AU99" s="16" t="s">
        <v>74</v>
      </c>
    </row>
    <row r="100" s="2" customFormat="1">
      <c r="A100" s="37"/>
      <c r="B100" s="38"/>
      <c r="C100" s="39"/>
      <c r="D100" s="211" t="s">
        <v>178</v>
      </c>
      <c r="E100" s="39"/>
      <c r="F100" s="215" t="s">
        <v>708</v>
      </c>
      <c r="G100" s="39"/>
      <c r="H100" s="39"/>
      <c r="I100" s="147"/>
      <c r="J100" s="39"/>
      <c r="K100" s="39"/>
      <c r="L100" s="43"/>
      <c r="M100" s="213"/>
      <c r="N100" s="214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178</v>
      </c>
      <c r="AU100" s="16" t="s">
        <v>74</v>
      </c>
    </row>
    <row r="101" s="10" customFormat="1">
      <c r="A101" s="10"/>
      <c r="B101" s="216"/>
      <c r="C101" s="217"/>
      <c r="D101" s="211" t="s">
        <v>180</v>
      </c>
      <c r="E101" s="218" t="s">
        <v>19</v>
      </c>
      <c r="F101" s="219" t="s">
        <v>1238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5" t="s">
        <v>180</v>
      </c>
      <c r="AU101" s="225" t="s">
        <v>74</v>
      </c>
      <c r="AV101" s="10" t="s">
        <v>81</v>
      </c>
      <c r="AW101" s="10" t="s">
        <v>35</v>
      </c>
      <c r="AX101" s="10" t="s">
        <v>74</v>
      </c>
      <c r="AY101" s="225" t="s">
        <v>174</v>
      </c>
    </row>
    <row r="102" s="11" customFormat="1">
      <c r="A102" s="11"/>
      <c r="B102" s="226"/>
      <c r="C102" s="227"/>
      <c r="D102" s="211" t="s">
        <v>180</v>
      </c>
      <c r="E102" s="228" t="s">
        <v>19</v>
      </c>
      <c r="F102" s="229" t="s">
        <v>1239</v>
      </c>
      <c r="G102" s="227"/>
      <c r="H102" s="230">
        <v>149.55000000000001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6" t="s">
        <v>180</v>
      </c>
      <c r="AU102" s="236" t="s">
        <v>74</v>
      </c>
      <c r="AV102" s="11" t="s">
        <v>83</v>
      </c>
      <c r="AW102" s="11" t="s">
        <v>35</v>
      </c>
      <c r="AX102" s="11" t="s">
        <v>81</v>
      </c>
      <c r="AY102" s="236" t="s">
        <v>174</v>
      </c>
    </row>
    <row r="103" s="2" customFormat="1" ht="21.75" customHeight="1">
      <c r="A103" s="37"/>
      <c r="B103" s="38"/>
      <c r="C103" s="198" t="s">
        <v>90</v>
      </c>
      <c r="D103" s="198" t="s">
        <v>168</v>
      </c>
      <c r="E103" s="199" t="s">
        <v>195</v>
      </c>
      <c r="F103" s="200" t="s">
        <v>196</v>
      </c>
      <c r="G103" s="201" t="s">
        <v>197</v>
      </c>
      <c r="H103" s="202">
        <v>33</v>
      </c>
      <c r="I103" s="203"/>
      <c r="J103" s="204">
        <f>ROUND(I103*H103,2)</f>
        <v>0</v>
      </c>
      <c r="K103" s="200" t="s">
        <v>172</v>
      </c>
      <c r="L103" s="43"/>
      <c r="M103" s="205" t="s">
        <v>19</v>
      </c>
      <c r="N103" s="206" t="s">
        <v>45</v>
      </c>
      <c r="O103" s="83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9" t="s">
        <v>173</v>
      </c>
      <c r="AT103" s="209" t="s">
        <v>168</v>
      </c>
      <c r="AU103" s="209" t="s">
        <v>74</v>
      </c>
      <c r="AY103" s="16" t="s">
        <v>174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6" t="s">
        <v>81</v>
      </c>
      <c r="BK103" s="210">
        <f>ROUND(I103*H103,2)</f>
        <v>0</v>
      </c>
      <c r="BL103" s="16" t="s">
        <v>173</v>
      </c>
      <c r="BM103" s="209" t="s">
        <v>1240</v>
      </c>
    </row>
    <row r="104" s="2" customFormat="1">
      <c r="A104" s="37"/>
      <c r="B104" s="38"/>
      <c r="C104" s="39"/>
      <c r="D104" s="211" t="s">
        <v>176</v>
      </c>
      <c r="E104" s="39"/>
      <c r="F104" s="212" t="s">
        <v>199</v>
      </c>
      <c r="G104" s="39"/>
      <c r="H104" s="39"/>
      <c r="I104" s="147"/>
      <c r="J104" s="39"/>
      <c r="K104" s="39"/>
      <c r="L104" s="43"/>
      <c r="M104" s="213"/>
      <c r="N104" s="21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176</v>
      </c>
      <c r="AU104" s="16" t="s">
        <v>74</v>
      </c>
    </row>
    <row r="105" s="2" customFormat="1">
      <c r="A105" s="37"/>
      <c r="B105" s="38"/>
      <c r="C105" s="39"/>
      <c r="D105" s="211" t="s">
        <v>178</v>
      </c>
      <c r="E105" s="39"/>
      <c r="F105" s="215" t="s">
        <v>200</v>
      </c>
      <c r="G105" s="39"/>
      <c r="H105" s="39"/>
      <c r="I105" s="147"/>
      <c r="J105" s="39"/>
      <c r="K105" s="39"/>
      <c r="L105" s="43"/>
      <c r="M105" s="213"/>
      <c r="N105" s="21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178</v>
      </c>
      <c r="AU105" s="16" t="s">
        <v>74</v>
      </c>
    </row>
    <row r="106" s="10" customFormat="1">
      <c r="A106" s="10"/>
      <c r="B106" s="216"/>
      <c r="C106" s="217"/>
      <c r="D106" s="211" t="s">
        <v>180</v>
      </c>
      <c r="E106" s="218" t="s">
        <v>19</v>
      </c>
      <c r="F106" s="219" t="s">
        <v>1241</v>
      </c>
      <c r="G106" s="217"/>
      <c r="H106" s="218" t="s">
        <v>19</v>
      </c>
      <c r="I106" s="220"/>
      <c r="J106" s="217"/>
      <c r="K106" s="217"/>
      <c r="L106" s="221"/>
      <c r="M106" s="222"/>
      <c r="N106" s="223"/>
      <c r="O106" s="223"/>
      <c r="P106" s="223"/>
      <c r="Q106" s="223"/>
      <c r="R106" s="223"/>
      <c r="S106" s="223"/>
      <c r="T106" s="224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5" t="s">
        <v>180</v>
      </c>
      <c r="AU106" s="225" t="s">
        <v>74</v>
      </c>
      <c r="AV106" s="10" t="s">
        <v>81</v>
      </c>
      <c r="AW106" s="10" t="s">
        <v>35</v>
      </c>
      <c r="AX106" s="10" t="s">
        <v>74</v>
      </c>
      <c r="AY106" s="225" t="s">
        <v>174</v>
      </c>
    </row>
    <row r="107" s="11" customFormat="1">
      <c r="A107" s="11"/>
      <c r="B107" s="226"/>
      <c r="C107" s="227"/>
      <c r="D107" s="211" t="s">
        <v>180</v>
      </c>
      <c r="E107" s="228" t="s">
        <v>19</v>
      </c>
      <c r="F107" s="229" t="s">
        <v>423</v>
      </c>
      <c r="G107" s="227"/>
      <c r="H107" s="230">
        <v>33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36" t="s">
        <v>180</v>
      </c>
      <c r="AU107" s="236" t="s">
        <v>74</v>
      </c>
      <c r="AV107" s="11" t="s">
        <v>83</v>
      </c>
      <c r="AW107" s="11" t="s">
        <v>35</v>
      </c>
      <c r="AX107" s="11" t="s">
        <v>81</v>
      </c>
      <c r="AY107" s="236" t="s">
        <v>174</v>
      </c>
    </row>
    <row r="108" s="2" customFormat="1" ht="21.75" customHeight="1">
      <c r="A108" s="37"/>
      <c r="B108" s="38"/>
      <c r="C108" s="248" t="s">
        <v>173</v>
      </c>
      <c r="D108" s="248" t="s">
        <v>203</v>
      </c>
      <c r="E108" s="249" t="s">
        <v>424</v>
      </c>
      <c r="F108" s="250" t="s">
        <v>425</v>
      </c>
      <c r="G108" s="251" t="s">
        <v>206</v>
      </c>
      <c r="H108" s="252">
        <v>49.5</v>
      </c>
      <c r="I108" s="253"/>
      <c r="J108" s="254">
        <f>ROUND(I108*H108,2)</f>
        <v>0</v>
      </c>
      <c r="K108" s="250" t="s">
        <v>172</v>
      </c>
      <c r="L108" s="255"/>
      <c r="M108" s="256" t="s">
        <v>19</v>
      </c>
      <c r="N108" s="257" t="s">
        <v>45</v>
      </c>
      <c r="O108" s="83"/>
      <c r="P108" s="207">
        <f>O108*H108</f>
        <v>0</v>
      </c>
      <c r="Q108" s="207">
        <v>1</v>
      </c>
      <c r="R108" s="207">
        <f>Q108*H108</f>
        <v>49.5</v>
      </c>
      <c r="S108" s="207">
        <v>0</v>
      </c>
      <c r="T108" s="208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9" t="s">
        <v>207</v>
      </c>
      <c r="AT108" s="209" t="s">
        <v>203</v>
      </c>
      <c r="AU108" s="209" t="s">
        <v>74</v>
      </c>
      <c r="AY108" s="16" t="s">
        <v>174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6" t="s">
        <v>81</v>
      </c>
      <c r="BK108" s="210">
        <f>ROUND(I108*H108,2)</f>
        <v>0</v>
      </c>
      <c r="BL108" s="16" t="s">
        <v>173</v>
      </c>
      <c r="BM108" s="209" t="s">
        <v>1242</v>
      </c>
    </row>
    <row r="109" s="2" customFormat="1">
      <c r="A109" s="37"/>
      <c r="B109" s="38"/>
      <c r="C109" s="39"/>
      <c r="D109" s="211" t="s">
        <v>176</v>
      </c>
      <c r="E109" s="39"/>
      <c r="F109" s="212" t="s">
        <v>425</v>
      </c>
      <c r="G109" s="39"/>
      <c r="H109" s="39"/>
      <c r="I109" s="147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176</v>
      </c>
      <c r="AU109" s="16" t="s">
        <v>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428</v>
      </c>
      <c r="G110" s="227"/>
      <c r="H110" s="230">
        <v>49.5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81</v>
      </c>
      <c r="AY110" s="236" t="s">
        <v>174</v>
      </c>
    </row>
    <row r="111" s="2" customFormat="1" ht="44.25" customHeight="1">
      <c r="A111" s="37"/>
      <c r="B111" s="38"/>
      <c r="C111" s="198" t="s">
        <v>211</v>
      </c>
      <c r="D111" s="198" t="s">
        <v>168</v>
      </c>
      <c r="E111" s="199" t="s">
        <v>1210</v>
      </c>
      <c r="F111" s="200" t="s">
        <v>1211</v>
      </c>
      <c r="G111" s="201" t="s">
        <v>206</v>
      </c>
      <c r="H111" s="202">
        <v>49.5</v>
      </c>
      <c r="I111" s="203"/>
      <c r="J111" s="204">
        <f>ROUND(I111*H111,2)</f>
        <v>0</v>
      </c>
      <c r="K111" s="200" t="s">
        <v>172</v>
      </c>
      <c r="L111" s="43"/>
      <c r="M111" s="205" t="s">
        <v>19</v>
      </c>
      <c r="N111" s="206" t="s">
        <v>45</v>
      </c>
      <c r="O111" s="83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9" t="s">
        <v>173</v>
      </c>
      <c r="AT111" s="209" t="s">
        <v>168</v>
      </c>
      <c r="AU111" s="209" t="s">
        <v>74</v>
      </c>
      <c r="AY111" s="16" t="s">
        <v>174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6" t="s">
        <v>81</v>
      </c>
      <c r="BK111" s="210">
        <f>ROUND(I111*H111,2)</f>
        <v>0</v>
      </c>
      <c r="BL111" s="16" t="s">
        <v>173</v>
      </c>
      <c r="BM111" s="209" t="s">
        <v>1243</v>
      </c>
    </row>
    <row r="112" s="2" customFormat="1">
      <c r="A112" s="37"/>
      <c r="B112" s="38"/>
      <c r="C112" s="39"/>
      <c r="D112" s="211" t="s">
        <v>176</v>
      </c>
      <c r="E112" s="39"/>
      <c r="F112" s="212" t="s">
        <v>1213</v>
      </c>
      <c r="G112" s="39"/>
      <c r="H112" s="39"/>
      <c r="I112" s="147"/>
      <c r="J112" s="39"/>
      <c r="K112" s="39"/>
      <c r="L112" s="43"/>
      <c r="M112" s="213"/>
      <c r="N112" s="214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176</v>
      </c>
      <c r="AU112" s="16" t="s">
        <v>74</v>
      </c>
    </row>
    <row r="113" s="2" customFormat="1">
      <c r="A113" s="37"/>
      <c r="B113" s="38"/>
      <c r="C113" s="39"/>
      <c r="D113" s="211" t="s">
        <v>178</v>
      </c>
      <c r="E113" s="39"/>
      <c r="F113" s="215" t="s">
        <v>216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178</v>
      </c>
      <c r="AU113" s="16" t="s">
        <v>74</v>
      </c>
    </row>
    <row r="114" s="2" customFormat="1" ht="21.75" customHeight="1">
      <c r="A114" s="37"/>
      <c r="B114" s="38"/>
      <c r="C114" s="198" t="s">
        <v>217</v>
      </c>
      <c r="D114" s="198" t="s">
        <v>168</v>
      </c>
      <c r="E114" s="199" t="s">
        <v>906</v>
      </c>
      <c r="F114" s="200" t="s">
        <v>907</v>
      </c>
      <c r="G114" s="201" t="s">
        <v>268</v>
      </c>
      <c r="H114" s="202">
        <v>2</v>
      </c>
      <c r="I114" s="203"/>
      <c r="J114" s="204">
        <f>ROUND(I114*H114,2)</f>
        <v>0</v>
      </c>
      <c r="K114" s="200" t="s">
        <v>172</v>
      </c>
      <c r="L114" s="43"/>
      <c r="M114" s="205" t="s">
        <v>19</v>
      </c>
      <c r="N114" s="206" t="s">
        <v>45</v>
      </c>
      <c r="O114" s="83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9" t="s">
        <v>173</v>
      </c>
      <c r="AT114" s="209" t="s">
        <v>168</v>
      </c>
      <c r="AU114" s="209" t="s">
        <v>74</v>
      </c>
      <c r="AY114" s="16" t="s">
        <v>174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6" t="s">
        <v>81</v>
      </c>
      <c r="BK114" s="210">
        <f>ROUND(I114*H114,2)</f>
        <v>0</v>
      </c>
      <c r="BL114" s="16" t="s">
        <v>173</v>
      </c>
      <c r="BM114" s="209" t="s">
        <v>1244</v>
      </c>
    </row>
    <row r="115" s="2" customFormat="1">
      <c r="A115" s="37"/>
      <c r="B115" s="38"/>
      <c r="C115" s="39"/>
      <c r="D115" s="211" t="s">
        <v>176</v>
      </c>
      <c r="E115" s="39"/>
      <c r="F115" s="212" t="s">
        <v>909</v>
      </c>
      <c r="G115" s="39"/>
      <c r="H115" s="39"/>
      <c r="I115" s="147"/>
      <c r="J115" s="39"/>
      <c r="K115" s="39"/>
      <c r="L115" s="43"/>
      <c r="M115" s="213"/>
      <c r="N115" s="214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176</v>
      </c>
      <c r="AU115" s="16" t="s">
        <v>74</v>
      </c>
    </row>
    <row r="116" s="2" customFormat="1">
      <c r="A116" s="37"/>
      <c r="B116" s="38"/>
      <c r="C116" s="39"/>
      <c r="D116" s="211" t="s">
        <v>178</v>
      </c>
      <c r="E116" s="39"/>
      <c r="F116" s="215" t="s">
        <v>910</v>
      </c>
      <c r="G116" s="39"/>
      <c r="H116" s="39"/>
      <c r="I116" s="147"/>
      <c r="J116" s="39"/>
      <c r="K116" s="39"/>
      <c r="L116" s="43"/>
      <c r="M116" s="213"/>
      <c r="N116" s="21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178</v>
      </c>
      <c r="AU116" s="16" t="s">
        <v>74</v>
      </c>
    </row>
    <row r="117" s="10" customFormat="1">
      <c r="A117" s="10"/>
      <c r="B117" s="216"/>
      <c r="C117" s="217"/>
      <c r="D117" s="211" t="s">
        <v>180</v>
      </c>
      <c r="E117" s="218" t="s">
        <v>19</v>
      </c>
      <c r="F117" s="219" t="s">
        <v>1215</v>
      </c>
      <c r="G117" s="217"/>
      <c r="H117" s="218" t="s">
        <v>19</v>
      </c>
      <c r="I117" s="220"/>
      <c r="J117" s="217"/>
      <c r="K117" s="217"/>
      <c r="L117" s="221"/>
      <c r="M117" s="222"/>
      <c r="N117" s="223"/>
      <c r="O117" s="223"/>
      <c r="P117" s="223"/>
      <c r="Q117" s="223"/>
      <c r="R117" s="223"/>
      <c r="S117" s="223"/>
      <c r="T117" s="224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5" t="s">
        <v>180</v>
      </c>
      <c r="AU117" s="225" t="s">
        <v>74</v>
      </c>
      <c r="AV117" s="10" t="s">
        <v>81</v>
      </c>
      <c r="AW117" s="10" t="s">
        <v>35</v>
      </c>
      <c r="AX117" s="10" t="s">
        <v>74</v>
      </c>
      <c r="AY117" s="225" t="s">
        <v>174</v>
      </c>
    </row>
    <row r="118" s="11" customFormat="1">
      <c r="A118" s="11"/>
      <c r="B118" s="226"/>
      <c r="C118" s="227"/>
      <c r="D118" s="211" t="s">
        <v>180</v>
      </c>
      <c r="E118" s="228" t="s">
        <v>19</v>
      </c>
      <c r="F118" s="229" t="s">
        <v>83</v>
      </c>
      <c r="G118" s="227"/>
      <c r="H118" s="230">
        <v>2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36" t="s">
        <v>180</v>
      </c>
      <c r="AU118" s="236" t="s">
        <v>74</v>
      </c>
      <c r="AV118" s="11" t="s">
        <v>83</v>
      </c>
      <c r="AW118" s="11" t="s">
        <v>35</v>
      </c>
      <c r="AX118" s="11" t="s">
        <v>81</v>
      </c>
      <c r="AY118" s="236" t="s">
        <v>174</v>
      </c>
    </row>
    <row r="119" s="14" customFormat="1" ht="25.92" customHeight="1">
      <c r="A119" s="14"/>
      <c r="B119" s="275"/>
      <c r="C119" s="276"/>
      <c r="D119" s="277" t="s">
        <v>73</v>
      </c>
      <c r="E119" s="278" t="s">
        <v>1245</v>
      </c>
      <c r="F119" s="278" t="s">
        <v>1246</v>
      </c>
      <c r="G119" s="276"/>
      <c r="H119" s="276"/>
      <c r="I119" s="279"/>
      <c r="J119" s="280">
        <f>BK119</f>
        <v>0</v>
      </c>
      <c r="K119" s="276"/>
      <c r="L119" s="281"/>
      <c r="M119" s="282"/>
      <c r="N119" s="283"/>
      <c r="O119" s="283"/>
      <c r="P119" s="284">
        <v>0</v>
      </c>
      <c r="Q119" s="283"/>
      <c r="R119" s="284">
        <v>0</v>
      </c>
      <c r="S119" s="283"/>
      <c r="T119" s="285">
        <v>0</v>
      </c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R119" s="286" t="s">
        <v>81</v>
      </c>
      <c r="AT119" s="287" t="s">
        <v>73</v>
      </c>
      <c r="AU119" s="287" t="s">
        <v>74</v>
      </c>
      <c r="AY119" s="286" t="s">
        <v>174</v>
      </c>
      <c r="BK119" s="288">
        <v>0</v>
      </c>
    </row>
    <row r="120" s="2" customFormat="1" ht="6.96" customHeight="1">
      <c r="A120" s="37"/>
      <c r="B120" s="58"/>
      <c r="C120" s="59"/>
      <c r="D120" s="59"/>
      <c r="E120" s="59"/>
      <c r="F120" s="59"/>
      <c r="G120" s="59"/>
      <c r="H120" s="59"/>
      <c r="I120" s="175"/>
      <c r="J120" s="59"/>
      <c r="K120" s="59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6HrJOvJlWGJ9VJfZyl4CHvbplKRZgoZSRzjmDCruCMwU7yeQf/fOQLiUZtrRrLWmJxMJN264WTk1woRwEaA0vA==" hashValue="9qI+vp2D9xrcpkvjRHBqP9kBvbzOtbY6fbQst0649tfGYLa6G6wtvDR/8PhYR/cO+AuxkyiFt5UbrE8lBYXdKA==" algorithmName="SHA-512" password="CC35"/>
  <autoFilter ref="C91:K11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 s="1" customFormat="1" ht="12" customHeight="1">
      <c r="B8" s="19"/>
      <c r="D8" s="144" t="s">
        <v>145</v>
      </c>
      <c r="I8" s="138"/>
      <c r="L8" s="19"/>
    </row>
    <row r="9" hidden="1" s="2" customFormat="1" ht="16.5" customHeight="1">
      <c r="A9" s="37"/>
      <c r="B9" s="43"/>
      <c r="C9" s="37"/>
      <c r="D9" s="37"/>
      <c r="E9" s="145" t="s">
        <v>948</v>
      </c>
      <c r="F9" s="37"/>
      <c r="G9" s="37"/>
      <c r="H9" s="37"/>
      <c r="I9" s="147"/>
      <c r="J9" s="37"/>
      <c r="K9" s="37"/>
      <c r="L9" s="14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147</v>
      </c>
      <c r="E10" s="37"/>
      <c r="F10" s="37"/>
      <c r="G10" s="37"/>
      <c r="H10" s="37"/>
      <c r="I10" s="147"/>
      <c r="J10" s="37"/>
      <c r="K10" s="37"/>
      <c r="L10" s="14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9" t="s">
        <v>924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2" t="s">
        <v>19</v>
      </c>
      <c r="G13" s="37"/>
      <c r="H13" s="37"/>
      <c r="I13" s="150" t="s">
        <v>20</v>
      </c>
      <c r="J13" s="132" t="s">
        <v>19</v>
      </c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21</v>
      </c>
      <c r="E14" s="37"/>
      <c r="F14" s="132" t="s">
        <v>22</v>
      </c>
      <c r="G14" s="37"/>
      <c r="H14" s="37"/>
      <c r="I14" s="150" t="s">
        <v>23</v>
      </c>
      <c r="J14" s="151" t="str">
        <f>'Rekapitulace stavby'!AN8</f>
        <v>11. 5. 2020</v>
      </c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7"/>
      <c r="J15" s="37"/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25</v>
      </c>
      <c r="E16" s="37"/>
      <c r="F16" s="37"/>
      <c r="G16" s="37"/>
      <c r="H16" s="37"/>
      <c r="I16" s="150" t="s">
        <v>26</v>
      </c>
      <c r="J16" s="132" t="s">
        <v>27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50" t="s">
        <v>29</v>
      </c>
      <c r="J17" s="132" t="s">
        <v>30</v>
      </c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7"/>
      <c r="J18" s="37"/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31</v>
      </c>
      <c r="E19" s="37"/>
      <c r="F19" s="37"/>
      <c r="G19" s="37"/>
      <c r="H19" s="37"/>
      <c r="I19" s="150" t="s">
        <v>26</v>
      </c>
      <c r="J19" s="32" t="str">
        <f>'Rekapitulace stavby'!AN13</f>
        <v>Vyplň údaj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50" t="s">
        <v>29</v>
      </c>
      <c r="J20" s="32" t="str">
        <f>'Rekapitulace stavby'!AN14</f>
        <v>Vyplň údaj</v>
      </c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7"/>
      <c r="J21" s="37"/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33</v>
      </c>
      <c r="E22" s="37"/>
      <c r="F22" s="37"/>
      <c r="G22" s="37"/>
      <c r="H22" s="37"/>
      <c r="I22" s="150" t="s">
        <v>26</v>
      </c>
      <c r="J22" s="132" t="str">
        <f>IF('Rekapitulace stavby'!AN16="","",'Rekapitulace stavby'!AN16)</f>
        <v/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50" t="s">
        <v>29</v>
      </c>
      <c r="J23" s="132" t="str">
        <f>IF('Rekapitulace stavby'!AN17="","",'Rekapitulace stavby'!AN17)</f>
        <v/>
      </c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7"/>
      <c r="J24" s="37"/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36</v>
      </c>
      <c r="E25" s="37"/>
      <c r="F25" s="37"/>
      <c r="G25" s="37"/>
      <c r="H25" s="37"/>
      <c r="I25" s="150" t="s">
        <v>26</v>
      </c>
      <c r="J25" s="132" t="s">
        <v>19</v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37</v>
      </c>
      <c r="F26" s="37"/>
      <c r="G26" s="37"/>
      <c r="H26" s="37"/>
      <c r="I26" s="150" t="s">
        <v>29</v>
      </c>
      <c r="J26" s="132" t="s">
        <v>19</v>
      </c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7"/>
      <c r="J27" s="37"/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38</v>
      </c>
      <c r="E28" s="37"/>
      <c r="F28" s="37"/>
      <c r="G28" s="37"/>
      <c r="H28" s="37"/>
      <c r="I28" s="147"/>
      <c r="J28" s="37"/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2"/>
      <c r="B29" s="153"/>
      <c r="C29" s="152"/>
      <c r="D29" s="152"/>
      <c r="E29" s="154" t="s">
        <v>39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8"/>
      <c r="J31" s="157"/>
      <c r="K31" s="157"/>
      <c r="L31" s="14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9" t="s">
        <v>40</v>
      </c>
      <c r="E32" s="37"/>
      <c r="F32" s="37"/>
      <c r="G32" s="37"/>
      <c r="H32" s="37"/>
      <c r="I32" s="147"/>
      <c r="J32" s="160">
        <f>ROUND(J85, 2)</f>
        <v>0</v>
      </c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1" t="s">
        <v>42</v>
      </c>
      <c r="G34" s="37"/>
      <c r="H34" s="37"/>
      <c r="I34" s="162" t="s">
        <v>41</v>
      </c>
      <c r="J34" s="161" t="s">
        <v>43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46" t="s">
        <v>44</v>
      </c>
      <c r="E35" s="144" t="s">
        <v>45</v>
      </c>
      <c r="F35" s="163">
        <f>ROUND((SUM(BE85:BE96)),  2)</f>
        <v>0</v>
      </c>
      <c r="G35" s="37"/>
      <c r="H35" s="37"/>
      <c r="I35" s="164">
        <v>0.20999999999999999</v>
      </c>
      <c r="J35" s="163">
        <f>ROUND(((SUM(BE85:BE96))*I35),  2)</f>
        <v>0</v>
      </c>
      <c r="K35" s="3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46</v>
      </c>
      <c r="F36" s="163">
        <f>ROUND((SUM(BF85:BF96)),  2)</f>
        <v>0</v>
      </c>
      <c r="G36" s="37"/>
      <c r="H36" s="37"/>
      <c r="I36" s="164">
        <v>0.14999999999999999</v>
      </c>
      <c r="J36" s="163">
        <f>ROUND(((SUM(BF85:BF96))*I36),  2)</f>
        <v>0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4" t="s">
        <v>47</v>
      </c>
      <c r="F37" s="163">
        <f>ROUND((SUM(BG85:BG96)),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48</v>
      </c>
      <c r="F38" s="163">
        <f>ROUND((SUM(BH85:BH96)),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49</v>
      </c>
      <c r="F39" s="163">
        <f>ROUND((SUM(BI85:BI96)),  2)</f>
        <v>0</v>
      </c>
      <c r="G39" s="37"/>
      <c r="H39" s="37"/>
      <c r="I39" s="164">
        <v>0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7"/>
      <c r="J40" s="37"/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50</v>
      </c>
      <c r="E41" s="167"/>
      <c r="F41" s="167"/>
      <c r="G41" s="168" t="s">
        <v>51</v>
      </c>
      <c r="H41" s="169" t="s">
        <v>52</v>
      </c>
      <c r="I41" s="170"/>
      <c r="J41" s="171">
        <f>SUM(J32:J39)</f>
        <v>0</v>
      </c>
      <c r="K41" s="172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8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151</v>
      </c>
      <c r="D47" s="39"/>
      <c r="E47" s="39"/>
      <c r="F47" s="39"/>
      <c r="G47" s="39"/>
      <c r="H47" s="39"/>
      <c r="I47" s="147"/>
      <c r="J47" s="39"/>
      <c r="K47" s="39"/>
      <c r="L47" s="148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7"/>
      <c r="J48" s="39"/>
      <c r="K48" s="39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geometrických parametrů koleje 2020 u ST Ústí nad Labem</v>
      </c>
      <c r="F50" s="31"/>
      <c r="G50" s="31"/>
      <c r="H50" s="31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145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79" t="s">
        <v>948</v>
      </c>
      <c r="F52" s="39"/>
      <c r="G52" s="39"/>
      <c r="H52" s="39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147</v>
      </c>
      <c r="D53" s="39"/>
      <c r="E53" s="39"/>
      <c r="F53" s="39"/>
      <c r="G53" s="39"/>
      <c r="H53" s="39"/>
      <c r="I53" s="147"/>
      <c r="J53" s="39"/>
      <c r="K53" s="39"/>
      <c r="L53" s="148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8" t="str">
        <f>E11</f>
        <v>2 - VRN</v>
      </c>
      <c r="F54" s="39"/>
      <c r="G54" s="39"/>
      <c r="H54" s="39"/>
      <c r="I54" s="147"/>
      <c r="J54" s="39"/>
      <c r="K54" s="39"/>
      <c r="L54" s="148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7"/>
      <c r="J55" s="39"/>
      <c r="K55" s="39"/>
      <c r="L55" s="148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obvod ST Ústí nad Labem</v>
      </c>
      <c r="G56" s="39"/>
      <c r="H56" s="39"/>
      <c r="I56" s="150" t="s">
        <v>23</v>
      </c>
      <c r="J56" s="71" t="str">
        <f>IF(J14="","",J14)</f>
        <v>11. 5. 2020</v>
      </c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Správa železnic, OŘ ÚNL, ST ÚNL</v>
      </c>
      <c r="G58" s="39"/>
      <c r="H58" s="39"/>
      <c r="I58" s="150" t="s">
        <v>33</v>
      </c>
      <c r="J58" s="35" t="str">
        <f>E23</f>
        <v xml:space="preserve"> </v>
      </c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150" t="s">
        <v>36</v>
      </c>
      <c r="J59" s="35" t="str">
        <f>E26</f>
        <v>Věra Trnková</v>
      </c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7"/>
      <c r="J60" s="39"/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1" t="s">
        <v>152</v>
      </c>
      <c r="D61" s="182"/>
      <c r="E61" s="182"/>
      <c r="F61" s="182"/>
      <c r="G61" s="182"/>
      <c r="H61" s="182"/>
      <c r="I61" s="183"/>
      <c r="J61" s="184" t="s">
        <v>153</v>
      </c>
      <c r="K61" s="182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7"/>
      <c r="J62" s="39"/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5" t="s">
        <v>72</v>
      </c>
      <c r="D63" s="39"/>
      <c r="E63" s="39"/>
      <c r="F63" s="39"/>
      <c r="G63" s="39"/>
      <c r="H63" s="39"/>
      <c r="I63" s="147"/>
      <c r="J63" s="101">
        <f>J85</f>
        <v>0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154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175"/>
      <c r="J65" s="59"/>
      <c r="K65" s="59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178"/>
      <c r="J69" s="61"/>
      <c r="K69" s="61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155</v>
      </c>
      <c r="D70" s="39"/>
      <c r="E70" s="39"/>
      <c r="F70" s="39"/>
      <c r="G70" s="39"/>
      <c r="H70" s="39"/>
      <c r="I70" s="147"/>
      <c r="J70" s="39"/>
      <c r="K70" s="39"/>
      <c r="L70" s="148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7"/>
      <c r="J71" s="39"/>
      <c r="K71" s="39"/>
      <c r="L71" s="148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147"/>
      <c r="J72" s="39"/>
      <c r="K72" s="39"/>
      <c r="L72" s="148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geometrických parametrů koleje 2020 u ST Ústí nad Labem</v>
      </c>
      <c r="F73" s="31"/>
      <c r="G73" s="31"/>
      <c r="H73" s="31"/>
      <c r="I73" s="147"/>
      <c r="J73" s="39"/>
      <c r="K73" s="39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145</v>
      </c>
      <c r="D74" s="21"/>
      <c r="E74" s="21"/>
      <c r="F74" s="21"/>
      <c r="G74" s="21"/>
      <c r="H74" s="21"/>
      <c r="I74" s="138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79" t="s">
        <v>948</v>
      </c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147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2 - VRN</v>
      </c>
      <c r="F77" s="39"/>
      <c r="G77" s="39"/>
      <c r="H77" s="39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7"/>
      <c r="J78" s="39"/>
      <c r="K78" s="39"/>
      <c r="L78" s="148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obvod ST Ústí nad Labem</v>
      </c>
      <c r="G79" s="39"/>
      <c r="H79" s="39"/>
      <c r="I79" s="150" t="s">
        <v>23</v>
      </c>
      <c r="J79" s="71" t="str">
        <f>IF(J14="","",J14)</f>
        <v>11. 5. 2020</v>
      </c>
      <c r="K79" s="39"/>
      <c r="L79" s="148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7"/>
      <c r="J80" s="39"/>
      <c r="K80" s="39"/>
      <c r="L80" s="148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Správa železnic, OŘ ÚNL, ST ÚNL</v>
      </c>
      <c r="G81" s="39"/>
      <c r="H81" s="39"/>
      <c r="I81" s="150" t="s">
        <v>33</v>
      </c>
      <c r="J81" s="35" t="str">
        <f>E23</f>
        <v xml:space="preserve"> </v>
      </c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150" t="s">
        <v>36</v>
      </c>
      <c r="J82" s="35" t="str">
        <f>E26</f>
        <v>Věra Trnková</v>
      </c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6"/>
      <c r="B84" s="187"/>
      <c r="C84" s="188" t="s">
        <v>156</v>
      </c>
      <c r="D84" s="189" t="s">
        <v>59</v>
      </c>
      <c r="E84" s="189" t="s">
        <v>55</v>
      </c>
      <c r="F84" s="189" t="s">
        <v>56</v>
      </c>
      <c r="G84" s="189" t="s">
        <v>157</v>
      </c>
      <c r="H84" s="189" t="s">
        <v>158</v>
      </c>
      <c r="I84" s="190" t="s">
        <v>159</v>
      </c>
      <c r="J84" s="189" t="s">
        <v>153</v>
      </c>
      <c r="K84" s="191" t="s">
        <v>160</v>
      </c>
      <c r="L84" s="192"/>
      <c r="M84" s="91" t="s">
        <v>19</v>
      </c>
      <c r="N84" s="92" t="s">
        <v>44</v>
      </c>
      <c r="O84" s="92" t="s">
        <v>161</v>
      </c>
      <c r="P84" s="92" t="s">
        <v>162</v>
      </c>
      <c r="Q84" s="92" t="s">
        <v>163</v>
      </c>
      <c r="R84" s="92" t="s">
        <v>164</v>
      </c>
      <c r="S84" s="92" t="s">
        <v>165</v>
      </c>
      <c r="T84" s="93" t="s">
        <v>166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7"/>
      <c r="B85" s="38"/>
      <c r="C85" s="98" t="s">
        <v>167</v>
      </c>
      <c r="D85" s="39"/>
      <c r="E85" s="39"/>
      <c r="F85" s="39"/>
      <c r="G85" s="39"/>
      <c r="H85" s="39"/>
      <c r="I85" s="147"/>
      <c r="J85" s="193">
        <f>BK85</f>
        <v>0</v>
      </c>
      <c r="K85" s="39"/>
      <c r="L85" s="43"/>
      <c r="M85" s="94"/>
      <c r="N85" s="194"/>
      <c r="O85" s="95"/>
      <c r="P85" s="195">
        <f>SUM(P86:P96)</f>
        <v>0</v>
      </c>
      <c r="Q85" s="95"/>
      <c r="R85" s="195">
        <f>SUM(R86:R96)</f>
        <v>0</v>
      </c>
      <c r="S85" s="95"/>
      <c r="T85" s="196">
        <f>SUM(T86:T96)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154</v>
      </c>
      <c r="BK85" s="197">
        <f>SUM(BK86:BK96)</f>
        <v>0</v>
      </c>
    </row>
    <row r="86" s="2" customFormat="1" ht="21.75" customHeight="1">
      <c r="A86" s="37"/>
      <c r="B86" s="38"/>
      <c r="C86" s="198" t="s">
        <v>81</v>
      </c>
      <c r="D86" s="198" t="s">
        <v>168</v>
      </c>
      <c r="E86" s="199" t="s">
        <v>925</v>
      </c>
      <c r="F86" s="200" t="s">
        <v>926</v>
      </c>
      <c r="G86" s="201" t="s">
        <v>927</v>
      </c>
      <c r="H86" s="202">
        <v>1</v>
      </c>
      <c r="I86" s="203"/>
      <c r="J86" s="204">
        <f>ROUND(I86*H86,2)</f>
        <v>0</v>
      </c>
      <c r="K86" s="200" t="s">
        <v>338</v>
      </c>
      <c r="L86" s="43"/>
      <c r="M86" s="205" t="s">
        <v>19</v>
      </c>
      <c r="N86" s="206" t="s">
        <v>45</v>
      </c>
      <c r="O86" s="83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9" t="s">
        <v>173</v>
      </c>
      <c r="AT86" s="209" t="s">
        <v>168</v>
      </c>
      <c r="AU86" s="209" t="s">
        <v>74</v>
      </c>
      <c r="AY86" s="16" t="s">
        <v>174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6" t="s">
        <v>81</v>
      </c>
      <c r="BK86" s="210">
        <f>ROUND(I86*H86,2)</f>
        <v>0</v>
      </c>
      <c r="BL86" s="16" t="s">
        <v>173</v>
      </c>
      <c r="BM86" s="209" t="s">
        <v>1247</v>
      </c>
    </row>
    <row r="87" s="2" customFormat="1">
      <c r="A87" s="37"/>
      <c r="B87" s="38"/>
      <c r="C87" s="39"/>
      <c r="D87" s="211" t="s">
        <v>176</v>
      </c>
      <c r="E87" s="39"/>
      <c r="F87" s="212" t="s">
        <v>926</v>
      </c>
      <c r="G87" s="39"/>
      <c r="H87" s="39"/>
      <c r="I87" s="147"/>
      <c r="J87" s="39"/>
      <c r="K87" s="39"/>
      <c r="L87" s="43"/>
      <c r="M87" s="213"/>
      <c r="N87" s="214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176</v>
      </c>
      <c r="AU87" s="16" t="s">
        <v>74</v>
      </c>
    </row>
    <row r="88" s="2" customFormat="1" ht="21.75" customHeight="1">
      <c r="A88" s="37"/>
      <c r="B88" s="38"/>
      <c r="C88" s="198" t="s">
        <v>83</v>
      </c>
      <c r="D88" s="198" t="s">
        <v>168</v>
      </c>
      <c r="E88" s="199" t="s">
        <v>929</v>
      </c>
      <c r="F88" s="200" t="s">
        <v>930</v>
      </c>
      <c r="G88" s="201" t="s">
        <v>927</v>
      </c>
      <c r="H88" s="202">
        <v>1</v>
      </c>
      <c r="I88" s="203"/>
      <c r="J88" s="204">
        <f>ROUND(I88*H88,2)</f>
        <v>0</v>
      </c>
      <c r="K88" s="200" t="s">
        <v>338</v>
      </c>
      <c r="L88" s="43"/>
      <c r="M88" s="205" t="s">
        <v>19</v>
      </c>
      <c r="N88" s="206" t="s">
        <v>45</v>
      </c>
      <c r="O88" s="83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9" t="s">
        <v>173</v>
      </c>
      <c r="AT88" s="209" t="s">
        <v>168</v>
      </c>
      <c r="AU88" s="209" t="s">
        <v>74</v>
      </c>
      <c r="AY88" s="16" t="s">
        <v>174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6" t="s">
        <v>81</v>
      </c>
      <c r="BK88" s="210">
        <f>ROUND(I88*H88,2)</f>
        <v>0</v>
      </c>
      <c r="BL88" s="16" t="s">
        <v>173</v>
      </c>
      <c r="BM88" s="209" t="s">
        <v>1248</v>
      </c>
    </row>
    <row r="89" s="2" customFormat="1">
      <c r="A89" s="37"/>
      <c r="B89" s="38"/>
      <c r="C89" s="39"/>
      <c r="D89" s="211" t="s">
        <v>176</v>
      </c>
      <c r="E89" s="39"/>
      <c r="F89" s="212" t="s">
        <v>930</v>
      </c>
      <c r="G89" s="39"/>
      <c r="H89" s="39"/>
      <c r="I89" s="147"/>
      <c r="J89" s="39"/>
      <c r="K89" s="39"/>
      <c r="L89" s="43"/>
      <c r="M89" s="213"/>
      <c r="N89" s="214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176</v>
      </c>
      <c r="AU89" s="16" t="s">
        <v>74</v>
      </c>
    </row>
    <row r="90" s="2" customFormat="1" ht="21.75" customHeight="1">
      <c r="A90" s="37"/>
      <c r="B90" s="38"/>
      <c r="C90" s="198" t="s">
        <v>90</v>
      </c>
      <c r="D90" s="198" t="s">
        <v>168</v>
      </c>
      <c r="E90" s="199" t="s">
        <v>932</v>
      </c>
      <c r="F90" s="200" t="s">
        <v>933</v>
      </c>
      <c r="G90" s="201" t="s">
        <v>927</v>
      </c>
      <c r="H90" s="202">
        <v>1</v>
      </c>
      <c r="I90" s="203"/>
      <c r="J90" s="204">
        <f>ROUND(I90*H90,2)</f>
        <v>0</v>
      </c>
      <c r="K90" s="200" t="s">
        <v>338</v>
      </c>
      <c r="L90" s="43"/>
      <c r="M90" s="205" t="s">
        <v>19</v>
      </c>
      <c r="N90" s="206" t="s">
        <v>45</v>
      </c>
      <c r="O90" s="83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9" t="s">
        <v>173</v>
      </c>
      <c r="AT90" s="209" t="s">
        <v>168</v>
      </c>
      <c r="AU90" s="209" t="s">
        <v>74</v>
      </c>
      <c r="AY90" s="16" t="s">
        <v>174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6" t="s">
        <v>81</v>
      </c>
      <c r="BK90" s="210">
        <f>ROUND(I90*H90,2)</f>
        <v>0</v>
      </c>
      <c r="BL90" s="16" t="s">
        <v>173</v>
      </c>
      <c r="BM90" s="209" t="s">
        <v>1249</v>
      </c>
    </row>
    <row r="91" s="2" customFormat="1">
      <c r="A91" s="37"/>
      <c r="B91" s="38"/>
      <c r="C91" s="39"/>
      <c r="D91" s="211" t="s">
        <v>176</v>
      </c>
      <c r="E91" s="39"/>
      <c r="F91" s="212" t="s">
        <v>933</v>
      </c>
      <c r="G91" s="39"/>
      <c r="H91" s="39"/>
      <c r="I91" s="147"/>
      <c r="J91" s="39"/>
      <c r="K91" s="39"/>
      <c r="L91" s="43"/>
      <c r="M91" s="213"/>
      <c r="N91" s="214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176</v>
      </c>
      <c r="AU91" s="16" t="s">
        <v>74</v>
      </c>
    </row>
    <row r="92" s="2" customFormat="1" ht="21.75" customHeight="1">
      <c r="A92" s="37"/>
      <c r="B92" s="38"/>
      <c r="C92" s="198" t="s">
        <v>173</v>
      </c>
      <c r="D92" s="198" t="s">
        <v>168</v>
      </c>
      <c r="E92" s="199" t="s">
        <v>939</v>
      </c>
      <c r="F92" s="200" t="s">
        <v>940</v>
      </c>
      <c r="G92" s="201" t="s">
        <v>927</v>
      </c>
      <c r="H92" s="202">
        <v>1</v>
      </c>
      <c r="I92" s="203"/>
      <c r="J92" s="204">
        <f>ROUND(I92*H92,2)</f>
        <v>0</v>
      </c>
      <c r="K92" s="200" t="s">
        <v>338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1250</v>
      </c>
    </row>
    <row r="93" s="2" customFormat="1">
      <c r="A93" s="37"/>
      <c r="B93" s="38"/>
      <c r="C93" s="39"/>
      <c r="D93" s="211" t="s">
        <v>176</v>
      </c>
      <c r="E93" s="39"/>
      <c r="F93" s="212" t="s">
        <v>942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 ht="55.5" customHeight="1">
      <c r="A94" s="37"/>
      <c r="B94" s="38"/>
      <c r="C94" s="198" t="s">
        <v>211</v>
      </c>
      <c r="D94" s="198" t="s">
        <v>168</v>
      </c>
      <c r="E94" s="199" t="s">
        <v>943</v>
      </c>
      <c r="F94" s="200" t="s">
        <v>944</v>
      </c>
      <c r="G94" s="201" t="s">
        <v>927</v>
      </c>
      <c r="H94" s="202">
        <v>1</v>
      </c>
      <c r="I94" s="203"/>
      <c r="J94" s="204">
        <f>ROUND(I94*H94,2)</f>
        <v>0</v>
      </c>
      <c r="K94" s="200" t="s">
        <v>338</v>
      </c>
      <c r="L94" s="43"/>
      <c r="M94" s="205" t="s">
        <v>19</v>
      </c>
      <c r="N94" s="206" t="s">
        <v>45</v>
      </c>
      <c r="O94" s="83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9" t="s">
        <v>173</v>
      </c>
      <c r="AT94" s="209" t="s">
        <v>168</v>
      </c>
      <c r="AU94" s="209" t="s">
        <v>74</v>
      </c>
      <c r="AY94" s="16" t="s">
        <v>174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6" t="s">
        <v>81</v>
      </c>
      <c r="BK94" s="210">
        <f>ROUND(I94*H94,2)</f>
        <v>0</v>
      </c>
      <c r="BL94" s="16" t="s">
        <v>173</v>
      </c>
      <c r="BM94" s="209" t="s">
        <v>1251</v>
      </c>
    </row>
    <row r="95" s="2" customFormat="1">
      <c r="A95" s="37"/>
      <c r="B95" s="38"/>
      <c r="C95" s="39"/>
      <c r="D95" s="211" t="s">
        <v>176</v>
      </c>
      <c r="E95" s="39"/>
      <c r="F95" s="212" t="s">
        <v>944</v>
      </c>
      <c r="G95" s="39"/>
      <c r="H95" s="39"/>
      <c r="I95" s="147"/>
      <c r="J95" s="39"/>
      <c r="K95" s="39"/>
      <c r="L95" s="43"/>
      <c r="M95" s="213"/>
      <c r="N95" s="214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176</v>
      </c>
      <c r="AU95" s="16" t="s">
        <v>74</v>
      </c>
    </row>
    <row r="96" s="2" customFormat="1">
      <c r="A96" s="37"/>
      <c r="B96" s="38"/>
      <c r="C96" s="39"/>
      <c r="D96" s="211" t="s">
        <v>946</v>
      </c>
      <c r="E96" s="39"/>
      <c r="F96" s="215" t="s">
        <v>947</v>
      </c>
      <c r="G96" s="39"/>
      <c r="H96" s="39"/>
      <c r="I96" s="147"/>
      <c r="J96" s="39"/>
      <c r="K96" s="39"/>
      <c r="L96" s="43"/>
      <c r="M96" s="258"/>
      <c r="N96" s="259"/>
      <c r="O96" s="260"/>
      <c r="P96" s="260"/>
      <c r="Q96" s="260"/>
      <c r="R96" s="260"/>
      <c r="S96" s="260"/>
      <c r="T96" s="261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946</v>
      </c>
      <c r="AU96" s="16" t="s">
        <v>74</v>
      </c>
    </row>
    <row r="97" s="2" customFormat="1" ht="6.96" customHeight="1">
      <c r="A97" s="37"/>
      <c r="B97" s="58"/>
      <c r="C97" s="59"/>
      <c r="D97" s="59"/>
      <c r="E97" s="59"/>
      <c r="F97" s="59"/>
      <c r="G97" s="59"/>
      <c r="H97" s="59"/>
      <c r="I97" s="175"/>
      <c r="J97" s="59"/>
      <c r="K97" s="59"/>
      <c r="L97" s="43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sheet="1" autoFilter="0" formatColumns="0" formatRows="0" objects="1" scenarios="1" spinCount="100000" saltValue="ljzXXR7YDn7OwcGqk+kWAxkerRFwbLfJYTZwXsz5gRey5SdzCnZFBSTegFUW+7FrfT5aSXri6nggcTGaGvDHuQ==" hashValue="ScTGft9ZQDEmY9yCDat/VsTg0SoRC4C1UqgtQVf3xjEk7TNE8foJv94XhG7rWlWEFyRfbu8Cd2vnn/4SNztCGQ==" algorithmName="SHA-512" password="CC35"/>
  <autoFilter ref="C84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389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ROUND((SUM(BE91:BE133)),  2)</f>
        <v>0</v>
      </c>
      <c r="G37" s="37"/>
      <c r="H37" s="37"/>
      <c r="I37" s="164">
        <v>0.20999999999999999</v>
      </c>
      <c r="J37" s="163">
        <f>ROUND(((SUM(BE91:BE133))*I37),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ROUND((SUM(BF91:BF133)),  2)</f>
        <v>0</v>
      </c>
      <c r="G38" s="37"/>
      <c r="H38" s="37"/>
      <c r="I38" s="164">
        <v>0.14999999999999999</v>
      </c>
      <c r="J38" s="163">
        <f>ROUND(((SUM(BF91:BF133))*I38),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ROUND((SUM(BG91:BG133)),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ROUND((SUM(BH91:BH133)),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ROUND((SUM(BI91:BI133)),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02 - SO 02 - TO Lovosice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02 - SO 02 - TO Lovosice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SUM(P92:P133)</f>
        <v>0</v>
      </c>
      <c r="Q91" s="95"/>
      <c r="R91" s="195">
        <f>SUM(R92:R133)</f>
        <v>369.60000000000002</v>
      </c>
      <c r="S91" s="95"/>
      <c r="T91" s="196">
        <f>SUM(T92:T133)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SUM(BK92:BK133)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2.5499999999999998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390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391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392</v>
      </c>
      <c r="G96" s="227"/>
      <c r="H96" s="230">
        <v>1.7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393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394</v>
      </c>
      <c r="G98" s="227"/>
      <c r="H98" s="230">
        <v>0.84999999999999998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2" customFormat="1">
      <c r="A99" s="12"/>
      <c r="B99" s="237"/>
      <c r="C99" s="238"/>
      <c r="D99" s="211" t="s">
        <v>180</v>
      </c>
      <c r="E99" s="239" t="s">
        <v>19</v>
      </c>
      <c r="F99" s="240" t="s">
        <v>189</v>
      </c>
      <c r="G99" s="238"/>
      <c r="H99" s="241">
        <v>2.5499999999999998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7" t="s">
        <v>180</v>
      </c>
      <c r="AU99" s="247" t="s">
        <v>74</v>
      </c>
      <c r="AV99" s="12" t="s">
        <v>173</v>
      </c>
      <c r="AW99" s="12" t="s">
        <v>35</v>
      </c>
      <c r="AX99" s="12" t="s">
        <v>81</v>
      </c>
      <c r="AY99" s="247" t="s">
        <v>174</v>
      </c>
    </row>
    <row r="100" s="2" customFormat="1" ht="21.75" customHeight="1">
      <c r="A100" s="37"/>
      <c r="B100" s="38"/>
      <c r="C100" s="198" t="s">
        <v>83</v>
      </c>
      <c r="D100" s="198" t="s">
        <v>168</v>
      </c>
      <c r="E100" s="199" t="s">
        <v>395</v>
      </c>
      <c r="F100" s="200" t="s">
        <v>396</v>
      </c>
      <c r="G100" s="201" t="s">
        <v>171</v>
      </c>
      <c r="H100" s="202">
        <v>2.5499999999999998</v>
      </c>
      <c r="I100" s="203"/>
      <c r="J100" s="204">
        <f>ROUND(I100*H100,2)</f>
        <v>0</v>
      </c>
      <c r="K100" s="200" t="s">
        <v>172</v>
      </c>
      <c r="L100" s="43"/>
      <c r="M100" s="205" t="s">
        <v>19</v>
      </c>
      <c r="N100" s="206" t="s">
        <v>45</v>
      </c>
      <c r="O100" s="83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173</v>
      </c>
      <c r="AT100" s="209" t="s">
        <v>168</v>
      </c>
      <c r="AU100" s="209" t="s">
        <v>74</v>
      </c>
      <c r="AY100" s="16" t="s">
        <v>174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81</v>
      </c>
      <c r="BK100" s="210">
        <f>ROUND(I100*H100,2)</f>
        <v>0</v>
      </c>
      <c r="BL100" s="16" t="s">
        <v>173</v>
      </c>
      <c r="BM100" s="209" t="s">
        <v>397</v>
      </c>
    </row>
    <row r="101" s="2" customFormat="1">
      <c r="A101" s="37"/>
      <c r="B101" s="38"/>
      <c r="C101" s="39"/>
      <c r="D101" s="211" t="s">
        <v>176</v>
      </c>
      <c r="E101" s="39"/>
      <c r="F101" s="212" t="s">
        <v>398</v>
      </c>
      <c r="G101" s="39"/>
      <c r="H101" s="39"/>
      <c r="I101" s="147"/>
      <c r="J101" s="39"/>
      <c r="K101" s="39"/>
      <c r="L101" s="43"/>
      <c r="M101" s="213"/>
      <c r="N101" s="21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176</v>
      </c>
      <c r="AU101" s="16" t="s">
        <v>74</v>
      </c>
    </row>
    <row r="102" s="2" customFormat="1">
      <c r="A102" s="37"/>
      <c r="B102" s="38"/>
      <c r="C102" s="39"/>
      <c r="D102" s="211" t="s">
        <v>178</v>
      </c>
      <c r="E102" s="39"/>
      <c r="F102" s="215" t="s">
        <v>399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178</v>
      </c>
      <c r="AU102" s="16" t="s">
        <v>74</v>
      </c>
    </row>
    <row r="103" s="2" customFormat="1" ht="21.75" customHeight="1">
      <c r="A103" s="37"/>
      <c r="B103" s="38"/>
      <c r="C103" s="198" t="s">
        <v>90</v>
      </c>
      <c r="D103" s="198" t="s">
        <v>168</v>
      </c>
      <c r="E103" s="199" t="s">
        <v>195</v>
      </c>
      <c r="F103" s="200" t="s">
        <v>196</v>
      </c>
      <c r="G103" s="201" t="s">
        <v>197</v>
      </c>
      <c r="H103" s="202">
        <v>231</v>
      </c>
      <c r="I103" s="203"/>
      <c r="J103" s="204">
        <f>ROUND(I103*H103,2)</f>
        <v>0</v>
      </c>
      <c r="K103" s="200" t="s">
        <v>172</v>
      </c>
      <c r="L103" s="43"/>
      <c r="M103" s="205" t="s">
        <v>19</v>
      </c>
      <c r="N103" s="206" t="s">
        <v>45</v>
      </c>
      <c r="O103" s="83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9" t="s">
        <v>173</v>
      </c>
      <c r="AT103" s="209" t="s">
        <v>168</v>
      </c>
      <c r="AU103" s="209" t="s">
        <v>74</v>
      </c>
      <c r="AY103" s="16" t="s">
        <v>174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6" t="s">
        <v>81</v>
      </c>
      <c r="BK103" s="210">
        <f>ROUND(I103*H103,2)</f>
        <v>0</v>
      </c>
      <c r="BL103" s="16" t="s">
        <v>173</v>
      </c>
      <c r="BM103" s="209" t="s">
        <v>400</v>
      </c>
    </row>
    <row r="104" s="2" customFormat="1">
      <c r="A104" s="37"/>
      <c r="B104" s="38"/>
      <c r="C104" s="39"/>
      <c r="D104" s="211" t="s">
        <v>176</v>
      </c>
      <c r="E104" s="39"/>
      <c r="F104" s="212" t="s">
        <v>199</v>
      </c>
      <c r="G104" s="39"/>
      <c r="H104" s="39"/>
      <c r="I104" s="147"/>
      <c r="J104" s="39"/>
      <c r="K104" s="39"/>
      <c r="L104" s="43"/>
      <c r="M104" s="213"/>
      <c r="N104" s="21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176</v>
      </c>
      <c r="AU104" s="16" t="s">
        <v>74</v>
      </c>
    </row>
    <row r="105" s="2" customFormat="1">
      <c r="A105" s="37"/>
      <c r="B105" s="38"/>
      <c r="C105" s="39"/>
      <c r="D105" s="211" t="s">
        <v>178</v>
      </c>
      <c r="E105" s="39"/>
      <c r="F105" s="215" t="s">
        <v>200</v>
      </c>
      <c r="G105" s="39"/>
      <c r="H105" s="39"/>
      <c r="I105" s="147"/>
      <c r="J105" s="39"/>
      <c r="K105" s="39"/>
      <c r="L105" s="43"/>
      <c r="M105" s="213"/>
      <c r="N105" s="21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178</v>
      </c>
      <c r="AU105" s="16" t="s">
        <v>74</v>
      </c>
    </row>
    <row r="106" s="10" customFormat="1">
      <c r="A106" s="10"/>
      <c r="B106" s="216"/>
      <c r="C106" s="217"/>
      <c r="D106" s="211" t="s">
        <v>180</v>
      </c>
      <c r="E106" s="218" t="s">
        <v>19</v>
      </c>
      <c r="F106" s="219" t="s">
        <v>401</v>
      </c>
      <c r="G106" s="217"/>
      <c r="H106" s="218" t="s">
        <v>19</v>
      </c>
      <c r="I106" s="220"/>
      <c r="J106" s="217"/>
      <c r="K106" s="217"/>
      <c r="L106" s="221"/>
      <c r="M106" s="222"/>
      <c r="N106" s="223"/>
      <c r="O106" s="223"/>
      <c r="P106" s="223"/>
      <c r="Q106" s="223"/>
      <c r="R106" s="223"/>
      <c r="S106" s="223"/>
      <c r="T106" s="224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25" t="s">
        <v>180</v>
      </c>
      <c r="AU106" s="225" t="s">
        <v>74</v>
      </c>
      <c r="AV106" s="10" t="s">
        <v>81</v>
      </c>
      <c r="AW106" s="10" t="s">
        <v>35</v>
      </c>
      <c r="AX106" s="10" t="s">
        <v>74</v>
      </c>
      <c r="AY106" s="225" t="s">
        <v>174</v>
      </c>
    </row>
    <row r="107" s="11" customFormat="1">
      <c r="A107" s="11"/>
      <c r="B107" s="226"/>
      <c r="C107" s="227"/>
      <c r="D107" s="211" t="s">
        <v>180</v>
      </c>
      <c r="E107" s="228" t="s">
        <v>19</v>
      </c>
      <c r="F107" s="229" t="s">
        <v>402</v>
      </c>
      <c r="G107" s="227"/>
      <c r="H107" s="230">
        <v>231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36" t="s">
        <v>180</v>
      </c>
      <c r="AU107" s="236" t="s">
        <v>74</v>
      </c>
      <c r="AV107" s="11" t="s">
        <v>83</v>
      </c>
      <c r="AW107" s="11" t="s">
        <v>35</v>
      </c>
      <c r="AX107" s="11" t="s">
        <v>81</v>
      </c>
      <c r="AY107" s="236" t="s">
        <v>174</v>
      </c>
    </row>
    <row r="108" s="2" customFormat="1" ht="21.75" customHeight="1">
      <c r="A108" s="37"/>
      <c r="B108" s="38"/>
      <c r="C108" s="248" t="s">
        <v>173</v>
      </c>
      <c r="D108" s="248" t="s">
        <v>203</v>
      </c>
      <c r="E108" s="249" t="s">
        <v>204</v>
      </c>
      <c r="F108" s="250" t="s">
        <v>205</v>
      </c>
      <c r="G108" s="251" t="s">
        <v>206</v>
      </c>
      <c r="H108" s="252">
        <v>369.60000000000002</v>
      </c>
      <c r="I108" s="253"/>
      <c r="J108" s="254">
        <f>ROUND(I108*H108,2)</f>
        <v>0</v>
      </c>
      <c r="K108" s="250" t="s">
        <v>172</v>
      </c>
      <c r="L108" s="255"/>
      <c r="M108" s="256" t="s">
        <v>19</v>
      </c>
      <c r="N108" s="257" t="s">
        <v>45</v>
      </c>
      <c r="O108" s="83"/>
      <c r="P108" s="207">
        <f>O108*H108</f>
        <v>0</v>
      </c>
      <c r="Q108" s="207">
        <v>1</v>
      </c>
      <c r="R108" s="207">
        <f>Q108*H108</f>
        <v>369.60000000000002</v>
      </c>
      <c r="S108" s="207">
        <v>0</v>
      </c>
      <c r="T108" s="208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9" t="s">
        <v>207</v>
      </c>
      <c r="AT108" s="209" t="s">
        <v>203</v>
      </c>
      <c r="AU108" s="209" t="s">
        <v>74</v>
      </c>
      <c r="AY108" s="16" t="s">
        <v>174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6" t="s">
        <v>81</v>
      </c>
      <c r="BK108" s="210">
        <f>ROUND(I108*H108,2)</f>
        <v>0</v>
      </c>
      <c r="BL108" s="16" t="s">
        <v>173</v>
      </c>
      <c r="BM108" s="209" t="s">
        <v>403</v>
      </c>
    </row>
    <row r="109" s="2" customFormat="1">
      <c r="A109" s="37"/>
      <c r="B109" s="38"/>
      <c r="C109" s="39"/>
      <c r="D109" s="211" t="s">
        <v>176</v>
      </c>
      <c r="E109" s="39"/>
      <c r="F109" s="212" t="s">
        <v>205</v>
      </c>
      <c r="G109" s="39"/>
      <c r="H109" s="39"/>
      <c r="I109" s="147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176</v>
      </c>
      <c r="AU109" s="16" t="s">
        <v>74</v>
      </c>
    </row>
    <row r="110" s="10" customFormat="1">
      <c r="A110" s="10"/>
      <c r="B110" s="216"/>
      <c r="C110" s="217"/>
      <c r="D110" s="211" t="s">
        <v>180</v>
      </c>
      <c r="E110" s="218" t="s">
        <v>19</v>
      </c>
      <c r="F110" s="219" t="s">
        <v>404</v>
      </c>
      <c r="G110" s="217"/>
      <c r="H110" s="218" t="s">
        <v>19</v>
      </c>
      <c r="I110" s="220"/>
      <c r="J110" s="217"/>
      <c r="K110" s="217"/>
      <c r="L110" s="221"/>
      <c r="M110" s="222"/>
      <c r="N110" s="223"/>
      <c r="O110" s="223"/>
      <c r="P110" s="223"/>
      <c r="Q110" s="223"/>
      <c r="R110" s="223"/>
      <c r="S110" s="223"/>
      <c r="T110" s="224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5" t="s">
        <v>180</v>
      </c>
      <c r="AU110" s="225" t="s">
        <v>74</v>
      </c>
      <c r="AV110" s="10" t="s">
        <v>81</v>
      </c>
      <c r="AW110" s="10" t="s">
        <v>35</v>
      </c>
      <c r="AX110" s="10" t="s">
        <v>74</v>
      </c>
      <c r="AY110" s="225" t="s">
        <v>174</v>
      </c>
    </row>
    <row r="111" s="11" customFormat="1">
      <c r="A111" s="11"/>
      <c r="B111" s="226"/>
      <c r="C111" s="227"/>
      <c r="D111" s="211" t="s">
        <v>180</v>
      </c>
      <c r="E111" s="228" t="s">
        <v>19</v>
      </c>
      <c r="F111" s="229" t="s">
        <v>405</v>
      </c>
      <c r="G111" s="227"/>
      <c r="H111" s="230">
        <v>369.60000000000002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36" t="s">
        <v>180</v>
      </c>
      <c r="AU111" s="236" t="s">
        <v>74</v>
      </c>
      <c r="AV111" s="11" t="s">
        <v>83</v>
      </c>
      <c r="AW111" s="11" t="s">
        <v>35</v>
      </c>
      <c r="AX111" s="11" t="s">
        <v>81</v>
      </c>
      <c r="AY111" s="236" t="s">
        <v>174</v>
      </c>
    </row>
    <row r="112" s="2" customFormat="1" ht="44.25" customHeight="1">
      <c r="A112" s="37"/>
      <c r="B112" s="38"/>
      <c r="C112" s="198" t="s">
        <v>211</v>
      </c>
      <c r="D112" s="198" t="s">
        <v>168</v>
      </c>
      <c r="E112" s="199" t="s">
        <v>369</v>
      </c>
      <c r="F112" s="200" t="s">
        <v>370</v>
      </c>
      <c r="G112" s="201" t="s">
        <v>206</v>
      </c>
      <c r="H112" s="202">
        <v>369.60000000000002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406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372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216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2" customFormat="1" ht="21.75" customHeight="1">
      <c r="A115" s="37"/>
      <c r="B115" s="38"/>
      <c r="C115" s="198" t="s">
        <v>217</v>
      </c>
      <c r="D115" s="198" t="s">
        <v>168</v>
      </c>
      <c r="E115" s="199" t="s">
        <v>218</v>
      </c>
      <c r="F115" s="200" t="s">
        <v>219</v>
      </c>
      <c r="G115" s="201" t="s">
        <v>220</v>
      </c>
      <c r="H115" s="202">
        <v>50</v>
      </c>
      <c r="I115" s="203"/>
      <c r="J115" s="204">
        <f>ROUND(I115*H115,2)</f>
        <v>0</v>
      </c>
      <c r="K115" s="200" t="s">
        <v>172</v>
      </c>
      <c r="L115" s="43"/>
      <c r="M115" s="205" t="s">
        <v>19</v>
      </c>
      <c r="N115" s="206" t="s">
        <v>45</v>
      </c>
      <c r="O115" s="83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9" t="s">
        <v>173</v>
      </c>
      <c r="AT115" s="209" t="s">
        <v>168</v>
      </c>
      <c r="AU115" s="209" t="s">
        <v>74</v>
      </c>
      <c r="AY115" s="16" t="s">
        <v>174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6" t="s">
        <v>81</v>
      </c>
      <c r="BK115" s="210">
        <f>ROUND(I115*H115,2)</f>
        <v>0</v>
      </c>
      <c r="BL115" s="16" t="s">
        <v>173</v>
      </c>
      <c r="BM115" s="209" t="s">
        <v>407</v>
      </c>
    </row>
    <row r="116" s="2" customFormat="1">
      <c r="A116" s="37"/>
      <c r="B116" s="38"/>
      <c r="C116" s="39"/>
      <c r="D116" s="211" t="s">
        <v>176</v>
      </c>
      <c r="E116" s="39"/>
      <c r="F116" s="212" t="s">
        <v>222</v>
      </c>
      <c r="G116" s="39"/>
      <c r="H116" s="39"/>
      <c r="I116" s="147"/>
      <c r="J116" s="39"/>
      <c r="K116" s="39"/>
      <c r="L116" s="43"/>
      <c r="M116" s="213"/>
      <c r="N116" s="21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176</v>
      </c>
      <c r="AU116" s="16" t="s">
        <v>74</v>
      </c>
    </row>
    <row r="117" s="2" customFormat="1">
      <c r="A117" s="37"/>
      <c r="B117" s="38"/>
      <c r="C117" s="39"/>
      <c r="D117" s="211" t="s">
        <v>178</v>
      </c>
      <c r="E117" s="39"/>
      <c r="F117" s="215" t="s">
        <v>223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178</v>
      </c>
      <c r="AU117" s="16" t="s">
        <v>74</v>
      </c>
    </row>
    <row r="118" s="2" customFormat="1" ht="21.75" customHeight="1">
      <c r="A118" s="37"/>
      <c r="B118" s="38"/>
      <c r="C118" s="198" t="s">
        <v>224</v>
      </c>
      <c r="D118" s="198" t="s">
        <v>168</v>
      </c>
      <c r="E118" s="199" t="s">
        <v>237</v>
      </c>
      <c r="F118" s="200" t="s">
        <v>238</v>
      </c>
      <c r="G118" s="201" t="s">
        <v>220</v>
      </c>
      <c r="H118" s="202">
        <v>22.800000000000001</v>
      </c>
      <c r="I118" s="203"/>
      <c r="J118" s="204">
        <f>ROUND(I118*H118,2)</f>
        <v>0</v>
      </c>
      <c r="K118" s="200" t="s">
        <v>172</v>
      </c>
      <c r="L118" s="43"/>
      <c r="M118" s="205" t="s">
        <v>19</v>
      </c>
      <c r="N118" s="206" t="s">
        <v>45</v>
      </c>
      <c r="O118" s="83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9" t="s">
        <v>173</v>
      </c>
      <c r="AT118" s="209" t="s">
        <v>168</v>
      </c>
      <c r="AU118" s="209" t="s">
        <v>74</v>
      </c>
      <c r="AY118" s="16" t="s">
        <v>174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6" t="s">
        <v>81</v>
      </c>
      <c r="BK118" s="210">
        <f>ROUND(I118*H118,2)</f>
        <v>0</v>
      </c>
      <c r="BL118" s="16" t="s">
        <v>173</v>
      </c>
      <c r="BM118" s="209" t="s">
        <v>408</v>
      </c>
    </row>
    <row r="119" s="2" customFormat="1">
      <c r="A119" s="37"/>
      <c r="B119" s="38"/>
      <c r="C119" s="39"/>
      <c r="D119" s="211" t="s">
        <v>176</v>
      </c>
      <c r="E119" s="39"/>
      <c r="F119" s="212" t="s">
        <v>240</v>
      </c>
      <c r="G119" s="39"/>
      <c r="H119" s="39"/>
      <c r="I119" s="147"/>
      <c r="J119" s="39"/>
      <c r="K119" s="39"/>
      <c r="L119" s="43"/>
      <c r="M119" s="213"/>
      <c r="N119" s="21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176</v>
      </c>
      <c r="AU119" s="16" t="s">
        <v>74</v>
      </c>
    </row>
    <row r="120" s="2" customFormat="1">
      <c r="A120" s="37"/>
      <c r="B120" s="38"/>
      <c r="C120" s="39"/>
      <c r="D120" s="211" t="s">
        <v>178</v>
      </c>
      <c r="E120" s="39"/>
      <c r="F120" s="215" t="s">
        <v>241</v>
      </c>
      <c r="G120" s="39"/>
      <c r="H120" s="39"/>
      <c r="I120" s="147"/>
      <c r="J120" s="39"/>
      <c r="K120" s="39"/>
      <c r="L120" s="43"/>
      <c r="M120" s="213"/>
      <c r="N120" s="21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178</v>
      </c>
      <c r="AU120" s="16" t="s">
        <v>74</v>
      </c>
    </row>
    <row r="121" s="11" customFormat="1">
      <c r="A121" s="11"/>
      <c r="B121" s="226"/>
      <c r="C121" s="227"/>
      <c r="D121" s="211" t="s">
        <v>180</v>
      </c>
      <c r="E121" s="228" t="s">
        <v>19</v>
      </c>
      <c r="F121" s="229" t="s">
        <v>409</v>
      </c>
      <c r="G121" s="227"/>
      <c r="H121" s="230">
        <v>8.4000000000000004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36" t="s">
        <v>180</v>
      </c>
      <c r="AU121" s="236" t="s">
        <v>74</v>
      </c>
      <c r="AV121" s="11" t="s">
        <v>83</v>
      </c>
      <c r="AW121" s="11" t="s">
        <v>35</v>
      </c>
      <c r="AX121" s="11" t="s">
        <v>74</v>
      </c>
      <c r="AY121" s="236" t="s">
        <v>174</v>
      </c>
    </row>
    <row r="122" s="11" customFormat="1">
      <c r="A122" s="11"/>
      <c r="B122" s="226"/>
      <c r="C122" s="227"/>
      <c r="D122" s="211" t="s">
        <v>180</v>
      </c>
      <c r="E122" s="228" t="s">
        <v>19</v>
      </c>
      <c r="F122" s="229" t="s">
        <v>410</v>
      </c>
      <c r="G122" s="227"/>
      <c r="H122" s="230">
        <v>14.4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T122" s="236" t="s">
        <v>180</v>
      </c>
      <c r="AU122" s="236" t="s">
        <v>74</v>
      </c>
      <c r="AV122" s="11" t="s">
        <v>83</v>
      </c>
      <c r="AW122" s="11" t="s">
        <v>35</v>
      </c>
      <c r="AX122" s="11" t="s">
        <v>74</v>
      </c>
      <c r="AY122" s="236" t="s">
        <v>174</v>
      </c>
    </row>
    <row r="123" s="12" customFormat="1">
      <c r="A123" s="12"/>
      <c r="B123" s="237"/>
      <c r="C123" s="238"/>
      <c r="D123" s="211" t="s">
        <v>180</v>
      </c>
      <c r="E123" s="239" t="s">
        <v>19</v>
      </c>
      <c r="F123" s="240" t="s">
        <v>189</v>
      </c>
      <c r="G123" s="238"/>
      <c r="H123" s="241">
        <v>22.800000000000001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7" t="s">
        <v>180</v>
      </c>
      <c r="AU123" s="247" t="s">
        <v>74</v>
      </c>
      <c r="AV123" s="12" t="s">
        <v>173</v>
      </c>
      <c r="AW123" s="12" t="s">
        <v>35</v>
      </c>
      <c r="AX123" s="12" t="s">
        <v>81</v>
      </c>
      <c r="AY123" s="247" t="s">
        <v>174</v>
      </c>
    </row>
    <row r="124" s="2" customFormat="1" ht="21.75" customHeight="1">
      <c r="A124" s="37"/>
      <c r="B124" s="38"/>
      <c r="C124" s="198" t="s">
        <v>207</v>
      </c>
      <c r="D124" s="198" t="s">
        <v>168</v>
      </c>
      <c r="E124" s="199" t="s">
        <v>244</v>
      </c>
      <c r="F124" s="200" t="s">
        <v>245</v>
      </c>
      <c r="G124" s="201" t="s">
        <v>220</v>
      </c>
      <c r="H124" s="202">
        <v>22.800000000000001</v>
      </c>
      <c r="I124" s="203"/>
      <c r="J124" s="204">
        <f>ROUND(I124*H124,2)</f>
        <v>0</v>
      </c>
      <c r="K124" s="200" t="s">
        <v>172</v>
      </c>
      <c r="L124" s="43"/>
      <c r="M124" s="205" t="s">
        <v>19</v>
      </c>
      <c r="N124" s="206" t="s">
        <v>45</v>
      </c>
      <c r="O124" s="83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173</v>
      </c>
      <c r="AT124" s="209" t="s">
        <v>168</v>
      </c>
      <c r="AU124" s="209" t="s">
        <v>74</v>
      </c>
      <c r="AY124" s="16" t="s">
        <v>174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81</v>
      </c>
      <c r="BK124" s="210">
        <f>ROUND(I124*H124,2)</f>
        <v>0</v>
      </c>
      <c r="BL124" s="16" t="s">
        <v>173</v>
      </c>
      <c r="BM124" s="209" t="s">
        <v>411</v>
      </c>
    </row>
    <row r="125" s="2" customFormat="1">
      <c r="A125" s="37"/>
      <c r="B125" s="38"/>
      <c r="C125" s="39"/>
      <c r="D125" s="211" t="s">
        <v>176</v>
      </c>
      <c r="E125" s="39"/>
      <c r="F125" s="212" t="s">
        <v>247</v>
      </c>
      <c r="G125" s="39"/>
      <c r="H125" s="39"/>
      <c r="I125" s="147"/>
      <c r="J125" s="39"/>
      <c r="K125" s="39"/>
      <c r="L125" s="43"/>
      <c r="M125" s="213"/>
      <c r="N125" s="21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176</v>
      </c>
      <c r="AU125" s="16" t="s">
        <v>74</v>
      </c>
    </row>
    <row r="126" s="2" customFormat="1">
      <c r="A126" s="37"/>
      <c r="B126" s="38"/>
      <c r="C126" s="39"/>
      <c r="D126" s="211" t="s">
        <v>178</v>
      </c>
      <c r="E126" s="39"/>
      <c r="F126" s="215" t="s">
        <v>235</v>
      </c>
      <c r="G126" s="39"/>
      <c r="H126" s="39"/>
      <c r="I126" s="147"/>
      <c r="J126" s="39"/>
      <c r="K126" s="39"/>
      <c r="L126" s="43"/>
      <c r="M126" s="213"/>
      <c r="N126" s="214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178</v>
      </c>
      <c r="AU126" s="16" t="s">
        <v>74</v>
      </c>
    </row>
    <row r="127" s="11" customFormat="1">
      <c r="A127" s="11"/>
      <c r="B127" s="226"/>
      <c r="C127" s="227"/>
      <c r="D127" s="211" t="s">
        <v>180</v>
      </c>
      <c r="E127" s="228" t="s">
        <v>19</v>
      </c>
      <c r="F127" s="229" t="s">
        <v>409</v>
      </c>
      <c r="G127" s="227"/>
      <c r="H127" s="230">
        <v>8.4000000000000004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36" t="s">
        <v>180</v>
      </c>
      <c r="AU127" s="236" t="s">
        <v>74</v>
      </c>
      <c r="AV127" s="11" t="s">
        <v>83</v>
      </c>
      <c r="AW127" s="11" t="s">
        <v>35</v>
      </c>
      <c r="AX127" s="11" t="s">
        <v>74</v>
      </c>
      <c r="AY127" s="236" t="s">
        <v>174</v>
      </c>
    </row>
    <row r="128" s="11" customFormat="1">
      <c r="A128" s="11"/>
      <c r="B128" s="226"/>
      <c r="C128" s="227"/>
      <c r="D128" s="211" t="s">
        <v>180</v>
      </c>
      <c r="E128" s="228" t="s">
        <v>19</v>
      </c>
      <c r="F128" s="229" t="s">
        <v>410</v>
      </c>
      <c r="G128" s="227"/>
      <c r="H128" s="230">
        <v>14.4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36" t="s">
        <v>180</v>
      </c>
      <c r="AU128" s="236" t="s">
        <v>74</v>
      </c>
      <c r="AV128" s="11" t="s">
        <v>83</v>
      </c>
      <c r="AW128" s="11" t="s">
        <v>35</v>
      </c>
      <c r="AX128" s="11" t="s">
        <v>74</v>
      </c>
      <c r="AY128" s="236" t="s">
        <v>174</v>
      </c>
    </row>
    <row r="129" s="12" customFormat="1">
      <c r="A129" s="12"/>
      <c r="B129" s="237"/>
      <c r="C129" s="238"/>
      <c r="D129" s="211" t="s">
        <v>180</v>
      </c>
      <c r="E129" s="239" t="s">
        <v>19</v>
      </c>
      <c r="F129" s="240" t="s">
        <v>189</v>
      </c>
      <c r="G129" s="238"/>
      <c r="H129" s="241">
        <v>22.800000000000001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7" t="s">
        <v>180</v>
      </c>
      <c r="AU129" s="247" t="s">
        <v>74</v>
      </c>
      <c r="AV129" s="12" t="s">
        <v>173</v>
      </c>
      <c r="AW129" s="12" t="s">
        <v>35</v>
      </c>
      <c r="AX129" s="12" t="s">
        <v>81</v>
      </c>
      <c r="AY129" s="247" t="s">
        <v>174</v>
      </c>
    </row>
    <row r="130" s="2" customFormat="1" ht="21.75" customHeight="1">
      <c r="A130" s="37"/>
      <c r="B130" s="38"/>
      <c r="C130" s="248" t="s">
        <v>236</v>
      </c>
      <c r="D130" s="248" t="s">
        <v>203</v>
      </c>
      <c r="E130" s="249" t="s">
        <v>412</v>
      </c>
      <c r="F130" s="250" t="s">
        <v>413</v>
      </c>
      <c r="G130" s="251" t="s">
        <v>220</v>
      </c>
      <c r="H130" s="252">
        <v>48</v>
      </c>
      <c r="I130" s="253"/>
      <c r="J130" s="254">
        <f>ROUND(I130*H130,2)</f>
        <v>0</v>
      </c>
      <c r="K130" s="250" t="s">
        <v>172</v>
      </c>
      <c r="L130" s="255"/>
      <c r="M130" s="256" t="s">
        <v>19</v>
      </c>
      <c r="N130" s="257" t="s">
        <v>45</v>
      </c>
      <c r="O130" s="83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207</v>
      </c>
      <c r="AT130" s="209" t="s">
        <v>203</v>
      </c>
      <c r="AU130" s="209" t="s">
        <v>74</v>
      </c>
      <c r="AY130" s="16" t="s">
        <v>174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81</v>
      </c>
      <c r="BK130" s="210">
        <f>ROUND(I130*H130,2)</f>
        <v>0</v>
      </c>
      <c r="BL130" s="16" t="s">
        <v>173</v>
      </c>
      <c r="BM130" s="209" t="s">
        <v>414</v>
      </c>
    </row>
    <row r="131" s="2" customFormat="1">
      <c r="A131" s="37"/>
      <c r="B131" s="38"/>
      <c r="C131" s="39"/>
      <c r="D131" s="211" t="s">
        <v>176</v>
      </c>
      <c r="E131" s="39"/>
      <c r="F131" s="212" t="s">
        <v>413</v>
      </c>
      <c r="G131" s="39"/>
      <c r="H131" s="39"/>
      <c r="I131" s="147"/>
      <c r="J131" s="39"/>
      <c r="K131" s="39"/>
      <c r="L131" s="43"/>
      <c r="M131" s="213"/>
      <c r="N131" s="214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176</v>
      </c>
      <c r="AU131" s="16" t="s">
        <v>74</v>
      </c>
    </row>
    <row r="132" s="10" customFormat="1">
      <c r="A132" s="10"/>
      <c r="B132" s="216"/>
      <c r="C132" s="217"/>
      <c r="D132" s="211" t="s">
        <v>180</v>
      </c>
      <c r="E132" s="218" t="s">
        <v>19</v>
      </c>
      <c r="F132" s="219" t="s">
        <v>415</v>
      </c>
      <c r="G132" s="217"/>
      <c r="H132" s="218" t="s">
        <v>19</v>
      </c>
      <c r="I132" s="220"/>
      <c r="J132" s="217"/>
      <c r="K132" s="217"/>
      <c r="L132" s="221"/>
      <c r="M132" s="222"/>
      <c r="N132" s="223"/>
      <c r="O132" s="223"/>
      <c r="P132" s="223"/>
      <c r="Q132" s="223"/>
      <c r="R132" s="223"/>
      <c r="S132" s="223"/>
      <c r="T132" s="22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180</v>
      </c>
      <c r="AU132" s="225" t="s">
        <v>74</v>
      </c>
      <c r="AV132" s="10" t="s">
        <v>81</v>
      </c>
      <c r="AW132" s="10" t="s">
        <v>35</v>
      </c>
      <c r="AX132" s="10" t="s">
        <v>74</v>
      </c>
      <c r="AY132" s="225" t="s">
        <v>174</v>
      </c>
    </row>
    <row r="133" s="11" customFormat="1">
      <c r="A133" s="11"/>
      <c r="B133" s="226"/>
      <c r="C133" s="227"/>
      <c r="D133" s="211" t="s">
        <v>180</v>
      </c>
      <c r="E133" s="228" t="s">
        <v>19</v>
      </c>
      <c r="F133" s="229" t="s">
        <v>416</v>
      </c>
      <c r="G133" s="227"/>
      <c r="H133" s="230">
        <v>48</v>
      </c>
      <c r="I133" s="231"/>
      <c r="J133" s="227"/>
      <c r="K133" s="227"/>
      <c r="L133" s="232"/>
      <c r="M133" s="262"/>
      <c r="N133" s="263"/>
      <c r="O133" s="263"/>
      <c r="P133" s="263"/>
      <c r="Q133" s="263"/>
      <c r="R133" s="263"/>
      <c r="S133" s="263"/>
      <c r="T133" s="264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6" t="s">
        <v>180</v>
      </c>
      <c r="AU133" s="236" t="s">
        <v>74</v>
      </c>
      <c r="AV133" s="11" t="s">
        <v>83</v>
      </c>
      <c r="AW133" s="11" t="s">
        <v>35</v>
      </c>
      <c r="AX133" s="11" t="s">
        <v>81</v>
      </c>
      <c r="AY133" s="236" t="s">
        <v>174</v>
      </c>
    </row>
    <row r="134" s="2" customFormat="1" ht="6.96" customHeight="1">
      <c r="A134" s="37"/>
      <c r="B134" s="58"/>
      <c r="C134" s="59"/>
      <c r="D134" s="59"/>
      <c r="E134" s="59"/>
      <c r="F134" s="59"/>
      <c r="G134" s="59"/>
      <c r="H134" s="59"/>
      <c r="I134" s="175"/>
      <c r="J134" s="59"/>
      <c r="K134" s="59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fjKdeIyS3BywDbStlaDo1TZrNg+yZ2kmbqkVAimISWcHlcgzTYEUHxgueUUFCODbb1WCEd+aaHPyx+m4ObAE4g==" hashValue="y9Pa1ujy/RlADTIAA5gCkzZXaz1qM3qWi5nMzfG/uYVX7p0KTPXrZckzPkm9XV3dhp2BFHIJcWarzxwJ86BePQ==" algorithmName="SHA-512" password="CC35"/>
  <autoFilter ref="C90:K13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417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ROUND((SUM(BE91:BE119)),  2)</f>
        <v>0</v>
      </c>
      <c r="G37" s="37"/>
      <c r="H37" s="37"/>
      <c r="I37" s="164">
        <v>0.20999999999999999</v>
      </c>
      <c r="J37" s="163">
        <f>ROUND(((SUM(BE91:BE119))*I37),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ROUND((SUM(BF91:BF119)),  2)</f>
        <v>0</v>
      </c>
      <c r="G38" s="37"/>
      <c r="H38" s="37"/>
      <c r="I38" s="164">
        <v>0.14999999999999999</v>
      </c>
      <c r="J38" s="163">
        <f>ROUND(((SUM(BF91:BF119))*I38),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ROUND((SUM(BG91:BG119)),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ROUND((SUM(BH91:BH119)),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ROUND((SUM(BI91:BI119)),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03 - SO 03 - TO Ústí n. L. hl. n.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03 - SO 03 - TO Ústí n. L. hl. n.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SUM(P92:P119)</f>
        <v>0</v>
      </c>
      <c r="Q91" s="95"/>
      <c r="R91" s="195">
        <f>SUM(R92:R119)</f>
        <v>49.5</v>
      </c>
      <c r="S91" s="95"/>
      <c r="T91" s="196">
        <f>SUM(T92:T119)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SUM(BK92:BK119)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0.45000000000000001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418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419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420</v>
      </c>
      <c r="G96" s="227"/>
      <c r="H96" s="230">
        <v>0.45000000000000001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81</v>
      </c>
      <c r="AY96" s="236" t="s">
        <v>174</v>
      </c>
    </row>
    <row r="97" s="2" customFormat="1" ht="21.75" customHeight="1">
      <c r="A97" s="37"/>
      <c r="B97" s="38"/>
      <c r="C97" s="198" t="s">
        <v>83</v>
      </c>
      <c r="D97" s="198" t="s">
        <v>168</v>
      </c>
      <c r="E97" s="199" t="s">
        <v>195</v>
      </c>
      <c r="F97" s="200" t="s">
        <v>196</v>
      </c>
      <c r="G97" s="201" t="s">
        <v>197</v>
      </c>
      <c r="H97" s="202">
        <v>33</v>
      </c>
      <c r="I97" s="203"/>
      <c r="J97" s="204">
        <f>ROUND(I97*H97,2)</f>
        <v>0</v>
      </c>
      <c r="K97" s="200" t="s">
        <v>172</v>
      </c>
      <c r="L97" s="43"/>
      <c r="M97" s="205" t="s">
        <v>19</v>
      </c>
      <c r="N97" s="206" t="s">
        <v>45</v>
      </c>
      <c r="O97" s="83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9" t="s">
        <v>173</v>
      </c>
      <c r="AT97" s="209" t="s">
        <v>168</v>
      </c>
      <c r="AU97" s="209" t="s">
        <v>74</v>
      </c>
      <c r="AY97" s="16" t="s">
        <v>174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6" t="s">
        <v>81</v>
      </c>
      <c r="BK97" s="210">
        <f>ROUND(I97*H97,2)</f>
        <v>0</v>
      </c>
      <c r="BL97" s="16" t="s">
        <v>173</v>
      </c>
      <c r="BM97" s="209" t="s">
        <v>421</v>
      </c>
    </row>
    <row r="98" s="2" customFormat="1">
      <c r="A98" s="37"/>
      <c r="B98" s="38"/>
      <c r="C98" s="39"/>
      <c r="D98" s="211" t="s">
        <v>176</v>
      </c>
      <c r="E98" s="39"/>
      <c r="F98" s="212" t="s">
        <v>199</v>
      </c>
      <c r="G98" s="39"/>
      <c r="H98" s="39"/>
      <c r="I98" s="147"/>
      <c r="J98" s="39"/>
      <c r="K98" s="39"/>
      <c r="L98" s="43"/>
      <c r="M98" s="213"/>
      <c r="N98" s="21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176</v>
      </c>
      <c r="AU98" s="16" t="s">
        <v>74</v>
      </c>
    </row>
    <row r="99" s="2" customFormat="1">
      <c r="A99" s="37"/>
      <c r="B99" s="38"/>
      <c r="C99" s="39"/>
      <c r="D99" s="211" t="s">
        <v>178</v>
      </c>
      <c r="E99" s="39"/>
      <c r="F99" s="215" t="s">
        <v>200</v>
      </c>
      <c r="G99" s="39"/>
      <c r="H99" s="39"/>
      <c r="I99" s="147"/>
      <c r="J99" s="39"/>
      <c r="K99" s="39"/>
      <c r="L99" s="43"/>
      <c r="M99" s="213"/>
      <c r="N99" s="21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178</v>
      </c>
      <c r="AU99" s="16" t="s">
        <v>74</v>
      </c>
    </row>
    <row r="100" s="10" customFormat="1">
      <c r="A100" s="10"/>
      <c r="B100" s="216"/>
      <c r="C100" s="217"/>
      <c r="D100" s="211" t="s">
        <v>180</v>
      </c>
      <c r="E100" s="218" t="s">
        <v>19</v>
      </c>
      <c r="F100" s="219" t="s">
        <v>422</v>
      </c>
      <c r="G100" s="217"/>
      <c r="H100" s="218" t="s">
        <v>19</v>
      </c>
      <c r="I100" s="220"/>
      <c r="J100" s="217"/>
      <c r="K100" s="217"/>
      <c r="L100" s="221"/>
      <c r="M100" s="222"/>
      <c r="N100" s="223"/>
      <c r="O100" s="223"/>
      <c r="P100" s="223"/>
      <c r="Q100" s="223"/>
      <c r="R100" s="223"/>
      <c r="S100" s="223"/>
      <c r="T100" s="224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25" t="s">
        <v>180</v>
      </c>
      <c r="AU100" s="225" t="s">
        <v>74</v>
      </c>
      <c r="AV100" s="10" t="s">
        <v>81</v>
      </c>
      <c r="AW100" s="10" t="s">
        <v>35</v>
      </c>
      <c r="AX100" s="10" t="s">
        <v>74</v>
      </c>
      <c r="AY100" s="225" t="s">
        <v>174</v>
      </c>
    </row>
    <row r="101" s="11" customFormat="1">
      <c r="A101" s="11"/>
      <c r="B101" s="226"/>
      <c r="C101" s="227"/>
      <c r="D101" s="211" t="s">
        <v>180</v>
      </c>
      <c r="E101" s="228" t="s">
        <v>19</v>
      </c>
      <c r="F101" s="229" t="s">
        <v>423</v>
      </c>
      <c r="G101" s="227"/>
      <c r="H101" s="230">
        <v>33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T101" s="236" t="s">
        <v>180</v>
      </c>
      <c r="AU101" s="236" t="s">
        <v>74</v>
      </c>
      <c r="AV101" s="11" t="s">
        <v>83</v>
      </c>
      <c r="AW101" s="11" t="s">
        <v>35</v>
      </c>
      <c r="AX101" s="11" t="s">
        <v>81</v>
      </c>
      <c r="AY101" s="236" t="s">
        <v>174</v>
      </c>
    </row>
    <row r="102" s="2" customFormat="1" ht="21.75" customHeight="1">
      <c r="A102" s="37"/>
      <c r="B102" s="38"/>
      <c r="C102" s="248" t="s">
        <v>90</v>
      </c>
      <c r="D102" s="248" t="s">
        <v>203</v>
      </c>
      <c r="E102" s="249" t="s">
        <v>424</v>
      </c>
      <c r="F102" s="250" t="s">
        <v>425</v>
      </c>
      <c r="G102" s="251" t="s">
        <v>206</v>
      </c>
      <c r="H102" s="252">
        <v>49.5</v>
      </c>
      <c r="I102" s="253"/>
      <c r="J102" s="254">
        <f>ROUND(I102*H102,2)</f>
        <v>0</v>
      </c>
      <c r="K102" s="250" t="s">
        <v>172</v>
      </c>
      <c r="L102" s="255"/>
      <c r="M102" s="256" t="s">
        <v>19</v>
      </c>
      <c r="N102" s="257" t="s">
        <v>45</v>
      </c>
      <c r="O102" s="83"/>
      <c r="P102" s="207">
        <f>O102*H102</f>
        <v>0</v>
      </c>
      <c r="Q102" s="207">
        <v>1</v>
      </c>
      <c r="R102" s="207">
        <f>Q102*H102</f>
        <v>49.5</v>
      </c>
      <c r="S102" s="207">
        <v>0</v>
      </c>
      <c r="T102" s="208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9" t="s">
        <v>207</v>
      </c>
      <c r="AT102" s="209" t="s">
        <v>203</v>
      </c>
      <c r="AU102" s="209" t="s">
        <v>74</v>
      </c>
      <c r="AY102" s="16" t="s">
        <v>174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6" t="s">
        <v>81</v>
      </c>
      <c r="BK102" s="210">
        <f>ROUND(I102*H102,2)</f>
        <v>0</v>
      </c>
      <c r="BL102" s="16" t="s">
        <v>173</v>
      </c>
      <c r="BM102" s="209" t="s">
        <v>426</v>
      </c>
    </row>
    <row r="103" s="2" customFormat="1">
      <c r="A103" s="37"/>
      <c r="B103" s="38"/>
      <c r="C103" s="39"/>
      <c r="D103" s="211" t="s">
        <v>176</v>
      </c>
      <c r="E103" s="39"/>
      <c r="F103" s="212" t="s">
        <v>425</v>
      </c>
      <c r="G103" s="39"/>
      <c r="H103" s="39"/>
      <c r="I103" s="147"/>
      <c r="J103" s="39"/>
      <c r="K103" s="39"/>
      <c r="L103" s="43"/>
      <c r="M103" s="213"/>
      <c r="N103" s="21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176</v>
      </c>
      <c r="AU103" s="16" t="s">
        <v>74</v>
      </c>
    </row>
    <row r="104" s="10" customFormat="1">
      <c r="A104" s="10"/>
      <c r="B104" s="216"/>
      <c r="C104" s="217"/>
      <c r="D104" s="211" t="s">
        <v>180</v>
      </c>
      <c r="E104" s="218" t="s">
        <v>19</v>
      </c>
      <c r="F104" s="219" t="s">
        <v>427</v>
      </c>
      <c r="G104" s="217"/>
      <c r="H104" s="218" t="s">
        <v>19</v>
      </c>
      <c r="I104" s="220"/>
      <c r="J104" s="217"/>
      <c r="K104" s="217"/>
      <c r="L104" s="221"/>
      <c r="M104" s="222"/>
      <c r="N104" s="223"/>
      <c r="O104" s="223"/>
      <c r="P104" s="223"/>
      <c r="Q104" s="223"/>
      <c r="R104" s="223"/>
      <c r="S104" s="223"/>
      <c r="T104" s="224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25" t="s">
        <v>180</v>
      </c>
      <c r="AU104" s="225" t="s">
        <v>74</v>
      </c>
      <c r="AV104" s="10" t="s">
        <v>81</v>
      </c>
      <c r="AW104" s="10" t="s">
        <v>35</v>
      </c>
      <c r="AX104" s="10" t="s">
        <v>74</v>
      </c>
      <c r="AY104" s="225" t="s">
        <v>174</v>
      </c>
    </row>
    <row r="105" s="11" customFormat="1">
      <c r="A105" s="11"/>
      <c r="B105" s="226"/>
      <c r="C105" s="227"/>
      <c r="D105" s="211" t="s">
        <v>180</v>
      </c>
      <c r="E105" s="228" t="s">
        <v>19</v>
      </c>
      <c r="F105" s="229" t="s">
        <v>428</v>
      </c>
      <c r="G105" s="227"/>
      <c r="H105" s="230">
        <v>49.5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36" t="s">
        <v>180</v>
      </c>
      <c r="AU105" s="236" t="s">
        <v>74</v>
      </c>
      <c r="AV105" s="11" t="s">
        <v>83</v>
      </c>
      <c r="AW105" s="11" t="s">
        <v>35</v>
      </c>
      <c r="AX105" s="11" t="s">
        <v>81</v>
      </c>
      <c r="AY105" s="236" t="s">
        <v>174</v>
      </c>
    </row>
    <row r="106" s="2" customFormat="1" ht="44.25" customHeight="1">
      <c r="A106" s="37"/>
      <c r="B106" s="38"/>
      <c r="C106" s="198" t="s">
        <v>173</v>
      </c>
      <c r="D106" s="198" t="s">
        <v>168</v>
      </c>
      <c r="E106" s="199" t="s">
        <v>429</v>
      </c>
      <c r="F106" s="200" t="s">
        <v>430</v>
      </c>
      <c r="G106" s="201" t="s">
        <v>206</v>
      </c>
      <c r="H106" s="202">
        <v>49.5</v>
      </c>
      <c r="I106" s="203"/>
      <c r="J106" s="204">
        <f>ROUND(I106*H106,2)</f>
        <v>0</v>
      </c>
      <c r="K106" s="200" t="s">
        <v>172</v>
      </c>
      <c r="L106" s="43"/>
      <c r="M106" s="205" t="s">
        <v>19</v>
      </c>
      <c r="N106" s="206" t="s">
        <v>45</v>
      </c>
      <c r="O106" s="83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9" t="s">
        <v>173</v>
      </c>
      <c r="AT106" s="209" t="s">
        <v>168</v>
      </c>
      <c r="AU106" s="209" t="s">
        <v>74</v>
      </c>
      <c r="AY106" s="16" t="s">
        <v>174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6" t="s">
        <v>81</v>
      </c>
      <c r="BK106" s="210">
        <f>ROUND(I106*H106,2)</f>
        <v>0</v>
      </c>
      <c r="BL106" s="16" t="s">
        <v>173</v>
      </c>
      <c r="BM106" s="209" t="s">
        <v>431</v>
      </c>
    </row>
    <row r="107" s="2" customFormat="1">
      <c r="A107" s="37"/>
      <c r="B107" s="38"/>
      <c r="C107" s="39"/>
      <c r="D107" s="211" t="s">
        <v>176</v>
      </c>
      <c r="E107" s="39"/>
      <c r="F107" s="212" t="s">
        <v>432</v>
      </c>
      <c r="G107" s="39"/>
      <c r="H107" s="39"/>
      <c r="I107" s="147"/>
      <c r="J107" s="39"/>
      <c r="K107" s="39"/>
      <c r="L107" s="43"/>
      <c r="M107" s="213"/>
      <c r="N107" s="21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176</v>
      </c>
      <c r="AU107" s="16" t="s">
        <v>74</v>
      </c>
    </row>
    <row r="108" s="2" customFormat="1">
      <c r="A108" s="37"/>
      <c r="B108" s="38"/>
      <c r="C108" s="39"/>
      <c r="D108" s="211" t="s">
        <v>178</v>
      </c>
      <c r="E108" s="39"/>
      <c r="F108" s="215" t="s">
        <v>216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178</v>
      </c>
      <c r="AU108" s="16" t="s">
        <v>74</v>
      </c>
    </row>
    <row r="109" s="2" customFormat="1" ht="21.75" customHeight="1">
      <c r="A109" s="37"/>
      <c r="B109" s="38"/>
      <c r="C109" s="198" t="s">
        <v>211</v>
      </c>
      <c r="D109" s="198" t="s">
        <v>168</v>
      </c>
      <c r="E109" s="199" t="s">
        <v>218</v>
      </c>
      <c r="F109" s="200" t="s">
        <v>219</v>
      </c>
      <c r="G109" s="201" t="s">
        <v>220</v>
      </c>
      <c r="H109" s="202">
        <v>50</v>
      </c>
      <c r="I109" s="203"/>
      <c r="J109" s="204">
        <f>ROUND(I109*H109,2)</f>
        <v>0</v>
      </c>
      <c r="K109" s="200" t="s">
        <v>172</v>
      </c>
      <c r="L109" s="43"/>
      <c r="M109" s="205" t="s">
        <v>19</v>
      </c>
      <c r="N109" s="206" t="s">
        <v>45</v>
      </c>
      <c r="O109" s="83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9" t="s">
        <v>173</v>
      </c>
      <c r="AT109" s="209" t="s">
        <v>168</v>
      </c>
      <c r="AU109" s="209" t="s">
        <v>74</v>
      </c>
      <c r="AY109" s="16" t="s">
        <v>174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6" t="s">
        <v>81</v>
      </c>
      <c r="BK109" s="210">
        <f>ROUND(I109*H109,2)</f>
        <v>0</v>
      </c>
      <c r="BL109" s="16" t="s">
        <v>173</v>
      </c>
      <c r="BM109" s="209" t="s">
        <v>433</v>
      </c>
    </row>
    <row r="110" s="2" customFormat="1">
      <c r="A110" s="37"/>
      <c r="B110" s="38"/>
      <c r="C110" s="39"/>
      <c r="D110" s="211" t="s">
        <v>176</v>
      </c>
      <c r="E110" s="39"/>
      <c r="F110" s="212" t="s">
        <v>222</v>
      </c>
      <c r="G110" s="39"/>
      <c r="H110" s="39"/>
      <c r="I110" s="147"/>
      <c r="J110" s="39"/>
      <c r="K110" s="39"/>
      <c r="L110" s="43"/>
      <c r="M110" s="213"/>
      <c r="N110" s="21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176</v>
      </c>
      <c r="AU110" s="16" t="s">
        <v>74</v>
      </c>
    </row>
    <row r="111" s="2" customFormat="1">
      <c r="A111" s="37"/>
      <c r="B111" s="38"/>
      <c r="C111" s="39"/>
      <c r="D111" s="211" t="s">
        <v>178</v>
      </c>
      <c r="E111" s="39"/>
      <c r="F111" s="215" t="s">
        <v>223</v>
      </c>
      <c r="G111" s="39"/>
      <c r="H111" s="39"/>
      <c r="I111" s="147"/>
      <c r="J111" s="39"/>
      <c r="K111" s="39"/>
      <c r="L111" s="43"/>
      <c r="M111" s="213"/>
      <c r="N111" s="21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178</v>
      </c>
      <c r="AU111" s="16" t="s">
        <v>74</v>
      </c>
    </row>
    <row r="112" s="2" customFormat="1" ht="21.75" customHeight="1">
      <c r="A112" s="37"/>
      <c r="B112" s="38"/>
      <c r="C112" s="198" t="s">
        <v>217</v>
      </c>
      <c r="D112" s="198" t="s">
        <v>168</v>
      </c>
      <c r="E112" s="199" t="s">
        <v>225</v>
      </c>
      <c r="F112" s="200" t="s">
        <v>226</v>
      </c>
      <c r="G112" s="201" t="s">
        <v>220</v>
      </c>
      <c r="H112" s="202">
        <v>7.2000000000000002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434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228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229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11" customFormat="1">
      <c r="A115" s="11"/>
      <c r="B115" s="226"/>
      <c r="C115" s="227"/>
      <c r="D115" s="211" t="s">
        <v>180</v>
      </c>
      <c r="E115" s="228" t="s">
        <v>19</v>
      </c>
      <c r="F115" s="229" t="s">
        <v>435</v>
      </c>
      <c r="G115" s="227"/>
      <c r="H115" s="230">
        <v>7.2000000000000002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36" t="s">
        <v>180</v>
      </c>
      <c r="AU115" s="236" t="s">
        <v>74</v>
      </c>
      <c r="AV115" s="11" t="s">
        <v>83</v>
      </c>
      <c r="AW115" s="11" t="s">
        <v>35</v>
      </c>
      <c r="AX115" s="11" t="s">
        <v>81</v>
      </c>
      <c r="AY115" s="236" t="s">
        <v>174</v>
      </c>
    </row>
    <row r="116" s="2" customFormat="1" ht="21.75" customHeight="1">
      <c r="A116" s="37"/>
      <c r="B116" s="38"/>
      <c r="C116" s="198" t="s">
        <v>224</v>
      </c>
      <c r="D116" s="198" t="s">
        <v>168</v>
      </c>
      <c r="E116" s="199" t="s">
        <v>231</v>
      </c>
      <c r="F116" s="200" t="s">
        <v>232</v>
      </c>
      <c r="G116" s="201" t="s">
        <v>220</v>
      </c>
      <c r="H116" s="202">
        <v>7.2000000000000002</v>
      </c>
      <c r="I116" s="203"/>
      <c r="J116" s="204">
        <f>ROUND(I116*H116,2)</f>
        <v>0</v>
      </c>
      <c r="K116" s="200" t="s">
        <v>172</v>
      </c>
      <c r="L116" s="43"/>
      <c r="M116" s="205" t="s">
        <v>19</v>
      </c>
      <c r="N116" s="206" t="s">
        <v>45</v>
      </c>
      <c r="O116" s="83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9" t="s">
        <v>173</v>
      </c>
      <c r="AT116" s="209" t="s">
        <v>168</v>
      </c>
      <c r="AU116" s="209" t="s">
        <v>74</v>
      </c>
      <c r="AY116" s="16" t="s">
        <v>174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6" t="s">
        <v>81</v>
      </c>
      <c r="BK116" s="210">
        <f>ROUND(I116*H116,2)</f>
        <v>0</v>
      </c>
      <c r="BL116" s="16" t="s">
        <v>173</v>
      </c>
      <c r="BM116" s="209" t="s">
        <v>436</v>
      </c>
    </row>
    <row r="117" s="2" customFormat="1">
      <c r="A117" s="37"/>
      <c r="B117" s="38"/>
      <c r="C117" s="39"/>
      <c r="D117" s="211" t="s">
        <v>176</v>
      </c>
      <c r="E117" s="39"/>
      <c r="F117" s="212" t="s">
        <v>234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176</v>
      </c>
      <c r="AU117" s="16" t="s">
        <v>74</v>
      </c>
    </row>
    <row r="118" s="2" customFormat="1">
      <c r="A118" s="37"/>
      <c r="B118" s="38"/>
      <c r="C118" s="39"/>
      <c r="D118" s="211" t="s">
        <v>178</v>
      </c>
      <c r="E118" s="39"/>
      <c r="F118" s="215" t="s">
        <v>235</v>
      </c>
      <c r="G118" s="39"/>
      <c r="H118" s="39"/>
      <c r="I118" s="147"/>
      <c r="J118" s="39"/>
      <c r="K118" s="39"/>
      <c r="L118" s="43"/>
      <c r="M118" s="213"/>
      <c r="N118" s="214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178</v>
      </c>
      <c r="AU118" s="16" t="s">
        <v>74</v>
      </c>
    </row>
    <row r="119" s="11" customFormat="1">
      <c r="A119" s="11"/>
      <c r="B119" s="226"/>
      <c r="C119" s="227"/>
      <c r="D119" s="211" t="s">
        <v>180</v>
      </c>
      <c r="E119" s="228" t="s">
        <v>19</v>
      </c>
      <c r="F119" s="229" t="s">
        <v>435</v>
      </c>
      <c r="G119" s="227"/>
      <c r="H119" s="230">
        <v>7.2000000000000002</v>
      </c>
      <c r="I119" s="231"/>
      <c r="J119" s="227"/>
      <c r="K119" s="227"/>
      <c r="L119" s="232"/>
      <c r="M119" s="262"/>
      <c r="N119" s="263"/>
      <c r="O119" s="263"/>
      <c r="P119" s="263"/>
      <c r="Q119" s="263"/>
      <c r="R119" s="263"/>
      <c r="S119" s="263"/>
      <c r="T119" s="264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T119" s="236" t="s">
        <v>180</v>
      </c>
      <c r="AU119" s="236" t="s">
        <v>74</v>
      </c>
      <c r="AV119" s="11" t="s">
        <v>83</v>
      </c>
      <c r="AW119" s="11" t="s">
        <v>35</v>
      </c>
      <c r="AX119" s="11" t="s">
        <v>81</v>
      </c>
      <c r="AY119" s="236" t="s">
        <v>174</v>
      </c>
    </row>
    <row r="120" s="2" customFormat="1" ht="6.96" customHeight="1">
      <c r="A120" s="37"/>
      <c r="B120" s="58"/>
      <c r="C120" s="59"/>
      <c r="D120" s="59"/>
      <c r="E120" s="59"/>
      <c r="F120" s="59"/>
      <c r="G120" s="59"/>
      <c r="H120" s="59"/>
      <c r="I120" s="175"/>
      <c r="J120" s="59"/>
      <c r="K120" s="59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w5fwgtRxv9mw1bl5vEsH6UnRfNckeqz85rkS+xd4IDfTlokwhcAtgGJJgJSyA/0B22HgpWzk2icOIaSDmK2mxg==" hashValue="Q2UNQ9Y1MrFJ/wkqUvVzGqPw/M8xVATQRSlBy30UA6kO7DjFS68d1vKO2wGYYiur+U0uTSlxIuZRXfvCvP8GWQ==" algorithmName="SHA-512" password="CC35"/>
  <autoFilter ref="C90:K11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437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ROUND((SUM(BE91:BE114)),  2)</f>
        <v>0</v>
      </c>
      <c r="G37" s="37"/>
      <c r="H37" s="37"/>
      <c r="I37" s="164">
        <v>0.20999999999999999</v>
      </c>
      <c r="J37" s="163">
        <f>ROUND(((SUM(BE91:BE114))*I37),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ROUND((SUM(BF91:BF114)),  2)</f>
        <v>0</v>
      </c>
      <c r="G38" s="37"/>
      <c r="H38" s="37"/>
      <c r="I38" s="164">
        <v>0.14999999999999999</v>
      </c>
      <c r="J38" s="163">
        <f>ROUND(((SUM(BF91:BF114))*I38),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ROUND((SUM(BG91:BG114)),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ROUND((SUM(BH91:BH114)),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ROUND((SUM(BI91:BI114)),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04 - SO 04 - TO Děčín hl. n.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04 - SO 04 - TO Děčín hl. n.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SUM(P92:P114)</f>
        <v>0</v>
      </c>
      <c r="Q91" s="95"/>
      <c r="R91" s="195">
        <f>SUM(R92:R114)</f>
        <v>247.5</v>
      </c>
      <c r="S91" s="95"/>
      <c r="T91" s="196">
        <f>SUM(T92:T114)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SUM(BK92:BK114)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1.75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438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439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440</v>
      </c>
      <c r="G96" s="227"/>
      <c r="H96" s="230">
        <v>1.75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81</v>
      </c>
      <c r="AY96" s="236" t="s">
        <v>174</v>
      </c>
    </row>
    <row r="97" s="2" customFormat="1" ht="21.75" customHeight="1">
      <c r="A97" s="37"/>
      <c r="B97" s="38"/>
      <c r="C97" s="198" t="s">
        <v>83</v>
      </c>
      <c r="D97" s="198" t="s">
        <v>168</v>
      </c>
      <c r="E97" s="199" t="s">
        <v>190</v>
      </c>
      <c r="F97" s="200" t="s">
        <v>191</v>
      </c>
      <c r="G97" s="201" t="s">
        <v>171</v>
      </c>
      <c r="H97" s="202">
        <v>1.75</v>
      </c>
      <c r="I97" s="203"/>
      <c r="J97" s="204">
        <f>ROUND(I97*H97,2)</f>
        <v>0</v>
      </c>
      <c r="K97" s="200" t="s">
        <v>172</v>
      </c>
      <c r="L97" s="43"/>
      <c r="M97" s="205" t="s">
        <v>19</v>
      </c>
      <c r="N97" s="206" t="s">
        <v>45</v>
      </c>
      <c r="O97" s="83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9" t="s">
        <v>173</v>
      </c>
      <c r="AT97" s="209" t="s">
        <v>168</v>
      </c>
      <c r="AU97" s="209" t="s">
        <v>74</v>
      </c>
      <c r="AY97" s="16" t="s">
        <v>174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6" t="s">
        <v>81</v>
      </c>
      <c r="BK97" s="210">
        <f>ROUND(I97*H97,2)</f>
        <v>0</v>
      </c>
      <c r="BL97" s="16" t="s">
        <v>173</v>
      </c>
      <c r="BM97" s="209" t="s">
        <v>441</v>
      </c>
    </row>
    <row r="98" s="2" customFormat="1">
      <c r="A98" s="37"/>
      <c r="B98" s="38"/>
      <c r="C98" s="39"/>
      <c r="D98" s="211" t="s">
        <v>176</v>
      </c>
      <c r="E98" s="39"/>
      <c r="F98" s="212" t="s">
        <v>193</v>
      </c>
      <c r="G98" s="39"/>
      <c r="H98" s="39"/>
      <c r="I98" s="147"/>
      <c r="J98" s="39"/>
      <c r="K98" s="39"/>
      <c r="L98" s="43"/>
      <c r="M98" s="213"/>
      <c r="N98" s="21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176</v>
      </c>
      <c r="AU98" s="16" t="s">
        <v>74</v>
      </c>
    </row>
    <row r="99" s="2" customFormat="1">
      <c r="A99" s="37"/>
      <c r="B99" s="38"/>
      <c r="C99" s="39"/>
      <c r="D99" s="211" t="s">
        <v>178</v>
      </c>
      <c r="E99" s="39"/>
      <c r="F99" s="215" t="s">
        <v>194</v>
      </c>
      <c r="G99" s="39"/>
      <c r="H99" s="39"/>
      <c r="I99" s="147"/>
      <c r="J99" s="39"/>
      <c r="K99" s="39"/>
      <c r="L99" s="43"/>
      <c r="M99" s="213"/>
      <c r="N99" s="21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178</v>
      </c>
      <c r="AU99" s="16" t="s">
        <v>74</v>
      </c>
    </row>
    <row r="100" s="2" customFormat="1" ht="21.75" customHeight="1">
      <c r="A100" s="37"/>
      <c r="B100" s="38"/>
      <c r="C100" s="198" t="s">
        <v>90</v>
      </c>
      <c r="D100" s="198" t="s">
        <v>168</v>
      </c>
      <c r="E100" s="199" t="s">
        <v>195</v>
      </c>
      <c r="F100" s="200" t="s">
        <v>196</v>
      </c>
      <c r="G100" s="201" t="s">
        <v>197</v>
      </c>
      <c r="H100" s="202">
        <v>165</v>
      </c>
      <c r="I100" s="203"/>
      <c r="J100" s="204">
        <f>ROUND(I100*H100,2)</f>
        <v>0</v>
      </c>
      <c r="K100" s="200" t="s">
        <v>172</v>
      </c>
      <c r="L100" s="43"/>
      <c r="M100" s="205" t="s">
        <v>19</v>
      </c>
      <c r="N100" s="206" t="s">
        <v>45</v>
      </c>
      <c r="O100" s="83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173</v>
      </c>
      <c r="AT100" s="209" t="s">
        <v>168</v>
      </c>
      <c r="AU100" s="209" t="s">
        <v>74</v>
      </c>
      <c r="AY100" s="16" t="s">
        <v>174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81</v>
      </c>
      <c r="BK100" s="210">
        <f>ROUND(I100*H100,2)</f>
        <v>0</v>
      </c>
      <c r="BL100" s="16" t="s">
        <v>173</v>
      </c>
      <c r="BM100" s="209" t="s">
        <v>442</v>
      </c>
    </row>
    <row r="101" s="2" customFormat="1">
      <c r="A101" s="37"/>
      <c r="B101" s="38"/>
      <c r="C101" s="39"/>
      <c r="D101" s="211" t="s">
        <v>176</v>
      </c>
      <c r="E101" s="39"/>
      <c r="F101" s="212" t="s">
        <v>199</v>
      </c>
      <c r="G101" s="39"/>
      <c r="H101" s="39"/>
      <c r="I101" s="147"/>
      <c r="J101" s="39"/>
      <c r="K101" s="39"/>
      <c r="L101" s="43"/>
      <c r="M101" s="213"/>
      <c r="N101" s="21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176</v>
      </c>
      <c r="AU101" s="16" t="s">
        <v>74</v>
      </c>
    </row>
    <row r="102" s="2" customFormat="1">
      <c r="A102" s="37"/>
      <c r="B102" s="38"/>
      <c r="C102" s="39"/>
      <c r="D102" s="211" t="s">
        <v>178</v>
      </c>
      <c r="E102" s="39"/>
      <c r="F102" s="215" t="s">
        <v>200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178</v>
      </c>
      <c r="AU102" s="16" t="s">
        <v>74</v>
      </c>
    </row>
    <row r="103" s="10" customFormat="1">
      <c r="A103" s="10"/>
      <c r="B103" s="216"/>
      <c r="C103" s="217"/>
      <c r="D103" s="211" t="s">
        <v>180</v>
      </c>
      <c r="E103" s="218" t="s">
        <v>19</v>
      </c>
      <c r="F103" s="219" t="s">
        <v>443</v>
      </c>
      <c r="G103" s="217"/>
      <c r="H103" s="218" t="s">
        <v>19</v>
      </c>
      <c r="I103" s="220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25" t="s">
        <v>180</v>
      </c>
      <c r="AU103" s="225" t="s">
        <v>74</v>
      </c>
      <c r="AV103" s="10" t="s">
        <v>81</v>
      </c>
      <c r="AW103" s="10" t="s">
        <v>35</v>
      </c>
      <c r="AX103" s="10" t="s">
        <v>74</v>
      </c>
      <c r="AY103" s="225" t="s">
        <v>174</v>
      </c>
    </row>
    <row r="104" s="11" customFormat="1">
      <c r="A104" s="11"/>
      <c r="B104" s="226"/>
      <c r="C104" s="227"/>
      <c r="D104" s="211" t="s">
        <v>180</v>
      </c>
      <c r="E104" s="228" t="s">
        <v>19</v>
      </c>
      <c r="F104" s="229" t="s">
        <v>444</v>
      </c>
      <c r="G104" s="227"/>
      <c r="H104" s="230">
        <v>165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36" t="s">
        <v>180</v>
      </c>
      <c r="AU104" s="236" t="s">
        <v>74</v>
      </c>
      <c r="AV104" s="11" t="s">
        <v>83</v>
      </c>
      <c r="AW104" s="11" t="s">
        <v>35</v>
      </c>
      <c r="AX104" s="11" t="s">
        <v>81</v>
      </c>
      <c r="AY104" s="236" t="s">
        <v>174</v>
      </c>
    </row>
    <row r="105" s="2" customFormat="1" ht="21.75" customHeight="1">
      <c r="A105" s="37"/>
      <c r="B105" s="38"/>
      <c r="C105" s="248" t="s">
        <v>173</v>
      </c>
      <c r="D105" s="248" t="s">
        <v>203</v>
      </c>
      <c r="E105" s="249" t="s">
        <v>424</v>
      </c>
      <c r="F105" s="250" t="s">
        <v>425</v>
      </c>
      <c r="G105" s="251" t="s">
        <v>206</v>
      </c>
      <c r="H105" s="252">
        <v>247.5</v>
      </c>
      <c r="I105" s="253"/>
      <c r="J105" s="254">
        <f>ROUND(I105*H105,2)</f>
        <v>0</v>
      </c>
      <c r="K105" s="250" t="s">
        <v>172</v>
      </c>
      <c r="L105" s="255"/>
      <c r="M105" s="256" t="s">
        <v>19</v>
      </c>
      <c r="N105" s="257" t="s">
        <v>45</v>
      </c>
      <c r="O105" s="83"/>
      <c r="P105" s="207">
        <f>O105*H105</f>
        <v>0</v>
      </c>
      <c r="Q105" s="207">
        <v>1</v>
      </c>
      <c r="R105" s="207">
        <f>Q105*H105</f>
        <v>247.5</v>
      </c>
      <c r="S105" s="207">
        <v>0</v>
      </c>
      <c r="T105" s="208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9" t="s">
        <v>207</v>
      </c>
      <c r="AT105" s="209" t="s">
        <v>203</v>
      </c>
      <c r="AU105" s="209" t="s">
        <v>74</v>
      </c>
      <c r="AY105" s="16" t="s">
        <v>174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6" t="s">
        <v>81</v>
      </c>
      <c r="BK105" s="210">
        <f>ROUND(I105*H105,2)</f>
        <v>0</v>
      </c>
      <c r="BL105" s="16" t="s">
        <v>173</v>
      </c>
      <c r="BM105" s="209" t="s">
        <v>445</v>
      </c>
    </row>
    <row r="106" s="2" customFormat="1">
      <c r="A106" s="37"/>
      <c r="B106" s="38"/>
      <c r="C106" s="39"/>
      <c r="D106" s="211" t="s">
        <v>176</v>
      </c>
      <c r="E106" s="39"/>
      <c r="F106" s="212" t="s">
        <v>425</v>
      </c>
      <c r="G106" s="39"/>
      <c r="H106" s="39"/>
      <c r="I106" s="147"/>
      <c r="J106" s="39"/>
      <c r="K106" s="39"/>
      <c r="L106" s="43"/>
      <c r="M106" s="213"/>
      <c r="N106" s="21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176</v>
      </c>
      <c r="AU106" s="16" t="s">
        <v>74</v>
      </c>
    </row>
    <row r="107" s="10" customFormat="1">
      <c r="A107" s="10"/>
      <c r="B107" s="216"/>
      <c r="C107" s="217"/>
      <c r="D107" s="211" t="s">
        <v>180</v>
      </c>
      <c r="E107" s="218" t="s">
        <v>19</v>
      </c>
      <c r="F107" s="219" t="s">
        <v>446</v>
      </c>
      <c r="G107" s="217"/>
      <c r="H107" s="218" t="s">
        <v>19</v>
      </c>
      <c r="I107" s="220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25" t="s">
        <v>180</v>
      </c>
      <c r="AU107" s="225" t="s">
        <v>74</v>
      </c>
      <c r="AV107" s="10" t="s">
        <v>81</v>
      </c>
      <c r="AW107" s="10" t="s">
        <v>35</v>
      </c>
      <c r="AX107" s="10" t="s">
        <v>74</v>
      </c>
      <c r="AY107" s="225" t="s">
        <v>174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447</v>
      </c>
      <c r="G108" s="227"/>
      <c r="H108" s="230">
        <v>247.5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81</v>
      </c>
      <c r="AY108" s="236" t="s">
        <v>174</v>
      </c>
    </row>
    <row r="109" s="2" customFormat="1" ht="44.25" customHeight="1">
      <c r="A109" s="37"/>
      <c r="B109" s="38"/>
      <c r="C109" s="198" t="s">
        <v>211</v>
      </c>
      <c r="D109" s="198" t="s">
        <v>168</v>
      </c>
      <c r="E109" s="199" t="s">
        <v>343</v>
      </c>
      <c r="F109" s="200" t="s">
        <v>344</v>
      </c>
      <c r="G109" s="201" t="s">
        <v>206</v>
      </c>
      <c r="H109" s="202">
        <v>247.5</v>
      </c>
      <c r="I109" s="203"/>
      <c r="J109" s="204">
        <f>ROUND(I109*H109,2)</f>
        <v>0</v>
      </c>
      <c r="K109" s="200" t="s">
        <v>172</v>
      </c>
      <c r="L109" s="43"/>
      <c r="M109" s="205" t="s">
        <v>19</v>
      </c>
      <c r="N109" s="206" t="s">
        <v>45</v>
      </c>
      <c r="O109" s="83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9" t="s">
        <v>173</v>
      </c>
      <c r="AT109" s="209" t="s">
        <v>168</v>
      </c>
      <c r="AU109" s="209" t="s">
        <v>74</v>
      </c>
      <c r="AY109" s="16" t="s">
        <v>174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6" t="s">
        <v>81</v>
      </c>
      <c r="BK109" s="210">
        <f>ROUND(I109*H109,2)</f>
        <v>0</v>
      </c>
      <c r="BL109" s="16" t="s">
        <v>173</v>
      </c>
      <c r="BM109" s="209" t="s">
        <v>448</v>
      </c>
    </row>
    <row r="110" s="2" customFormat="1">
      <c r="A110" s="37"/>
      <c r="B110" s="38"/>
      <c r="C110" s="39"/>
      <c r="D110" s="211" t="s">
        <v>176</v>
      </c>
      <c r="E110" s="39"/>
      <c r="F110" s="212" t="s">
        <v>346</v>
      </c>
      <c r="G110" s="39"/>
      <c r="H110" s="39"/>
      <c r="I110" s="147"/>
      <c r="J110" s="39"/>
      <c r="K110" s="39"/>
      <c r="L110" s="43"/>
      <c r="M110" s="213"/>
      <c r="N110" s="21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176</v>
      </c>
      <c r="AU110" s="16" t="s">
        <v>74</v>
      </c>
    </row>
    <row r="111" s="2" customFormat="1">
      <c r="A111" s="37"/>
      <c r="B111" s="38"/>
      <c r="C111" s="39"/>
      <c r="D111" s="211" t="s">
        <v>178</v>
      </c>
      <c r="E111" s="39"/>
      <c r="F111" s="215" t="s">
        <v>216</v>
      </c>
      <c r="G111" s="39"/>
      <c r="H111" s="39"/>
      <c r="I111" s="147"/>
      <c r="J111" s="39"/>
      <c r="K111" s="39"/>
      <c r="L111" s="43"/>
      <c r="M111" s="213"/>
      <c r="N111" s="21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178</v>
      </c>
      <c r="AU111" s="16" t="s">
        <v>74</v>
      </c>
    </row>
    <row r="112" s="2" customFormat="1" ht="21.75" customHeight="1">
      <c r="A112" s="37"/>
      <c r="B112" s="38"/>
      <c r="C112" s="198" t="s">
        <v>217</v>
      </c>
      <c r="D112" s="198" t="s">
        <v>168</v>
      </c>
      <c r="E112" s="199" t="s">
        <v>218</v>
      </c>
      <c r="F112" s="200" t="s">
        <v>219</v>
      </c>
      <c r="G112" s="201" t="s">
        <v>220</v>
      </c>
      <c r="H112" s="202">
        <v>100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449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222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223</v>
      </c>
      <c r="G114" s="39"/>
      <c r="H114" s="39"/>
      <c r="I114" s="147"/>
      <c r="J114" s="39"/>
      <c r="K114" s="39"/>
      <c r="L114" s="43"/>
      <c r="M114" s="258"/>
      <c r="N114" s="259"/>
      <c r="O114" s="260"/>
      <c r="P114" s="260"/>
      <c r="Q114" s="260"/>
      <c r="R114" s="260"/>
      <c r="S114" s="260"/>
      <c r="T114" s="261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2" customFormat="1" ht="6.96" customHeight="1">
      <c r="A115" s="37"/>
      <c r="B115" s="58"/>
      <c r="C115" s="59"/>
      <c r="D115" s="59"/>
      <c r="E115" s="59"/>
      <c r="F115" s="59"/>
      <c r="G115" s="59"/>
      <c r="H115" s="59"/>
      <c r="I115" s="175"/>
      <c r="J115" s="59"/>
      <c r="K115" s="59"/>
      <c r="L115" s="43"/>
      <c r="M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</sheetData>
  <sheetProtection sheet="1" autoFilter="0" formatColumns="0" formatRows="0" objects="1" scenarios="1" spinCount="100000" saltValue="Lj3UMZnJIJobDBkMDFahGXZuDx8iaU2scu++LJVs9j9sgWj3nP2yHFVa+bZbYicpaw2syLyHB7My3u8PYDK5gg==" hashValue="P2Da7md37pz444rSDuF84VpVwYCwhQdQkladaTd7BxaG+A/+zOJ2ill3ThIVlBztavyu3L2wJ7tanOtUYTsAug==" algorithmName="SHA-512" password="CC35"/>
  <autoFilter ref="C90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450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ROUND((SUM(BE91:BE279)),  2)</f>
        <v>0</v>
      </c>
      <c r="G37" s="37"/>
      <c r="H37" s="37"/>
      <c r="I37" s="164">
        <v>0.20999999999999999</v>
      </c>
      <c r="J37" s="163">
        <f>ROUND(((SUM(BE91:BE279))*I37),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ROUND((SUM(BF91:BF279)),  2)</f>
        <v>0</v>
      </c>
      <c r="G38" s="37"/>
      <c r="H38" s="37"/>
      <c r="I38" s="164">
        <v>0.14999999999999999</v>
      </c>
      <c r="J38" s="163">
        <f>ROUND(((SUM(BF91:BF279))*I38),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ROUND((SUM(BG91:BG279)),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ROUND((SUM(BH91:BH279)),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ROUND((SUM(BI91:BI279)),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05 - SO 05 - TO Roudnice n. L.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05 - SO 05 - TO Roudnice n. L.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SUM(P92:P279)</f>
        <v>0</v>
      </c>
      <c r="Q91" s="95"/>
      <c r="R91" s="195">
        <f>SUM(R92:R279)</f>
        <v>869.21785499999987</v>
      </c>
      <c r="S91" s="95"/>
      <c r="T91" s="196">
        <f>SUM(T92:T279)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SUM(BK92:BK279)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3.9750000000000001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451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452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453</v>
      </c>
      <c r="G96" s="227"/>
      <c r="H96" s="230">
        <v>2.5750000000000002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454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455</v>
      </c>
      <c r="G98" s="227"/>
      <c r="H98" s="230">
        <v>1.3999999999999999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2" customFormat="1">
      <c r="A99" s="12"/>
      <c r="B99" s="237"/>
      <c r="C99" s="238"/>
      <c r="D99" s="211" t="s">
        <v>180</v>
      </c>
      <c r="E99" s="239" t="s">
        <v>19</v>
      </c>
      <c r="F99" s="240" t="s">
        <v>189</v>
      </c>
      <c r="G99" s="238"/>
      <c r="H99" s="241">
        <v>3.9750000000000001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7" t="s">
        <v>180</v>
      </c>
      <c r="AU99" s="247" t="s">
        <v>74</v>
      </c>
      <c r="AV99" s="12" t="s">
        <v>173</v>
      </c>
      <c r="AW99" s="12" t="s">
        <v>35</v>
      </c>
      <c r="AX99" s="12" t="s">
        <v>81</v>
      </c>
      <c r="AY99" s="247" t="s">
        <v>174</v>
      </c>
    </row>
    <row r="100" s="2" customFormat="1" ht="21.75" customHeight="1">
      <c r="A100" s="37"/>
      <c r="B100" s="38"/>
      <c r="C100" s="198" t="s">
        <v>83</v>
      </c>
      <c r="D100" s="198" t="s">
        <v>168</v>
      </c>
      <c r="E100" s="199" t="s">
        <v>456</v>
      </c>
      <c r="F100" s="200" t="s">
        <v>457</v>
      </c>
      <c r="G100" s="201" t="s">
        <v>220</v>
      </c>
      <c r="H100" s="202">
        <v>1170</v>
      </c>
      <c r="I100" s="203"/>
      <c r="J100" s="204">
        <f>ROUND(I100*H100,2)</f>
        <v>0</v>
      </c>
      <c r="K100" s="200" t="s">
        <v>172</v>
      </c>
      <c r="L100" s="43"/>
      <c r="M100" s="205" t="s">
        <v>19</v>
      </c>
      <c r="N100" s="206" t="s">
        <v>45</v>
      </c>
      <c r="O100" s="83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173</v>
      </c>
      <c r="AT100" s="209" t="s">
        <v>168</v>
      </c>
      <c r="AU100" s="209" t="s">
        <v>74</v>
      </c>
      <c r="AY100" s="16" t="s">
        <v>174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81</v>
      </c>
      <c r="BK100" s="210">
        <f>ROUND(I100*H100,2)</f>
        <v>0</v>
      </c>
      <c r="BL100" s="16" t="s">
        <v>173</v>
      </c>
      <c r="BM100" s="209" t="s">
        <v>458</v>
      </c>
    </row>
    <row r="101" s="2" customFormat="1">
      <c r="A101" s="37"/>
      <c r="B101" s="38"/>
      <c r="C101" s="39"/>
      <c r="D101" s="211" t="s">
        <v>176</v>
      </c>
      <c r="E101" s="39"/>
      <c r="F101" s="212" t="s">
        <v>459</v>
      </c>
      <c r="G101" s="39"/>
      <c r="H101" s="39"/>
      <c r="I101" s="147"/>
      <c r="J101" s="39"/>
      <c r="K101" s="39"/>
      <c r="L101" s="43"/>
      <c r="M101" s="213"/>
      <c r="N101" s="21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176</v>
      </c>
      <c r="AU101" s="16" t="s">
        <v>74</v>
      </c>
    </row>
    <row r="102" s="2" customFormat="1">
      <c r="A102" s="37"/>
      <c r="B102" s="38"/>
      <c r="C102" s="39"/>
      <c r="D102" s="211" t="s">
        <v>178</v>
      </c>
      <c r="E102" s="39"/>
      <c r="F102" s="215" t="s">
        <v>179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178</v>
      </c>
      <c r="AU102" s="16" t="s">
        <v>74</v>
      </c>
    </row>
    <row r="103" s="11" customFormat="1">
      <c r="A103" s="11"/>
      <c r="B103" s="226"/>
      <c r="C103" s="227"/>
      <c r="D103" s="211" t="s">
        <v>180</v>
      </c>
      <c r="E103" s="228" t="s">
        <v>19</v>
      </c>
      <c r="F103" s="229" t="s">
        <v>460</v>
      </c>
      <c r="G103" s="227"/>
      <c r="H103" s="230">
        <v>660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36" t="s">
        <v>180</v>
      </c>
      <c r="AU103" s="236" t="s">
        <v>74</v>
      </c>
      <c r="AV103" s="11" t="s">
        <v>83</v>
      </c>
      <c r="AW103" s="11" t="s">
        <v>35</v>
      </c>
      <c r="AX103" s="11" t="s">
        <v>74</v>
      </c>
      <c r="AY103" s="236" t="s">
        <v>174</v>
      </c>
    </row>
    <row r="104" s="11" customFormat="1">
      <c r="A104" s="11"/>
      <c r="B104" s="226"/>
      <c r="C104" s="227"/>
      <c r="D104" s="211" t="s">
        <v>180</v>
      </c>
      <c r="E104" s="228" t="s">
        <v>19</v>
      </c>
      <c r="F104" s="229" t="s">
        <v>461</v>
      </c>
      <c r="G104" s="227"/>
      <c r="H104" s="230">
        <v>510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36" t="s">
        <v>180</v>
      </c>
      <c r="AU104" s="236" t="s">
        <v>74</v>
      </c>
      <c r="AV104" s="11" t="s">
        <v>83</v>
      </c>
      <c r="AW104" s="11" t="s">
        <v>35</v>
      </c>
      <c r="AX104" s="11" t="s">
        <v>74</v>
      </c>
      <c r="AY104" s="236" t="s">
        <v>174</v>
      </c>
    </row>
    <row r="105" s="12" customFormat="1">
      <c r="A105" s="12"/>
      <c r="B105" s="237"/>
      <c r="C105" s="238"/>
      <c r="D105" s="211" t="s">
        <v>180</v>
      </c>
      <c r="E105" s="239" t="s">
        <v>19</v>
      </c>
      <c r="F105" s="240" t="s">
        <v>189</v>
      </c>
      <c r="G105" s="238"/>
      <c r="H105" s="241">
        <v>1170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47" t="s">
        <v>180</v>
      </c>
      <c r="AU105" s="247" t="s">
        <v>74</v>
      </c>
      <c r="AV105" s="12" t="s">
        <v>173</v>
      </c>
      <c r="AW105" s="12" t="s">
        <v>35</v>
      </c>
      <c r="AX105" s="12" t="s">
        <v>81</v>
      </c>
      <c r="AY105" s="247" t="s">
        <v>174</v>
      </c>
    </row>
    <row r="106" s="2" customFormat="1" ht="21.75" customHeight="1">
      <c r="A106" s="37"/>
      <c r="B106" s="38"/>
      <c r="C106" s="198" t="s">
        <v>90</v>
      </c>
      <c r="D106" s="198" t="s">
        <v>168</v>
      </c>
      <c r="E106" s="199" t="s">
        <v>462</v>
      </c>
      <c r="F106" s="200" t="s">
        <v>463</v>
      </c>
      <c r="G106" s="201" t="s">
        <v>220</v>
      </c>
      <c r="H106" s="202">
        <v>110</v>
      </c>
      <c r="I106" s="203"/>
      <c r="J106" s="204">
        <f>ROUND(I106*H106,2)</f>
        <v>0</v>
      </c>
      <c r="K106" s="200" t="s">
        <v>172</v>
      </c>
      <c r="L106" s="43"/>
      <c r="M106" s="205" t="s">
        <v>19</v>
      </c>
      <c r="N106" s="206" t="s">
        <v>45</v>
      </c>
      <c r="O106" s="83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9" t="s">
        <v>173</v>
      </c>
      <c r="AT106" s="209" t="s">
        <v>168</v>
      </c>
      <c r="AU106" s="209" t="s">
        <v>74</v>
      </c>
      <c r="AY106" s="16" t="s">
        <v>174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6" t="s">
        <v>81</v>
      </c>
      <c r="BK106" s="210">
        <f>ROUND(I106*H106,2)</f>
        <v>0</v>
      </c>
      <c r="BL106" s="16" t="s">
        <v>173</v>
      </c>
      <c r="BM106" s="209" t="s">
        <v>464</v>
      </c>
    </row>
    <row r="107" s="2" customFormat="1">
      <c r="A107" s="37"/>
      <c r="B107" s="38"/>
      <c r="C107" s="39"/>
      <c r="D107" s="211" t="s">
        <v>176</v>
      </c>
      <c r="E107" s="39"/>
      <c r="F107" s="212" t="s">
        <v>465</v>
      </c>
      <c r="G107" s="39"/>
      <c r="H107" s="39"/>
      <c r="I107" s="147"/>
      <c r="J107" s="39"/>
      <c r="K107" s="39"/>
      <c r="L107" s="43"/>
      <c r="M107" s="213"/>
      <c r="N107" s="21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176</v>
      </c>
      <c r="AU107" s="16" t="s">
        <v>74</v>
      </c>
    </row>
    <row r="108" s="2" customFormat="1">
      <c r="A108" s="37"/>
      <c r="B108" s="38"/>
      <c r="C108" s="39"/>
      <c r="D108" s="211" t="s">
        <v>178</v>
      </c>
      <c r="E108" s="39"/>
      <c r="F108" s="215" t="s">
        <v>179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178</v>
      </c>
      <c r="AU108" s="16" t="s">
        <v>74</v>
      </c>
    </row>
    <row r="109" s="11" customFormat="1">
      <c r="A109" s="11"/>
      <c r="B109" s="226"/>
      <c r="C109" s="227"/>
      <c r="D109" s="211" t="s">
        <v>180</v>
      </c>
      <c r="E109" s="228" t="s">
        <v>19</v>
      </c>
      <c r="F109" s="229" t="s">
        <v>466</v>
      </c>
      <c r="G109" s="227"/>
      <c r="H109" s="230">
        <v>55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36" t="s">
        <v>180</v>
      </c>
      <c r="AU109" s="236" t="s">
        <v>74</v>
      </c>
      <c r="AV109" s="11" t="s">
        <v>83</v>
      </c>
      <c r="AW109" s="11" t="s">
        <v>35</v>
      </c>
      <c r="AX109" s="11" t="s">
        <v>74</v>
      </c>
      <c r="AY109" s="236" t="s">
        <v>174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467</v>
      </c>
      <c r="G110" s="227"/>
      <c r="H110" s="230">
        <v>55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74</v>
      </c>
      <c r="AY110" s="236" t="s">
        <v>174</v>
      </c>
    </row>
    <row r="111" s="12" customFormat="1">
      <c r="A111" s="12"/>
      <c r="B111" s="237"/>
      <c r="C111" s="238"/>
      <c r="D111" s="211" t="s">
        <v>180</v>
      </c>
      <c r="E111" s="239" t="s">
        <v>19</v>
      </c>
      <c r="F111" s="240" t="s">
        <v>189</v>
      </c>
      <c r="G111" s="238"/>
      <c r="H111" s="241">
        <v>110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7" t="s">
        <v>180</v>
      </c>
      <c r="AU111" s="247" t="s">
        <v>74</v>
      </c>
      <c r="AV111" s="12" t="s">
        <v>173</v>
      </c>
      <c r="AW111" s="12" t="s">
        <v>35</v>
      </c>
      <c r="AX111" s="12" t="s">
        <v>81</v>
      </c>
      <c r="AY111" s="247" t="s">
        <v>174</v>
      </c>
    </row>
    <row r="112" s="2" customFormat="1" ht="21.75" customHeight="1">
      <c r="A112" s="37"/>
      <c r="B112" s="38"/>
      <c r="C112" s="198" t="s">
        <v>173</v>
      </c>
      <c r="D112" s="198" t="s">
        <v>168</v>
      </c>
      <c r="E112" s="199" t="s">
        <v>190</v>
      </c>
      <c r="F112" s="200" t="s">
        <v>191</v>
      </c>
      <c r="G112" s="201" t="s">
        <v>171</v>
      </c>
      <c r="H112" s="202">
        <v>3.9750000000000001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468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193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194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10" customFormat="1">
      <c r="A115" s="10"/>
      <c r="B115" s="216"/>
      <c r="C115" s="217"/>
      <c r="D115" s="211" t="s">
        <v>180</v>
      </c>
      <c r="E115" s="218" t="s">
        <v>19</v>
      </c>
      <c r="F115" s="219" t="s">
        <v>452</v>
      </c>
      <c r="G115" s="217"/>
      <c r="H115" s="218" t="s">
        <v>19</v>
      </c>
      <c r="I115" s="220"/>
      <c r="J115" s="217"/>
      <c r="K115" s="217"/>
      <c r="L115" s="221"/>
      <c r="M115" s="222"/>
      <c r="N115" s="223"/>
      <c r="O115" s="223"/>
      <c r="P115" s="223"/>
      <c r="Q115" s="223"/>
      <c r="R115" s="223"/>
      <c r="S115" s="223"/>
      <c r="T115" s="224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25" t="s">
        <v>180</v>
      </c>
      <c r="AU115" s="225" t="s">
        <v>74</v>
      </c>
      <c r="AV115" s="10" t="s">
        <v>81</v>
      </c>
      <c r="AW115" s="10" t="s">
        <v>35</v>
      </c>
      <c r="AX115" s="10" t="s">
        <v>74</v>
      </c>
      <c r="AY115" s="225" t="s">
        <v>174</v>
      </c>
    </row>
    <row r="116" s="11" customFormat="1">
      <c r="A116" s="11"/>
      <c r="B116" s="226"/>
      <c r="C116" s="227"/>
      <c r="D116" s="211" t="s">
        <v>180</v>
      </c>
      <c r="E116" s="228" t="s">
        <v>19</v>
      </c>
      <c r="F116" s="229" t="s">
        <v>453</v>
      </c>
      <c r="G116" s="227"/>
      <c r="H116" s="230">
        <v>2.5750000000000002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6" t="s">
        <v>180</v>
      </c>
      <c r="AU116" s="236" t="s">
        <v>74</v>
      </c>
      <c r="AV116" s="11" t="s">
        <v>83</v>
      </c>
      <c r="AW116" s="11" t="s">
        <v>35</v>
      </c>
      <c r="AX116" s="11" t="s">
        <v>74</v>
      </c>
      <c r="AY116" s="236" t="s">
        <v>174</v>
      </c>
    </row>
    <row r="117" s="10" customFormat="1">
      <c r="A117" s="10"/>
      <c r="B117" s="216"/>
      <c r="C117" s="217"/>
      <c r="D117" s="211" t="s">
        <v>180</v>
      </c>
      <c r="E117" s="218" t="s">
        <v>19</v>
      </c>
      <c r="F117" s="219" t="s">
        <v>454</v>
      </c>
      <c r="G117" s="217"/>
      <c r="H117" s="218" t="s">
        <v>19</v>
      </c>
      <c r="I117" s="220"/>
      <c r="J117" s="217"/>
      <c r="K117" s="217"/>
      <c r="L117" s="221"/>
      <c r="M117" s="222"/>
      <c r="N117" s="223"/>
      <c r="O117" s="223"/>
      <c r="P117" s="223"/>
      <c r="Q117" s="223"/>
      <c r="R117" s="223"/>
      <c r="S117" s="223"/>
      <c r="T117" s="224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25" t="s">
        <v>180</v>
      </c>
      <c r="AU117" s="225" t="s">
        <v>74</v>
      </c>
      <c r="AV117" s="10" t="s">
        <v>81</v>
      </c>
      <c r="AW117" s="10" t="s">
        <v>35</v>
      </c>
      <c r="AX117" s="10" t="s">
        <v>74</v>
      </c>
      <c r="AY117" s="225" t="s">
        <v>174</v>
      </c>
    </row>
    <row r="118" s="11" customFormat="1">
      <c r="A118" s="11"/>
      <c r="B118" s="226"/>
      <c r="C118" s="227"/>
      <c r="D118" s="211" t="s">
        <v>180</v>
      </c>
      <c r="E118" s="228" t="s">
        <v>19</v>
      </c>
      <c r="F118" s="229" t="s">
        <v>455</v>
      </c>
      <c r="G118" s="227"/>
      <c r="H118" s="230">
        <v>1.3999999999999999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36" t="s">
        <v>180</v>
      </c>
      <c r="AU118" s="236" t="s">
        <v>74</v>
      </c>
      <c r="AV118" s="11" t="s">
        <v>83</v>
      </c>
      <c r="AW118" s="11" t="s">
        <v>35</v>
      </c>
      <c r="AX118" s="11" t="s">
        <v>74</v>
      </c>
      <c r="AY118" s="236" t="s">
        <v>174</v>
      </c>
    </row>
    <row r="119" s="12" customFormat="1">
      <c r="A119" s="12"/>
      <c r="B119" s="237"/>
      <c r="C119" s="238"/>
      <c r="D119" s="211" t="s">
        <v>180</v>
      </c>
      <c r="E119" s="239" t="s">
        <v>19</v>
      </c>
      <c r="F119" s="240" t="s">
        <v>189</v>
      </c>
      <c r="G119" s="238"/>
      <c r="H119" s="241">
        <v>3.9750000000000001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7" t="s">
        <v>180</v>
      </c>
      <c r="AU119" s="247" t="s">
        <v>74</v>
      </c>
      <c r="AV119" s="12" t="s">
        <v>173</v>
      </c>
      <c r="AW119" s="12" t="s">
        <v>35</v>
      </c>
      <c r="AX119" s="12" t="s">
        <v>81</v>
      </c>
      <c r="AY119" s="247" t="s">
        <v>174</v>
      </c>
    </row>
    <row r="120" s="2" customFormat="1" ht="21.75" customHeight="1">
      <c r="A120" s="37"/>
      <c r="B120" s="38"/>
      <c r="C120" s="198" t="s">
        <v>211</v>
      </c>
      <c r="D120" s="198" t="s">
        <v>168</v>
      </c>
      <c r="E120" s="199" t="s">
        <v>469</v>
      </c>
      <c r="F120" s="200" t="s">
        <v>470</v>
      </c>
      <c r="G120" s="201" t="s">
        <v>220</v>
      </c>
      <c r="H120" s="202">
        <v>1170</v>
      </c>
      <c r="I120" s="203"/>
      <c r="J120" s="204">
        <f>ROUND(I120*H120,2)</f>
        <v>0</v>
      </c>
      <c r="K120" s="200" t="s">
        <v>172</v>
      </c>
      <c r="L120" s="43"/>
      <c r="M120" s="205" t="s">
        <v>19</v>
      </c>
      <c r="N120" s="206" t="s">
        <v>45</v>
      </c>
      <c r="O120" s="83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9" t="s">
        <v>173</v>
      </c>
      <c r="AT120" s="209" t="s">
        <v>168</v>
      </c>
      <c r="AU120" s="209" t="s">
        <v>74</v>
      </c>
      <c r="AY120" s="16" t="s">
        <v>174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6" t="s">
        <v>81</v>
      </c>
      <c r="BK120" s="210">
        <f>ROUND(I120*H120,2)</f>
        <v>0</v>
      </c>
      <c r="BL120" s="16" t="s">
        <v>173</v>
      </c>
      <c r="BM120" s="209" t="s">
        <v>471</v>
      </c>
    </row>
    <row r="121" s="2" customFormat="1">
      <c r="A121" s="37"/>
      <c r="B121" s="38"/>
      <c r="C121" s="39"/>
      <c r="D121" s="211" t="s">
        <v>176</v>
      </c>
      <c r="E121" s="39"/>
      <c r="F121" s="212" t="s">
        <v>472</v>
      </c>
      <c r="G121" s="39"/>
      <c r="H121" s="39"/>
      <c r="I121" s="147"/>
      <c r="J121" s="39"/>
      <c r="K121" s="39"/>
      <c r="L121" s="43"/>
      <c r="M121" s="213"/>
      <c r="N121" s="214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176</v>
      </c>
      <c r="AU121" s="16" t="s">
        <v>74</v>
      </c>
    </row>
    <row r="122" s="2" customFormat="1">
      <c r="A122" s="37"/>
      <c r="B122" s="38"/>
      <c r="C122" s="39"/>
      <c r="D122" s="211" t="s">
        <v>178</v>
      </c>
      <c r="E122" s="39"/>
      <c r="F122" s="215" t="s">
        <v>194</v>
      </c>
      <c r="G122" s="39"/>
      <c r="H122" s="39"/>
      <c r="I122" s="147"/>
      <c r="J122" s="39"/>
      <c r="K122" s="39"/>
      <c r="L122" s="43"/>
      <c r="M122" s="213"/>
      <c r="N122" s="21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178</v>
      </c>
      <c r="AU122" s="16" t="s">
        <v>74</v>
      </c>
    </row>
    <row r="123" s="11" customFormat="1">
      <c r="A123" s="11"/>
      <c r="B123" s="226"/>
      <c r="C123" s="227"/>
      <c r="D123" s="211" t="s">
        <v>180</v>
      </c>
      <c r="E123" s="228" t="s">
        <v>19</v>
      </c>
      <c r="F123" s="229" t="s">
        <v>460</v>
      </c>
      <c r="G123" s="227"/>
      <c r="H123" s="230">
        <v>660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36" t="s">
        <v>180</v>
      </c>
      <c r="AU123" s="236" t="s">
        <v>74</v>
      </c>
      <c r="AV123" s="11" t="s">
        <v>83</v>
      </c>
      <c r="AW123" s="11" t="s">
        <v>35</v>
      </c>
      <c r="AX123" s="11" t="s">
        <v>74</v>
      </c>
      <c r="AY123" s="236" t="s">
        <v>174</v>
      </c>
    </row>
    <row r="124" s="11" customFormat="1">
      <c r="A124" s="11"/>
      <c r="B124" s="226"/>
      <c r="C124" s="227"/>
      <c r="D124" s="211" t="s">
        <v>180</v>
      </c>
      <c r="E124" s="228" t="s">
        <v>19</v>
      </c>
      <c r="F124" s="229" t="s">
        <v>461</v>
      </c>
      <c r="G124" s="227"/>
      <c r="H124" s="230">
        <v>510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36" t="s">
        <v>180</v>
      </c>
      <c r="AU124" s="236" t="s">
        <v>74</v>
      </c>
      <c r="AV124" s="11" t="s">
        <v>83</v>
      </c>
      <c r="AW124" s="11" t="s">
        <v>35</v>
      </c>
      <c r="AX124" s="11" t="s">
        <v>74</v>
      </c>
      <c r="AY124" s="236" t="s">
        <v>174</v>
      </c>
    </row>
    <row r="125" s="12" customFormat="1">
      <c r="A125" s="12"/>
      <c r="B125" s="237"/>
      <c r="C125" s="238"/>
      <c r="D125" s="211" t="s">
        <v>180</v>
      </c>
      <c r="E125" s="239" t="s">
        <v>19</v>
      </c>
      <c r="F125" s="240" t="s">
        <v>189</v>
      </c>
      <c r="G125" s="238"/>
      <c r="H125" s="241">
        <v>1170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7" t="s">
        <v>180</v>
      </c>
      <c r="AU125" s="247" t="s">
        <v>74</v>
      </c>
      <c r="AV125" s="12" t="s">
        <v>173</v>
      </c>
      <c r="AW125" s="12" t="s">
        <v>35</v>
      </c>
      <c r="AX125" s="12" t="s">
        <v>81</v>
      </c>
      <c r="AY125" s="247" t="s">
        <v>174</v>
      </c>
    </row>
    <row r="126" s="2" customFormat="1" ht="21.75" customHeight="1">
      <c r="A126" s="37"/>
      <c r="B126" s="38"/>
      <c r="C126" s="198" t="s">
        <v>217</v>
      </c>
      <c r="D126" s="198" t="s">
        <v>168</v>
      </c>
      <c r="E126" s="199" t="s">
        <v>195</v>
      </c>
      <c r="F126" s="200" t="s">
        <v>196</v>
      </c>
      <c r="G126" s="201" t="s">
        <v>197</v>
      </c>
      <c r="H126" s="202">
        <v>511.5</v>
      </c>
      <c r="I126" s="203"/>
      <c r="J126" s="204">
        <f>ROUND(I126*H126,2)</f>
        <v>0</v>
      </c>
      <c r="K126" s="200" t="s">
        <v>172</v>
      </c>
      <c r="L126" s="43"/>
      <c r="M126" s="205" t="s">
        <v>19</v>
      </c>
      <c r="N126" s="206" t="s">
        <v>45</v>
      </c>
      <c r="O126" s="83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9" t="s">
        <v>173</v>
      </c>
      <c r="AT126" s="209" t="s">
        <v>168</v>
      </c>
      <c r="AU126" s="209" t="s">
        <v>74</v>
      </c>
      <c r="AY126" s="16" t="s">
        <v>174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6" t="s">
        <v>81</v>
      </c>
      <c r="BK126" s="210">
        <f>ROUND(I126*H126,2)</f>
        <v>0</v>
      </c>
      <c r="BL126" s="16" t="s">
        <v>173</v>
      </c>
      <c r="BM126" s="209" t="s">
        <v>473</v>
      </c>
    </row>
    <row r="127" s="2" customFormat="1">
      <c r="A127" s="37"/>
      <c r="B127" s="38"/>
      <c r="C127" s="39"/>
      <c r="D127" s="211" t="s">
        <v>176</v>
      </c>
      <c r="E127" s="39"/>
      <c r="F127" s="212" t="s">
        <v>199</v>
      </c>
      <c r="G127" s="39"/>
      <c r="H127" s="39"/>
      <c r="I127" s="147"/>
      <c r="J127" s="39"/>
      <c r="K127" s="39"/>
      <c r="L127" s="43"/>
      <c r="M127" s="213"/>
      <c r="N127" s="214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176</v>
      </c>
      <c r="AU127" s="16" t="s">
        <v>74</v>
      </c>
    </row>
    <row r="128" s="2" customFormat="1">
      <c r="A128" s="37"/>
      <c r="B128" s="38"/>
      <c r="C128" s="39"/>
      <c r="D128" s="211" t="s">
        <v>178</v>
      </c>
      <c r="E128" s="39"/>
      <c r="F128" s="215" t="s">
        <v>200</v>
      </c>
      <c r="G128" s="39"/>
      <c r="H128" s="39"/>
      <c r="I128" s="147"/>
      <c r="J128" s="39"/>
      <c r="K128" s="39"/>
      <c r="L128" s="43"/>
      <c r="M128" s="213"/>
      <c r="N128" s="214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178</v>
      </c>
      <c r="AU128" s="16" t="s">
        <v>74</v>
      </c>
    </row>
    <row r="129" s="10" customFormat="1">
      <c r="A129" s="10"/>
      <c r="B129" s="216"/>
      <c r="C129" s="217"/>
      <c r="D129" s="211" t="s">
        <v>180</v>
      </c>
      <c r="E129" s="218" t="s">
        <v>19</v>
      </c>
      <c r="F129" s="219" t="s">
        <v>474</v>
      </c>
      <c r="G129" s="217"/>
      <c r="H129" s="218" t="s">
        <v>19</v>
      </c>
      <c r="I129" s="220"/>
      <c r="J129" s="217"/>
      <c r="K129" s="217"/>
      <c r="L129" s="221"/>
      <c r="M129" s="222"/>
      <c r="N129" s="223"/>
      <c r="O129" s="223"/>
      <c r="P129" s="223"/>
      <c r="Q129" s="223"/>
      <c r="R129" s="223"/>
      <c r="S129" s="223"/>
      <c r="T129" s="22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5" t="s">
        <v>180</v>
      </c>
      <c r="AU129" s="225" t="s">
        <v>74</v>
      </c>
      <c r="AV129" s="10" t="s">
        <v>81</v>
      </c>
      <c r="AW129" s="10" t="s">
        <v>35</v>
      </c>
      <c r="AX129" s="10" t="s">
        <v>74</v>
      </c>
      <c r="AY129" s="225" t="s">
        <v>174</v>
      </c>
    </row>
    <row r="130" s="11" customFormat="1">
      <c r="A130" s="11"/>
      <c r="B130" s="226"/>
      <c r="C130" s="227"/>
      <c r="D130" s="211" t="s">
        <v>180</v>
      </c>
      <c r="E130" s="228" t="s">
        <v>19</v>
      </c>
      <c r="F130" s="229" t="s">
        <v>475</v>
      </c>
      <c r="G130" s="227"/>
      <c r="H130" s="230">
        <v>16.5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36" t="s">
        <v>180</v>
      </c>
      <c r="AU130" s="236" t="s">
        <v>74</v>
      </c>
      <c r="AV130" s="11" t="s">
        <v>83</v>
      </c>
      <c r="AW130" s="11" t="s">
        <v>35</v>
      </c>
      <c r="AX130" s="11" t="s">
        <v>74</v>
      </c>
      <c r="AY130" s="236" t="s">
        <v>174</v>
      </c>
    </row>
    <row r="131" s="10" customFormat="1">
      <c r="A131" s="10"/>
      <c r="B131" s="216"/>
      <c r="C131" s="217"/>
      <c r="D131" s="211" t="s">
        <v>180</v>
      </c>
      <c r="E131" s="218" t="s">
        <v>19</v>
      </c>
      <c r="F131" s="219" t="s">
        <v>476</v>
      </c>
      <c r="G131" s="217"/>
      <c r="H131" s="218" t="s">
        <v>19</v>
      </c>
      <c r="I131" s="220"/>
      <c r="J131" s="217"/>
      <c r="K131" s="217"/>
      <c r="L131" s="221"/>
      <c r="M131" s="222"/>
      <c r="N131" s="223"/>
      <c r="O131" s="223"/>
      <c r="P131" s="223"/>
      <c r="Q131" s="223"/>
      <c r="R131" s="223"/>
      <c r="S131" s="223"/>
      <c r="T131" s="224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5" t="s">
        <v>180</v>
      </c>
      <c r="AU131" s="225" t="s">
        <v>74</v>
      </c>
      <c r="AV131" s="10" t="s">
        <v>81</v>
      </c>
      <c r="AW131" s="10" t="s">
        <v>35</v>
      </c>
      <c r="AX131" s="10" t="s">
        <v>74</v>
      </c>
      <c r="AY131" s="225" t="s">
        <v>174</v>
      </c>
    </row>
    <row r="132" s="11" customFormat="1">
      <c r="A132" s="11"/>
      <c r="B132" s="226"/>
      <c r="C132" s="227"/>
      <c r="D132" s="211" t="s">
        <v>180</v>
      </c>
      <c r="E132" s="228" t="s">
        <v>19</v>
      </c>
      <c r="F132" s="229" t="s">
        <v>477</v>
      </c>
      <c r="G132" s="227"/>
      <c r="H132" s="230">
        <v>297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36" t="s">
        <v>180</v>
      </c>
      <c r="AU132" s="236" t="s">
        <v>74</v>
      </c>
      <c r="AV132" s="11" t="s">
        <v>83</v>
      </c>
      <c r="AW132" s="11" t="s">
        <v>35</v>
      </c>
      <c r="AX132" s="11" t="s">
        <v>74</v>
      </c>
      <c r="AY132" s="236" t="s">
        <v>174</v>
      </c>
    </row>
    <row r="133" s="10" customFormat="1">
      <c r="A133" s="10"/>
      <c r="B133" s="216"/>
      <c r="C133" s="217"/>
      <c r="D133" s="211" t="s">
        <v>180</v>
      </c>
      <c r="E133" s="218" t="s">
        <v>19</v>
      </c>
      <c r="F133" s="219" t="s">
        <v>478</v>
      </c>
      <c r="G133" s="217"/>
      <c r="H133" s="218" t="s">
        <v>19</v>
      </c>
      <c r="I133" s="220"/>
      <c r="J133" s="217"/>
      <c r="K133" s="217"/>
      <c r="L133" s="221"/>
      <c r="M133" s="222"/>
      <c r="N133" s="223"/>
      <c r="O133" s="223"/>
      <c r="P133" s="223"/>
      <c r="Q133" s="223"/>
      <c r="R133" s="223"/>
      <c r="S133" s="223"/>
      <c r="T133" s="22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5" t="s">
        <v>180</v>
      </c>
      <c r="AU133" s="225" t="s">
        <v>74</v>
      </c>
      <c r="AV133" s="10" t="s">
        <v>81</v>
      </c>
      <c r="AW133" s="10" t="s">
        <v>35</v>
      </c>
      <c r="AX133" s="10" t="s">
        <v>74</v>
      </c>
      <c r="AY133" s="225" t="s">
        <v>174</v>
      </c>
    </row>
    <row r="134" s="11" customFormat="1">
      <c r="A134" s="11"/>
      <c r="B134" s="226"/>
      <c r="C134" s="227"/>
      <c r="D134" s="211" t="s">
        <v>180</v>
      </c>
      <c r="E134" s="228" t="s">
        <v>19</v>
      </c>
      <c r="F134" s="229" t="s">
        <v>479</v>
      </c>
      <c r="G134" s="227"/>
      <c r="H134" s="230">
        <v>198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36" t="s">
        <v>180</v>
      </c>
      <c r="AU134" s="236" t="s">
        <v>74</v>
      </c>
      <c r="AV134" s="11" t="s">
        <v>83</v>
      </c>
      <c r="AW134" s="11" t="s">
        <v>35</v>
      </c>
      <c r="AX134" s="11" t="s">
        <v>74</v>
      </c>
      <c r="AY134" s="236" t="s">
        <v>174</v>
      </c>
    </row>
    <row r="135" s="12" customFormat="1">
      <c r="A135" s="12"/>
      <c r="B135" s="237"/>
      <c r="C135" s="238"/>
      <c r="D135" s="211" t="s">
        <v>180</v>
      </c>
      <c r="E135" s="239" t="s">
        <v>19</v>
      </c>
      <c r="F135" s="240" t="s">
        <v>189</v>
      </c>
      <c r="G135" s="238"/>
      <c r="H135" s="241">
        <v>511.5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7" t="s">
        <v>180</v>
      </c>
      <c r="AU135" s="247" t="s">
        <v>74</v>
      </c>
      <c r="AV135" s="12" t="s">
        <v>173</v>
      </c>
      <c r="AW135" s="12" t="s">
        <v>35</v>
      </c>
      <c r="AX135" s="12" t="s">
        <v>81</v>
      </c>
      <c r="AY135" s="247" t="s">
        <v>174</v>
      </c>
    </row>
    <row r="136" s="2" customFormat="1" ht="21.75" customHeight="1">
      <c r="A136" s="37"/>
      <c r="B136" s="38"/>
      <c r="C136" s="248" t="s">
        <v>224</v>
      </c>
      <c r="D136" s="248" t="s">
        <v>203</v>
      </c>
      <c r="E136" s="249" t="s">
        <v>204</v>
      </c>
      <c r="F136" s="250" t="s">
        <v>205</v>
      </c>
      <c r="G136" s="251" t="s">
        <v>206</v>
      </c>
      <c r="H136" s="252">
        <v>818.39999999999998</v>
      </c>
      <c r="I136" s="253"/>
      <c r="J136" s="254">
        <f>ROUND(I136*H136,2)</f>
        <v>0</v>
      </c>
      <c r="K136" s="250" t="s">
        <v>172</v>
      </c>
      <c r="L136" s="255"/>
      <c r="M136" s="256" t="s">
        <v>19</v>
      </c>
      <c r="N136" s="257" t="s">
        <v>45</v>
      </c>
      <c r="O136" s="83"/>
      <c r="P136" s="207">
        <f>O136*H136</f>
        <v>0</v>
      </c>
      <c r="Q136" s="207">
        <v>1</v>
      </c>
      <c r="R136" s="207">
        <f>Q136*H136</f>
        <v>818.39999999999998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207</v>
      </c>
      <c r="AT136" s="209" t="s">
        <v>203</v>
      </c>
      <c r="AU136" s="209" t="s">
        <v>74</v>
      </c>
      <c r="AY136" s="16" t="s">
        <v>174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81</v>
      </c>
      <c r="BK136" s="210">
        <f>ROUND(I136*H136,2)</f>
        <v>0</v>
      </c>
      <c r="BL136" s="16" t="s">
        <v>173</v>
      </c>
      <c r="BM136" s="209" t="s">
        <v>480</v>
      </c>
    </row>
    <row r="137" s="2" customFormat="1">
      <c r="A137" s="37"/>
      <c r="B137" s="38"/>
      <c r="C137" s="39"/>
      <c r="D137" s="211" t="s">
        <v>176</v>
      </c>
      <c r="E137" s="39"/>
      <c r="F137" s="212" t="s">
        <v>205</v>
      </c>
      <c r="G137" s="39"/>
      <c r="H137" s="39"/>
      <c r="I137" s="147"/>
      <c r="J137" s="39"/>
      <c r="K137" s="39"/>
      <c r="L137" s="43"/>
      <c r="M137" s="213"/>
      <c r="N137" s="214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176</v>
      </c>
      <c r="AU137" s="16" t="s">
        <v>74</v>
      </c>
    </row>
    <row r="138" s="11" customFormat="1">
      <c r="A138" s="11"/>
      <c r="B138" s="226"/>
      <c r="C138" s="227"/>
      <c r="D138" s="211" t="s">
        <v>180</v>
      </c>
      <c r="E138" s="228" t="s">
        <v>19</v>
      </c>
      <c r="F138" s="229" t="s">
        <v>481</v>
      </c>
      <c r="G138" s="227"/>
      <c r="H138" s="230">
        <v>818.39999999999998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36" t="s">
        <v>180</v>
      </c>
      <c r="AU138" s="236" t="s">
        <v>74</v>
      </c>
      <c r="AV138" s="11" t="s">
        <v>83</v>
      </c>
      <c r="AW138" s="11" t="s">
        <v>35</v>
      </c>
      <c r="AX138" s="11" t="s">
        <v>81</v>
      </c>
      <c r="AY138" s="236" t="s">
        <v>174</v>
      </c>
    </row>
    <row r="139" s="2" customFormat="1" ht="44.25" customHeight="1">
      <c r="A139" s="37"/>
      <c r="B139" s="38"/>
      <c r="C139" s="198" t="s">
        <v>207</v>
      </c>
      <c r="D139" s="198" t="s">
        <v>168</v>
      </c>
      <c r="E139" s="199" t="s">
        <v>212</v>
      </c>
      <c r="F139" s="200" t="s">
        <v>213</v>
      </c>
      <c r="G139" s="201" t="s">
        <v>206</v>
      </c>
      <c r="H139" s="202">
        <v>854.39999999999998</v>
      </c>
      <c r="I139" s="203"/>
      <c r="J139" s="204">
        <f>ROUND(I139*H139,2)</f>
        <v>0</v>
      </c>
      <c r="K139" s="200" t="s">
        <v>172</v>
      </c>
      <c r="L139" s="43"/>
      <c r="M139" s="205" t="s">
        <v>19</v>
      </c>
      <c r="N139" s="206" t="s">
        <v>45</v>
      </c>
      <c r="O139" s="83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9" t="s">
        <v>173</v>
      </c>
      <c r="AT139" s="209" t="s">
        <v>168</v>
      </c>
      <c r="AU139" s="209" t="s">
        <v>74</v>
      </c>
      <c r="AY139" s="16" t="s">
        <v>174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6" t="s">
        <v>81</v>
      </c>
      <c r="BK139" s="210">
        <f>ROUND(I139*H139,2)</f>
        <v>0</v>
      </c>
      <c r="BL139" s="16" t="s">
        <v>173</v>
      </c>
      <c r="BM139" s="209" t="s">
        <v>482</v>
      </c>
    </row>
    <row r="140" s="2" customFormat="1">
      <c r="A140" s="37"/>
      <c r="B140" s="38"/>
      <c r="C140" s="39"/>
      <c r="D140" s="211" t="s">
        <v>176</v>
      </c>
      <c r="E140" s="39"/>
      <c r="F140" s="212" t="s">
        <v>215</v>
      </c>
      <c r="G140" s="39"/>
      <c r="H140" s="39"/>
      <c r="I140" s="147"/>
      <c r="J140" s="39"/>
      <c r="K140" s="39"/>
      <c r="L140" s="43"/>
      <c r="M140" s="213"/>
      <c r="N140" s="214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176</v>
      </c>
      <c r="AU140" s="16" t="s">
        <v>74</v>
      </c>
    </row>
    <row r="141" s="2" customFormat="1">
      <c r="A141" s="37"/>
      <c r="B141" s="38"/>
      <c r="C141" s="39"/>
      <c r="D141" s="211" t="s">
        <v>178</v>
      </c>
      <c r="E141" s="39"/>
      <c r="F141" s="215" t="s">
        <v>216</v>
      </c>
      <c r="G141" s="39"/>
      <c r="H141" s="39"/>
      <c r="I141" s="147"/>
      <c r="J141" s="39"/>
      <c r="K141" s="39"/>
      <c r="L141" s="43"/>
      <c r="M141" s="213"/>
      <c r="N141" s="214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178</v>
      </c>
      <c r="AU141" s="16" t="s">
        <v>74</v>
      </c>
    </row>
    <row r="142" s="11" customFormat="1">
      <c r="A142" s="11"/>
      <c r="B142" s="226"/>
      <c r="C142" s="227"/>
      <c r="D142" s="211" t="s">
        <v>180</v>
      </c>
      <c r="E142" s="228" t="s">
        <v>19</v>
      </c>
      <c r="F142" s="229" t="s">
        <v>483</v>
      </c>
      <c r="G142" s="227"/>
      <c r="H142" s="230">
        <v>818.39999999999998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36" t="s">
        <v>180</v>
      </c>
      <c r="AU142" s="236" t="s">
        <v>74</v>
      </c>
      <c r="AV142" s="11" t="s">
        <v>83</v>
      </c>
      <c r="AW142" s="11" t="s">
        <v>35</v>
      </c>
      <c r="AX142" s="11" t="s">
        <v>74</v>
      </c>
      <c r="AY142" s="236" t="s">
        <v>174</v>
      </c>
    </row>
    <row r="143" s="11" customFormat="1">
      <c r="A143" s="11"/>
      <c r="B143" s="226"/>
      <c r="C143" s="227"/>
      <c r="D143" s="211" t="s">
        <v>180</v>
      </c>
      <c r="E143" s="228" t="s">
        <v>19</v>
      </c>
      <c r="F143" s="229" t="s">
        <v>484</v>
      </c>
      <c r="G143" s="227"/>
      <c r="H143" s="230">
        <v>36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36" t="s">
        <v>180</v>
      </c>
      <c r="AU143" s="236" t="s">
        <v>74</v>
      </c>
      <c r="AV143" s="11" t="s">
        <v>83</v>
      </c>
      <c r="AW143" s="11" t="s">
        <v>35</v>
      </c>
      <c r="AX143" s="11" t="s">
        <v>74</v>
      </c>
      <c r="AY143" s="236" t="s">
        <v>174</v>
      </c>
    </row>
    <row r="144" s="12" customFormat="1">
      <c r="A144" s="12"/>
      <c r="B144" s="237"/>
      <c r="C144" s="238"/>
      <c r="D144" s="211" t="s">
        <v>180</v>
      </c>
      <c r="E144" s="239" t="s">
        <v>19</v>
      </c>
      <c r="F144" s="240" t="s">
        <v>189</v>
      </c>
      <c r="G144" s="238"/>
      <c r="H144" s="241">
        <v>854.39999999999998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7" t="s">
        <v>180</v>
      </c>
      <c r="AU144" s="247" t="s">
        <v>74</v>
      </c>
      <c r="AV144" s="12" t="s">
        <v>173</v>
      </c>
      <c r="AW144" s="12" t="s">
        <v>35</v>
      </c>
      <c r="AX144" s="12" t="s">
        <v>81</v>
      </c>
      <c r="AY144" s="247" t="s">
        <v>174</v>
      </c>
    </row>
    <row r="145" s="2" customFormat="1" ht="21.75" customHeight="1">
      <c r="A145" s="37"/>
      <c r="B145" s="38"/>
      <c r="C145" s="198" t="s">
        <v>236</v>
      </c>
      <c r="D145" s="198" t="s">
        <v>168</v>
      </c>
      <c r="E145" s="199" t="s">
        <v>218</v>
      </c>
      <c r="F145" s="200" t="s">
        <v>219</v>
      </c>
      <c r="G145" s="201" t="s">
        <v>220</v>
      </c>
      <c r="H145" s="202">
        <v>210</v>
      </c>
      <c r="I145" s="203"/>
      <c r="J145" s="204">
        <f>ROUND(I145*H145,2)</f>
        <v>0</v>
      </c>
      <c r="K145" s="200" t="s">
        <v>172</v>
      </c>
      <c r="L145" s="43"/>
      <c r="M145" s="205" t="s">
        <v>19</v>
      </c>
      <c r="N145" s="206" t="s">
        <v>45</v>
      </c>
      <c r="O145" s="83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9" t="s">
        <v>173</v>
      </c>
      <c r="AT145" s="209" t="s">
        <v>168</v>
      </c>
      <c r="AU145" s="209" t="s">
        <v>74</v>
      </c>
      <c r="AY145" s="16" t="s">
        <v>174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6" t="s">
        <v>81</v>
      </c>
      <c r="BK145" s="210">
        <f>ROUND(I145*H145,2)</f>
        <v>0</v>
      </c>
      <c r="BL145" s="16" t="s">
        <v>173</v>
      </c>
      <c r="BM145" s="209" t="s">
        <v>485</v>
      </c>
    </row>
    <row r="146" s="2" customFormat="1">
      <c r="A146" s="37"/>
      <c r="B146" s="38"/>
      <c r="C146" s="39"/>
      <c r="D146" s="211" t="s">
        <v>176</v>
      </c>
      <c r="E146" s="39"/>
      <c r="F146" s="212" t="s">
        <v>222</v>
      </c>
      <c r="G146" s="39"/>
      <c r="H146" s="39"/>
      <c r="I146" s="147"/>
      <c r="J146" s="39"/>
      <c r="K146" s="39"/>
      <c r="L146" s="43"/>
      <c r="M146" s="213"/>
      <c r="N146" s="21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176</v>
      </c>
      <c r="AU146" s="16" t="s">
        <v>74</v>
      </c>
    </row>
    <row r="147" s="2" customFormat="1">
      <c r="A147" s="37"/>
      <c r="B147" s="38"/>
      <c r="C147" s="39"/>
      <c r="D147" s="211" t="s">
        <v>178</v>
      </c>
      <c r="E147" s="39"/>
      <c r="F147" s="215" t="s">
        <v>223</v>
      </c>
      <c r="G147" s="39"/>
      <c r="H147" s="39"/>
      <c r="I147" s="147"/>
      <c r="J147" s="39"/>
      <c r="K147" s="39"/>
      <c r="L147" s="43"/>
      <c r="M147" s="213"/>
      <c r="N147" s="214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178</v>
      </c>
      <c r="AU147" s="16" t="s">
        <v>74</v>
      </c>
    </row>
    <row r="148" s="11" customFormat="1">
      <c r="A148" s="11"/>
      <c r="B148" s="226"/>
      <c r="C148" s="227"/>
      <c r="D148" s="211" t="s">
        <v>180</v>
      </c>
      <c r="E148" s="228" t="s">
        <v>19</v>
      </c>
      <c r="F148" s="229" t="s">
        <v>486</v>
      </c>
      <c r="G148" s="227"/>
      <c r="H148" s="230">
        <v>210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36" t="s">
        <v>180</v>
      </c>
      <c r="AU148" s="236" t="s">
        <v>74</v>
      </c>
      <c r="AV148" s="11" t="s">
        <v>83</v>
      </c>
      <c r="AW148" s="11" t="s">
        <v>35</v>
      </c>
      <c r="AX148" s="11" t="s">
        <v>81</v>
      </c>
      <c r="AY148" s="236" t="s">
        <v>174</v>
      </c>
    </row>
    <row r="149" s="2" customFormat="1" ht="21.75" customHeight="1">
      <c r="A149" s="37"/>
      <c r="B149" s="38"/>
      <c r="C149" s="198" t="s">
        <v>116</v>
      </c>
      <c r="D149" s="198" t="s">
        <v>168</v>
      </c>
      <c r="E149" s="199" t="s">
        <v>487</v>
      </c>
      <c r="F149" s="200" t="s">
        <v>488</v>
      </c>
      <c r="G149" s="201" t="s">
        <v>268</v>
      </c>
      <c r="H149" s="202">
        <v>80</v>
      </c>
      <c r="I149" s="203"/>
      <c r="J149" s="204">
        <f>ROUND(I149*H149,2)</f>
        <v>0</v>
      </c>
      <c r="K149" s="200" t="s">
        <v>172</v>
      </c>
      <c r="L149" s="43"/>
      <c r="M149" s="205" t="s">
        <v>19</v>
      </c>
      <c r="N149" s="206" t="s">
        <v>45</v>
      </c>
      <c r="O149" s="83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9" t="s">
        <v>173</v>
      </c>
      <c r="AT149" s="209" t="s">
        <v>168</v>
      </c>
      <c r="AU149" s="209" t="s">
        <v>74</v>
      </c>
      <c r="AY149" s="16" t="s">
        <v>174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6" t="s">
        <v>81</v>
      </c>
      <c r="BK149" s="210">
        <f>ROUND(I149*H149,2)</f>
        <v>0</v>
      </c>
      <c r="BL149" s="16" t="s">
        <v>173</v>
      </c>
      <c r="BM149" s="209" t="s">
        <v>489</v>
      </c>
    </row>
    <row r="150" s="2" customFormat="1">
      <c r="A150" s="37"/>
      <c r="B150" s="38"/>
      <c r="C150" s="39"/>
      <c r="D150" s="211" t="s">
        <v>176</v>
      </c>
      <c r="E150" s="39"/>
      <c r="F150" s="212" t="s">
        <v>490</v>
      </c>
      <c r="G150" s="39"/>
      <c r="H150" s="39"/>
      <c r="I150" s="147"/>
      <c r="J150" s="39"/>
      <c r="K150" s="39"/>
      <c r="L150" s="43"/>
      <c r="M150" s="213"/>
      <c r="N150" s="214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176</v>
      </c>
      <c r="AU150" s="16" t="s">
        <v>74</v>
      </c>
    </row>
    <row r="151" s="2" customFormat="1">
      <c r="A151" s="37"/>
      <c r="B151" s="38"/>
      <c r="C151" s="39"/>
      <c r="D151" s="211" t="s">
        <v>178</v>
      </c>
      <c r="E151" s="39"/>
      <c r="F151" s="215" t="s">
        <v>491</v>
      </c>
      <c r="G151" s="39"/>
      <c r="H151" s="39"/>
      <c r="I151" s="147"/>
      <c r="J151" s="39"/>
      <c r="K151" s="39"/>
      <c r="L151" s="43"/>
      <c r="M151" s="213"/>
      <c r="N151" s="214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178</v>
      </c>
      <c r="AU151" s="16" t="s">
        <v>74</v>
      </c>
    </row>
    <row r="152" s="11" customFormat="1">
      <c r="A152" s="11"/>
      <c r="B152" s="226"/>
      <c r="C152" s="227"/>
      <c r="D152" s="211" t="s">
        <v>180</v>
      </c>
      <c r="E152" s="228" t="s">
        <v>19</v>
      </c>
      <c r="F152" s="229" t="s">
        <v>492</v>
      </c>
      <c r="G152" s="227"/>
      <c r="H152" s="230">
        <v>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36" t="s">
        <v>180</v>
      </c>
      <c r="AU152" s="236" t="s">
        <v>74</v>
      </c>
      <c r="AV152" s="11" t="s">
        <v>83</v>
      </c>
      <c r="AW152" s="11" t="s">
        <v>35</v>
      </c>
      <c r="AX152" s="11" t="s">
        <v>74</v>
      </c>
      <c r="AY152" s="236" t="s">
        <v>174</v>
      </c>
    </row>
    <row r="153" s="11" customFormat="1">
      <c r="A153" s="11"/>
      <c r="B153" s="226"/>
      <c r="C153" s="227"/>
      <c r="D153" s="211" t="s">
        <v>180</v>
      </c>
      <c r="E153" s="228" t="s">
        <v>19</v>
      </c>
      <c r="F153" s="229" t="s">
        <v>493</v>
      </c>
      <c r="G153" s="227"/>
      <c r="H153" s="230">
        <v>48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36" t="s">
        <v>180</v>
      </c>
      <c r="AU153" s="236" t="s">
        <v>74</v>
      </c>
      <c r="AV153" s="11" t="s">
        <v>83</v>
      </c>
      <c r="AW153" s="11" t="s">
        <v>35</v>
      </c>
      <c r="AX153" s="11" t="s">
        <v>74</v>
      </c>
      <c r="AY153" s="236" t="s">
        <v>174</v>
      </c>
    </row>
    <row r="154" s="11" customFormat="1">
      <c r="A154" s="11"/>
      <c r="B154" s="226"/>
      <c r="C154" s="227"/>
      <c r="D154" s="211" t="s">
        <v>180</v>
      </c>
      <c r="E154" s="228" t="s">
        <v>19</v>
      </c>
      <c r="F154" s="229" t="s">
        <v>494</v>
      </c>
      <c r="G154" s="227"/>
      <c r="H154" s="230">
        <v>30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36" t="s">
        <v>180</v>
      </c>
      <c r="AU154" s="236" t="s">
        <v>74</v>
      </c>
      <c r="AV154" s="11" t="s">
        <v>83</v>
      </c>
      <c r="AW154" s="11" t="s">
        <v>35</v>
      </c>
      <c r="AX154" s="11" t="s">
        <v>74</v>
      </c>
      <c r="AY154" s="236" t="s">
        <v>174</v>
      </c>
    </row>
    <row r="155" s="12" customFormat="1">
      <c r="A155" s="12"/>
      <c r="B155" s="237"/>
      <c r="C155" s="238"/>
      <c r="D155" s="211" t="s">
        <v>180</v>
      </c>
      <c r="E155" s="239" t="s">
        <v>19</v>
      </c>
      <c r="F155" s="240" t="s">
        <v>189</v>
      </c>
      <c r="G155" s="238"/>
      <c r="H155" s="241">
        <v>80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7" t="s">
        <v>180</v>
      </c>
      <c r="AU155" s="247" t="s">
        <v>74</v>
      </c>
      <c r="AV155" s="12" t="s">
        <v>173</v>
      </c>
      <c r="AW155" s="12" t="s">
        <v>35</v>
      </c>
      <c r="AX155" s="12" t="s">
        <v>81</v>
      </c>
      <c r="AY155" s="247" t="s">
        <v>174</v>
      </c>
    </row>
    <row r="156" s="2" customFormat="1" ht="21.75" customHeight="1">
      <c r="A156" s="37"/>
      <c r="B156" s="38"/>
      <c r="C156" s="198" t="s">
        <v>119</v>
      </c>
      <c r="D156" s="198" t="s">
        <v>168</v>
      </c>
      <c r="E156" s="199" t="s">
        <v>495</v>
      </c>
      <c r="F156" s="200" t="s">
        <v>496</v>
      </c>
      <c r="G156" s="201" t="s">
        <v>220</v>
      </c>
      <c r="H156" s="202">
        <v>270</v>
      </c>
      <c r="I156" s="203"/>
      <c r="J156" s="204">
        <f>ROUND(I156*H156,2)</f>
        <v>0</v>
      </c>
      <c r="K156" s="200" t="s">
        <v>172</v>
      </c>
      <c r="L156" s="43"/>
      <c r="M156" s="205" t="s">
        <v>19</v>
      </c>
      <c r="N156" s="206" t="s">
        <v>45</v>
      </c>
      <c r="O156" s="83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9" t="s">
        <v>173</v>
      </c>
      <c r="AT156" s="209" t="s">
        <v>168</v>
      </c>
      <c r="AU156" s="209" t="s">
        <v>74</v>
      </c>
      <c r="AY156" s="16" t="s">
        <v>174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6" t="s">
        <v>81</v>
      </c>
      <c r="BK156" s="210">
        <f>ROUND(I156*H156,2)</f>
        <v>0</v>
      </c>
      <c r="BL156" s="16" t="s">
        <v>173</v>
      </c>
      <c r="BM156" s="209" t="s">
        <v>497</v>
      </c>
    </row>
    <row r="157" s="2" customFormat="1">
      <c r="A157" s="37"/>
      <c r="B157" s="38"/>
      <c r="C157" s="39"/>
      <c r="D157" s="211" t="s">
        <v>176</v>
      </c>
      <c r="E157" s="39"/>
      <c r="F157" s="212" t="s">
        <v>498</v>
      </c>
      <c r="G157" s="39"/>
      <c r="H157" s="39"/>
      <c r="I157" s="147"/>
      <c r="J157" s="39"/>
      <c r="K157" s="39"/>
      <c r="L157" s="43"/>
      <c r="M157" s="213"/>
      <c r="N157" s="214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176</v>
      </c>
      <c r="AU157" s="16" t="s">
        <v>74</v>
      </c>
    </row>
    <row r="158" s="2" customFormat="1">
      <c r="A158" s="37"/>
      <c r="B158" s="38"/>
      <c r="C158" s="39"/>
      <c r="D158" s="211" t="s">
        <v>178</v>
      </c>
      <c r="E158" s="39"/>
      <c r="F158" s="215" t="s">
        <v>499</v>
      </c>
      <c r="G158" s="39"/>
      <c r="H158" s="39"/>
      <c r="I158" s="147"/>
      <c r="J158" s="39"/>
      <c r="K158" s="39"/>
      <c r="L158" s="43"/>
      <c r="M158" s="213"/>
      <c r="N158" s="214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178</v>
      </c>
      <c r="AU158" s="16" t="s">
        <v>74</v>
      </c>
    </row>
    <row r="159" s="11" customFormat="1">
      <c r="A159" s="11"/>
      <c r="B159" s="226"/>
      <c r="C159" s="227"/>
      <c r="D159" s="211" t="s">
        <v>180</v>
      </c>
      <c r="E159" s="228" t="s">
        <v>19</v>
      </c>
      <c r="F159" s="229" t="s">
        <v>500</v>
      </c>
      <c r="G159" s="227"/>
      <c r="H159" s="230">
        <v>270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T159" s="236" t="s">
        <v>180</v>
      </c>
      <c r="AU159" s="236" t="s">
        <v>74</v>
      </c>
      <c r="AV159" s="11" t="s">
        <v>83</v>
      </c>
      <c r="AW159" s="11" t="s">
        <v>35</v>
      </c>
      <c r="AX159" s="11" t="s">
        <v>81</v>
      </c>
      <c r="AY159" s="236" t="s">
        <v>174</v>
      </c>
    </row>
    <row r="160" s="2" customFormat="1" ht="33" customHeight="1">
      <c r="A160" s="37"/>
      <c r="B160" s="38"/>
      <c r="C160" s="198" t="s">
        <v>122</v>
      </c>
      <c r="D160" s="198" t="s">
        <v>168</v>
      </c>
      <c r="E160" s="199" t="s">
        <v>501</v>
      </c>
      <c r="F160" s="200" t="s">
        <v>502</v>
      </c>
      <c r="G160" s="201" t="s">
        <v>268</v>
      </c>
      <c r="H160" s="202">
        <v>29</v>
      </c>
      <c r="I160" s="203"/>
      <c r="J160" s="204">
        <f>ROUND(I160*H160,2)</f>
        <v>0</v>
      </c>
      <c r="K160" s="200" t="s">
        <v>172</v>
      </c>
      <c r="L160" s="43"/>
      <c r="M160" s="205" t="s">
        <v>19</v>
      </c>
      <c r="N160" s="206" t="s">
        <v>45</v>
      </c>
      <c r="O160" s="83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9" t="s">
        <v>173</v>
      </c>
      <c r="AT160" s="209" t="s">
        <v>168</v>
      </c>
      <c r="AU160" s="209" t="s">
        <v>74</v>
      </c>
      <c r="AY160" s="16" t="s">
        <v>174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6" t="s">
        <v>81</v>
      </c>
      <c r="BK160" s="210">
        <f>ROUND(I160*H160,2)</f>
        <v>0</v>
      </c>
      <c r="BL160" s="16" t="s">
        <v>173</v>
      </c>
      <c r="BM160" s="209" t="s">
        <v>503</v>
      </c>
    </row>
    <row r="161" s="2" customFormat="1">
      <c r="A161" s="37"/>
      <c r="B161" s="38"/>
      <c r="C161" s="39"/>
      <c r="D161" s="211" t="s">
        <v>176</v>
      </c>
      <c r="E161" s="39"/>
      <c r="F161" s="212" t="s">
        <v>504</v>
      </c>
      <c r="G161" s="39"/>
      <c r="H161" s="39"/>
      <c r="I161" s="147"/>
      <c r="J161" s="39"/>
      <c r="K161" s="39"/>
      <c r="L161" s="43"/>
      <c r="M161" s="213"/>
      <c r="N161" s="214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176</v>
      </c>
      <c r="AU161" s="16" t="s">
        <v>74</v>
      </c>
    </row>
    <row r="162" s="2" customFormat="1">
      <c r="A162" s="37"/>
      <c r="B162" s="38"/>
      <c r="C162" s="39"/>
      <c r="D162" s="211" t="s">
        <v>178</v>
      </c>
      <c r="E162" s="39"/>
      <c r="F162" s="215" t="s">
        <v>505</v>
      </c>
      <c r="G162" s="39"/>
      <c r="H162" s="39"/>
      <c r="I162" s="147"/>
      <c r="J162" s="39"/>
      <c r="K162" s="39"/>
      <c r="L162" s="43"/>
      <c r="M162" s="213"/>
      <c r="N162" s="214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178</v>
      </c>
      <c r="AU162" s="16" t="s">
        <v>74</v>
      </c>
    </row>
    <row r="163" s="2" customFormat="1" ht="33" customHeight="1">
      <c r="A163" s="37"/>
      <c r="B163" s="38"/>
      <c r="C163" s="198" t="s">
        <v>257</v>
      </c>
      <c r="D163" s="198" t="s">
        <v>168</v>
      </c>
      <c r="E163" s="199" t="s">
        <v>506</v>
      </c>
      <c r="F163" s="200" t="s">
        <v>507</v>
      </c>
      <c r="G163" s="201" t="s">
        <v>268</v>
      </c>
      <c r="H163" s="202">
        <v>22</v>
      </c>
      <c r="I163" s="203"/>
      <c r="J163" s="204">
        <f>ROUND(I163*H163,2)</f>
        <v>0</v>
      </c>
      <c r="K163" s="200" t="s">
        <v>172</v>
      </c>
      <c r="L163" s="43"/>
      <c r="M163" s="205" t="s">
        <v>19</v>
      </c>
      <c r="N163" s="206" t="s">
        <v>45</v>
      </c>
      <c r="O163" s="83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9" t="s">
        <v>173</v>
      </c>
      <c r="AT163" s="209" t="s">
        <v>168</v>
      </c>
      <c r="AU163" s="209" t="s">
        <v>74</v>
      </c>
      <c r="AY163" s="16" t="s">
        <v>174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6" t="s">
        <v>81</v>
      </c>
      <c r="BK163" s="210">
        <f>ROUND(I163*H163,2)</f>
        <v>0</v>
      </c>
      <c r="BL163" s="16" t="s">
        <v>173</v>
      </c>
      <c r="BM163" s="209" t="s">
        <v>508</v>
      </c>
    </row>
    <row r="164" s="2" customFormat="1">
      <c r="A164" s="37"/>
      <c r="B164" s="38"/>
      <c r="C164" s="39"/>
      <c r="D164" s="211" t="s">
        <v>176</v>
      </c>
      <c r="E164" s="39"/>
      <c r="F164" s="212" t="s">
        <v>509</v>
      </c>
      <c r="G164" s="39"/>
      <c r="H164" s="39"/>
      <c r="I164" s="147"/>
      <c r="J164" s="39"/>
      <c r="K164" s="39"/>
      <c r="L164" s="43"/>
      <c r="M164" s="213"/>
      <c r="N164" s="214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176</v>
      </c>
      <c r="AU164" s="16" t="s">
        <v>74</v>
      </c>
    </row>
    <row r="165" s="2" customFormat="1">
      <c r="A165" s="37"/>
      <c r="B165" s="38"/>
      <c r="C165" s="39"/>
      <c r="D165" s="211" t="s">
        <v>178</v>
      </c>
      <c r="E165" s="39"/>
      <c r="F165" s="215" t="s">
        <v>505</v>
      </c>
      <c r="G165" s="39"/>
      <c r="H165" s="39"/>
      <c r="I165" s="147"/>
      <c r="J165" s="39"/>
      <c r="K165" s="39"/>
      <c r="L165" s="43"/>
      <c r="M165" s="213"/>
      <c r="N165" s="214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178</v>
      </c>
      <c r="AU165" s="16" t="s">
        <v>74</v>
      </c>
    </row>
    <row r="166" s="2" customFormat="1" ht="33" customHeight="1">
      <c r="A166" s="37"/>
      <c r="B166" s="38"/>
      <c r="C166" s="198" t="s">
        <v>265</v>
      </c>
      <c r="D166" s="198" t="s">
        <v>168</v>
      </c>
      <c r="E166" s="199" t="s">
        <v>510</v>
      </c>
      <c r="F166" s="200" t="s">
        <v>511</v>
      </c>
      <c r="G166" s="201" t="s">
        <v>268</v>
      </c>
      <c r="H166" s="202">
        <v>10</v>
      </c>
      <c r="I166" s="203"/>
      <c r="J166" s="204">
        <f>ROUND(I166*H166,2)</f>
        <v>0</v>
      </c>
      <c r="K166" s="200" t="s">
        <v>172</v>
      </c>
      <c r="L166" s="43"/>
      <c r="M166" s="205" t="s">
        <v>19</v>
      </c>
      <c r="N166" s="206" t="s">
        <v>45</v>
      </c>
      <c r="O166" s="83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9" t="s">
        <v>173</v>
      </c>
      <c r="AT166" s="209" t="s">
        <v>168</v>
      </c>
      <c r="AU166" s="209" t="s">
        <v>74</v>
      </c>
      <c r="AY166" s="16" t="s">
        <v>174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6" t="s">
        <v>81</v>
      </c>
      <c r="BK166" s="210">
        <f>ROUND(I166*H166,2)</f>
        <v>0</v>
      </c>
      <c r="BL166" s="16" t="s">
        <v>173</v>
      </c>
      <c r="BM166" s="209" t="s">
        <v>512</v>
      </c>
    </row>
    <row r="167" s="2" customFormat="1">
      <c r="A167" s="37"/>
      <c r="B167" s="38"/>
      <c r="C167" s="39"/>
      <c r="D167" s="211" t="s">
        <v>176</v>
      </c>
      <c r="E167" s="39"/>
      <c r="F167" s="212" t="s">
        <v>513</v>
      </c>
      <c r="G167" s="39"/>
      <c r="H167" s="39"/>
      <c r="I167" s="147"/>
      <c r="J167" s="39"/>
      <c r="K167" s="39"/>
      <c r="L167" s="43"/>
      <c r="M167" s="213"/>
      <c r="N167" s="214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176</v>
      </c>
      <c r="AU167" s="16" t="s">
        <v>74</v>
      </c>
    </row>
    <row r="168" s="2" customFormat="1">
      <c r="A168" s="37"/>
      <c r="B168" s="38"/>
      <c r="C168" s="39"/>
      <c r="D168" s="211" t="s">
        <v>178</v>
      </c>
      <c r="E168" s="39"/>
      <c r="F168" s="215" t="s">
        <v>505</v>
      </c>
      <c r="G168" s="39"/>
      <c r="H168" s="39"/>
      <c r="I168" s="147"/>
      <c r="J168" s="39"/>
      <c r="K168" s="39"/>
      <c r="L168" s="43"/>
      <c r="M168" s="213"/>
      <c r="N168" s="214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178</v>
      </c>
      <c r="AU168" s="16" t="s">
        <v>74</v>
      </c>
    </row>
    <row r="169" s="2" customFormat="1" ht="21.75" customHeight="1">
      <c r="A169" s="37"/>
      <c r="B169" s="38"/>
      <c r="C169" s="248" t="s">
        <v>8</v>
      </c>
      <c r="D169" s="248" t="s">
        <v>203</v>
      </c>
      <c r="E169" s="249" t="s">
        <v>514</v>
      </c>
      <c r="F169" s="250" t="s">
        <v>515</v>
      </c>
      <c r="G169" s="251" t="s">
        <v>197</v>
      </c>
      <c r="H169" s="252">
        <v>7.8049999999999997</v>
      </c>
      <c r="I169" s="253"/>
      <c r="J169" s="254">
        <f>ROUND(I169*H169,2)</f>
        <v>0</v>
      </c>
      <c r="K169" s="250" t="s">
        <v>172</v>
      </c>
      <c r="L169" s="255"/>
      <c r="M169" s="256" t="s">
        <v>19</v>
      </c>
      <c r="N169" s="257" t="s">
        <v>45</v>
      </c>
      <c r="O169" s="83"/>
      <c r="P169" s="207">
        <f>O169*H169</f>
        <v>0</v>
      </c>
      <c r="Q169" s="207">
        <v>0.95499999999999996</v>
      </c>
      <c r="R169" s="207">
        <f>Q169*H169</f>
        <v>7.4537749999999994</v>
      </c>
      <c r="S169" s="207">
        <v>0</v>
      </c>
      <c r="T169" s="20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9" t="s">
        <v>207</v>
      </c>
      <c r="AT169" s="209" t="s">
        <v>203</v>
      </c>
      <c r="AU169" s="209" t="s">
        <v>74</v>
      </c>
      <c r="AY169" s="16" t="s">
        <v>174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6" t="s">
        <v>81</v>
      </c>
      <c r="BK169" s="210">
        <f>ROUND(I169*H169,2)</f>
        <v>0</v>
      </c>
      <c r="BL169" s="16" t="s">
        <v>173</v>
      </c>
      <c r="BM169" s="209" t="s">
        <v>516</v>
      </c>
    </row>
    <row r="170" s="2" customFormat="1">
      <c r="A170" s="37"/>
      <c r="B170" s="38"/>
      <c r="C170" s="39"/>
      <c r="D170" s="211" t="s">
        <v>176</v>
      </c>
      <c r="E170" s="39"/>
      <c r="F170" s="212" t="s">
        <v>515</v>
      </c>
      <c r="G170" s="39"/>
      <c r="H170" s="39"/>
      <c r="I170" s="147"/>
      <c r="J170" s="39"/>
      <c r="K170" s="39"/>
      <c r="L170" s="43"/>
      <c r="M170" s="213"/>
      <c r="N170" s="214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176</v>
      </c>
      <c r="AU170" s="16" t="s">
        <v>74</v>
      </c>
    </row>
    <row r="171" s="2" customFormat="1" ht="33" customHeight="1">
      <c r="A171" s="37"/>
      <c r="B171" s="38"/>
      <c r="C171" s="198" t="s">
        <v>275</v>
      </c>
      <c r="D171" s="198" t="s">
        <v>168</v>
      </c>
      <c r="E171" s="199" t="s">
        <v>517</v>
      </c>
      <c r="F171" s="200" t="s">
        <v>518</v>
      </c>
      <c r="G171" s="201" t="s">
        <v>268</v>
      </c>
      <c r="H171" s="202">
        <v>31</v>
      </c>
      <c r="I171" s="203"/>
      <c r="J171" s="204">
        <f>ROUND(I171*H171,2)</f>
        <v>0</v>
      </c>
      <c r="K171" s="200" t="s">
        <v>172</v>
      </c>
      <c r="L171" s="43"/>
      <c r="M171" s="205" t="s">
        <v>19</v>
      </c>
      <c r="N171" s="206" t="s">
        <v>45</v>
      </c>
      <c r="O171" s="83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9" t="s">
        <v>173</v>
      </c>
      <c r="AT171" s="209" t="s">
        <v>168</v>
      </c>
      <c r="AU171" s="209" t="s">
        <v>74</v>
      </c>
      <c r="AY171" s="16" t="s">
        <v>174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6" t="s">
        <v>81</v>
      </c>
      <c r="BK171" s="210">
        <f>ROUND(I171*H171,2)</f>
        <v>0</v>
      </c>
      <c r="BL171" s="16" t="s">
        <v>173</v>
      </c>
      <c r="BM171" s="209" t="s">
        <v>519</v>
      </c>
    </row>
    <row r="172" s="2" customFormat="1">
      <c r="A172" s="37"/>
      <c r="B172" s="38"/>
      <c r="C172" s="39"/>
      <c r="D172" s="211" t="s">
        <v>176</v>
      </c>
      <c r="E172" s="39"/>
      <c r="F172" s="212" t="s">
        <v>520</v>
      </c>
      <c r="G172" s="39"/>
      <c r="H172" s="39"/>
      <c r="I172" s="147"/>
      <c r="J172" s="39"/>
      <c r="K172" s="39"/>
      <c r="L172" s="43"/>
      <c r="M172" s="213"/>
      <c r="N172" s="214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176</v>
      </c>
      <c r="AU172" s="16" t="s">
        <v>74</v>
      </c>
    </row>
    <row r="173" s="2" customFormat="1">
      <c r="A173" s="37"/>
      <c r="B173" s="38"/>
      <c r="C173" s="39"/>
      <c r="D173" s="211" t="s">
        <v>178</v>
      </c>
      <c r="E173" s="39"/>
      <c r="F173" s="215" t="s">
        <v>505</v>
      </c>
      <c r="G173" s="39"/>
      <c r="H173" s="39"/>
      <c r="I173" s="147"/>
      <c r="J173" s="39"/>
      <c r="K173" s="39"/>
      <c r="L173" s="43"/>
      <c r="M173" s="213"/>
      <c r="N173" s="214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178</v>
      </c>
      <c r="AU173" s="16" t="s">
        <v>74</v>
      </c>
    </row>
    <row r="174" s="11" customFormat="1">
      <c r="A174" s="11"/>
      <c r="B174" s="226"/>
      <c r="C174" s="227"/>
      <c r="D174" s="211" t="s">
        <v>180</v>
      </c>
      <c r="E174" s="228" t="s">
        <v>19</v>
      </c>
      <c r="F174" s="229" t="s">
        <v>521</v>
      </c>
      <c r="G174" s="227"/>
      <c r="H174" s="230">
        <v>7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36" t="s">
        <v>180</v>
      </c>
      <c r="AU174" s="236" t="s">
        <v>74</v>
      </c>
      <c r="AV174" s="11" t="s">
        <v>83</v>
      </c>
      <c r="AW174" s="11" t="s">
        <v>35</v>
      </c>
      <c r="AX174" s="11" t="s">
        <v>74</v>
      </c>
      <c r="AY174" s="236" t="s">
        <v>174</v>
      </c>
    </row>
    <row r="175" s="11" customFormat="1">
      <c r="A175" s="11"/>
      <c r="B175" s="226"/>
      <c r="C175" s="227"/>
      <c r="D175" s="211" t="s">
        <v>180</v>
      </c>
      <c r="E175" s="228" t="s">
        <v>19</v>
      </c>
      <c r="F175" s="229" t="s">
        <v>522</v>
      </c>
      <c r="G175" s="227"/>
      <c r="H175" s="230">
        <v>10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T175" s="236" t="s">
        <v>180</v>
      </c>
      <c r="AU175" s="236" t="s">
        <v>74</v>
      </c>
      <c r="AV175" s="11" t="s">
        <v>83</v>
      </c>
      <c r="AW175" s="11" t="s">
        <v>35</v>
      </c>
      <c r="AX175" s="11" t="s">
        <v>74</v>
      </c>
      <c r="AY175" s="236" t="s">
        <v>174</v>
      </c>
    </row>
    <row r="176" s="11" customFormat="1">
      <c r="A176" s="11"/>
      <c r="B176" s="226"/>
      <c r="C176" s="227"/>
      <c r="D176" s="211" t="s">
        <v>180</v>
      </c>
      <c r="E176" s="228" t="s">
        <v>19</v>
      </c>
      <c r="F176" s="229" t="s">
        <v>523</v>
      </c>
      <c r="G176" s="227"/>
      <c r="H176" s="230">
        <v>10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236" t="s">
        <v>180</v>
      </c>
      <c r="AU176" s="236" t="s">
        <v>74</v>
      </c>
      <c r="AV176" s="11" t="s">
        <v>83</v>
      </c>
      <c r="AW176" s="11" t="s">
        <v>35</v>
      </c>
      <c r="AX176" s="11" t="s">
        <v>74</v>
      </c>
      <c r="AY176" s="236" t="s">
        <v>174</v>
      </c>
    </row>
    <row r="177" s="11" customFormat="1">
      <c r="A177" s="11"/>
      <c r="B177" s="226"/>
      <c r="C177" s="227"/>
      <c r="D177" s="211" t="s">
        <v>180</v>
      </c>
      <c r="E177" s="228" t="s">
        <v>19</v>
      </c>
      <c r="F177" s="229" t="s">
        <v>524</v>
      </c>
      <c r="G177" s="227"/>
      <c r="H177" s="230">
        <v>4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36" t="s">
        <v>180</v>
      </c>
      <c r="AU177" s="236" t="s">
        <v>74</v>
      </c>
      <c r="AV177" s="11" t="s">
        <v>83</v>
      </c>
      <c r="AW177" s="11" t="s">
        <v>35</v>
      </c>
      <c r="AX177" s="11" t="s">
        <v>74</v>
      </c>
      <c r="AY177" s="236" t="s">
        <v>174</v>
      </c>
    </row>
    <row r="178" s="12" customFormat="1">
      <c r="A178" s="12"/>
      <c r="B178" s="237"/>
      <c r="C178" s="238"/>
      <c r="D178" s="211" t="s">
        <v>180</v>
      </c>
      <c r="E178" s="239" t="s">
        <v>19</v>
      </c>
      <c r="F178" s="240" t="s">
        <v>189</v>
      </c>
      <c r="G178" s="238"/>
      <c r="H178" s="241">
        <v>31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7" t="s">
        <v>180</v>
      </c>
      <c r="AU178" s="247" t="s">
        <v>74</v>
      </c>
      <c r="AV178" s="12" t="s">
        <v>173</v>
      </c>
      <c r="AW178" s="12" t="s">
        <v>35</v>
      </c>
      <c r="AX178" s="12" t="s">
        <v>81</v>
      </c>
      <c r="AY178" s="247" t="s">
        <v>174</v>
      </c>
    </row>
    <row r="179" s="2" customFormat="1" ht="21.75" customHeight="1">
      <c r="A179" s="37"/>
      <c r="B179" s="38"/>
      <c r="C179" s="248" t="s">
        <v>281</v>
      </c>
      <c r="D179" s="248" t="s">
        <v>203</v>
      </c>
      <c r="E179" s="249" t="s">
        <v>525</v>
      </c>
      <c r="F179" s="250" t="s">
        <v>526</v>
      </c>
      <c r="G179" s="251" t="s">
        <v>268</v>
      </c>
      <c r="H179" s="252">
        <v>31</v>
      </c>
      <c r="I179" s="253"/>
      <c r="J179" s="254">
        <f>ROUND(I179*H179,2)</f>
        <v>0</v>
      </c>
      <c r="K179" s="250" t="s">
        <v>172</v>
      </c>
      <c r="L179" s="255"/>
      <c r="M179" s="256" t="s">
        <v>19</v>
      </c>
      <c r="N179" s="257" t="s">
        <v>45</v>
      </c>
      <c r="O179" s="83"/>
      <c r="P179" s="207">
        <f>O179*H179</f>
        <v>0</v>
      </c>
      <c r="Q179" s="207">
        <v>0.10299999999999999</v>
      </c>
      <c r="R179" s="207">
        <f>Q179*H179</f>
        <v>3.1929999999999996</v>
      </c>
      <c r="S179" s="207">
        <v>0</v>
      </c>
      <c r="T179" s="20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9" t="s">
        <v>207</v>
      </c>
      <c r="AT179" s="209" t="s">
        <v>203</v>
      </c>
      <c r="AU179" s="209" t="s">
        <v>74</v>
      </c>
      <c r="AY179" s="16" t="s">
        <v>174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6" t="s">
        <v>81</v>
      </c>
      <c r="BK179" s="210">
        <f>ROUND(I179*H179,2)</f>
        <v>0</v>
      </c>
      <c r="BL179" s="16" t="s">
        <v>173</v>
      </c>
      <c r="BM179" s="209" t="s">
        <v>527</v>
      </c>
    </row>
    <row r="180" s="2" customFormat="1">
      <c r="A180" s="37"/>
      <c r="B180" s="38"/>
      <c r="C180" s="39"/>
      <c r="D180" s="211" t="s">
        <v>176</v>
      </c>
      <c r="E180" s="39"/>
      <c r="F180" s="212" t="s">
        <v>526</v>
      </c>
      <c r="G180" s="39"/>
      <c r="H180" s="39"/>
      <c r="I180" s="147"/>
      <c r="J180" s="39"/>
      <c r="K180" s="39"/>
      <c r="L180" s="43"/>
      <c r="M180" s="213"/>
      <c r="N180" s="214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176</v>
      </c>
      <c r="AU180" s="16" t="s">
        <v>74</v>
      </c>
    </row>
    <row r="181" s="2" customFormat="1" ht="33" customHeight="1">
      <c r="A181" s="37"/>
      <c r="B181" s="38"/>
      <c r="C181" s="198" t="s">
        <v>285</v>
      </c>
      <c r="D181" s="198" t="s">
        <v>168</v>
      </c>
      <c r="E181" s="199" t="s">
        <v>528</v>
      </c>
      <c r="F181" s="200" t="s">
        <v>529</v>
      </c>
      <c r="G181" s="201" t="s">
        <v>268</v>
      </c>
      <c r="H181" s="202">
        <v>68</v>
      </c>
      <c r="I181" s="203"/>
      <c r="J181" s="204">
        <f>ROUND(I181*H181,2)</f>
        <v>0</v>
      </c>
      <c r="K181" s="200" t="s">
        <v>172</v>
      </c>
      <c r="L181" s="43"/>
      <c r="M181" s="205" t="s">
        <v>19</v>
      </c>
      <c r="N181" s="206" t="s">
        <v>45</v>
      </c>
      <c r="O181" s="83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9" t="s">
        <v>173</v>
      </c>
      <c r="AT181" s="209" t="s">
        <v>168</v>
      </c>
      <c r="AU181" s="209" t="s">
        <v>74</v>
      </c>
      <c r="AY181" s="16" t="s">
        <v>174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6" t="s">
        <v>81</v>
      </c>
      <c r="BK181" s="210">
        <f>ROUND(I181*H181,2)</f>
        <v>0</v>
      </c>
      <c r="BL181" s="16" t="s">
        <v>173</v>
      </c>
      <c r="BM181" s="209" t="s">
        <v>530</v>
      </c>
    </row>
    <row r="182" s="2" customFormat="1">
      <c r="A182" s="37"/>
      <c r="B182" s="38"/>
      <c r="C182" s="39"/>
      <c r="D182" s="211" t="s">
        <v>176</v>
      </c>
      <c r="E182" s="39"/>
      <c r="F182" s="212" t="s">
        <v>531</v>
      </c>
      <c r="G182" s="39"/>
      <c r="H182" s="39"/>
      <c r="I182" s="147"/>
      <c r="J182" s="39"/>
      <c r="K182" s="39"/>
      <c r="L182" s="43"/>
      <c r="M182" s="213"/>
      <c r="N182" s="214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176</v>
      </c>
      <c r="AU182" s="16" t="s">
        <v>74</v>
      </c>
    </row>
    <row r="183" s="2" customFormat="1">
      <c r="A183" s="37"/>
      <c r="B183" s="38"/>
      <c r="C183" s="39"/>
      <c r="D183" s="211" t="s">
        <v>178</v>
      </c>
      <c r="E183" s="39"/>
      <c r="F183" s="215" t="s">
        <v>505</v>
      </c>
      <c r="G183" s="39"/>
      <c r="H183" s="39"/>
      <c r="I183" s="147"/>
      <c r="J183" s="39"/>
      <c r="K183" s="39"/>
      <c r="L183" s="43"/>
      <c r="M183" s="213"/>
      <c r="N183" s="214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178</v>
      </c>
      <c r="AU183" s="16" t="s">
        <v>74</v>
      </c>
    </row>
    <row r="184" s="11" customFormat="1">
      <c r="A184" s="11"/>
      <c r="B184" s="226"/>
      <c r="C184" s="227"/>
      <c r="D184" s="211" t="s">
        <v>180</v>
      </c>
      <c r="E184" s="228" t="s">
        <v>19</v>
      </c>
      <c r="F184" s="229" t="s">
        <v>532</v>
      </c>
      <c r="G184" s="227"/>
      <c r="H184" s="230">
        <v>5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T184" s="236" t="s">
        <v>180</v>
      </c>
      <c r="AU184" s="236" t="s">
        <v>74</v>
      </c>
      <c r="AV184" s="11" t="s">
        <v>83</v>
      </c>
      <c r="AW184" s="11" t="s">
        <v>35</v>
      </c>
      <c r="AX184" s="11" t="s">
        <v>74</v>
      </c>
      <c r="AY184" s="236" t="s">
        <v>174</v>
      </c>
    </row>
    <row r="185" s="11" customFormat="1">
      <c r="A185" s="11"/>
      <c r="B185" s="226"/>
      <c r="C185" s="227"/>
      <c r="D185" s="211" t="s">
        <v>180</v>
      </c>
      <c r="E185" s="228" t="s">
        <v>19</v>
      </c>
      <c r="F185" s="229" t="s">
        <v>533</v>
      </c>
      <c r="G185" s="227"/>
      <c r="H185" s="230">
        <v>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T185" s="236" t="s">
        <v>180</v>
      </c>
      <c r="AU185" s="236" t="s">
        <v>74</v>
      </c>
      <c r="AV185" s="11" t="s">
        <v>83</v>
      </c>
      <c r="AW185" s="11" t="s">
        <v>35</v>
      </c>
      <c r="AX185" s="11" t="s">
        <v>74</v>
      </c>
      <c r="AY185" s="236" t="s">
        <v>174</v>
      </c>
    </row>
    <row r="186" s="11" customFormat="1">
      <c r="A186" s="11"/>
      <c r="B186" s="226"/>
      <c r="C186" s="227"/>
      <c r="D186" s="211" t="s">
        <v>180</v>
      </c>
      <c r="E186" s="228" t="s">
        <v>19</v>
      </c>
      <c r="F186" s="229" t="s">
        <v>534</v>
      </c>
      <c r="G186" s="227"/>
      <c r="H186" s="230">
        <v>58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36" t="s">
        <v>180</v>
      </c>
      <c r="AU186" s="236" t="s">
        <v>74</v>
      </c>
      <c r="AV186" s="11" t="s">
        <v>83</v>
      </c>
      <c r="AW186" s="11" t="s">
        <v>35</v>
      </c>
      <c r="AX186" s="11" t="s">
        <v>74</v>
      </c>
      <c r="AY186" s="236" t="s">
        <v>174</v>
      </c>
    </row>
    <row r="187" s="12" customFormat="1">
      <c r="A187" s="12"/>
      <c r="B187" s="237"/>
      <c r="C187" s="238"/>
      <c r="D187" s="211" t="s">
        <v>180</v>
      </c>
      <c r="E187" s="239" t="s">
        <v>19</v>
      </c>
      <c r="F187" s="240" t="s">
        <v>189</v>
      </c>
      <c r="G187" s="238"/>
      <c r="H187" s="241">
        <v>68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7" t="s">
        <v>180</v>
      </c>
      <c r="AU187" s="247" t="s">
        <v>74</v>
      </c>
      <c r="AV187" s="12" t="s">
        <v>173</v>
      </c>
      <c r="AW187" s="12" t="s">
        <v>35</v>
      </c>
      <c r="AX187" s="12" t="s">
        <v>81</v>
      </c>
      <c r="AY187" s="247" t="s">
        <v>174</v>
      </c>
    </row>
    <row r="188" s="2" customFormat="1" ht="21.75" customHeight="1">
      <c r="A188" s="37"/>
      <c r="B188" s="38"/>
      <c r="C188" s="198" t="s">
        <v>292</v>
      </c>
      <c r="D188" s="198" t="s">
        <v>168</v>
      </c>
      <c r="E188" s="199" t="s">
        <v>535</v>
      </c>
      <c r="F188" s="200" t="s">
        <v>536</v>
      </c>
      <c r="G188" s="201" t="s">
        <v>268</v>
      </c>
      <c r="H188" s="202">
        <v>832</v>
      </c>
      <c r="I188" s="203"/>
      <c r="J188" s="204">
        <f>ROUND(I188*H188,2)</f>
        <v>0</v>
      </c>
      <c r="K188" s="200" t="s">
        <v>172</v>
      </c>
      <c r="L188" s="43"/>
      <c r="M188" s="205" t="s">
        <v>19</v>
      </c>
      <c r="N188" s="206" t="s">
        <v>45</v>
      </c>
      <c r="O188" s="83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9" t="s">
        <v>173</v>
      </c>
      <c r="AT188" s="209" t="s">
        <v>168</v>
      </c>
      <c r="AU188" s="209" t="s">
        <v>74</v>
      </c>
      <c r="AY188" s="16" t="s">
        <v>174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6" t="s">
        <v>81</v>
      </c>
      <c r="BK188" s="210">
        <f>ROUND(I188*H188,2)</f>
        <v>0</v>
      </c>
      <c r="BL188" s="16" t="s">
        <v>173</v>
      </c>
      <c r="BM188" s="209" t="s">
        <v>537</v>
      </c>
    </row>
    <row r="189" s="2" customFormat="1">
      <c r="A189" s="37"/>
      <c r="B189" s="38"/>
      <c r="C189" s="39"/>
      <c r="D189" s="211" t="s">
        <v>176</v>
      </c>
      <c r="E189" s="39"/>
      <c r="F189" s="212" t="s">
        <v>538</v>
      </c>
      <c r="G189" s="39"/>
      <c r="H189" s="39"/>
      <c r="I189" s="147"/>
      <c r="J189" s="39"/>
      <c r="K189" s="39"/>
      <c r="L189" s="43"/>
      <c r="M189" s="213"/>
      <c r="N189" s="214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176</v>
      </c>
      <c r="AU189" s="16" t="s">
        <v>74</v>
      </c>
    </row>
    <row r="190" s="2" customFormat="1">
      <c r="A190" s="37"/>
      <c r="B190" s="38"/>
      <c r="C190" s="39"/>
      <c r="D190" s="211" t="s">
        <v>178</v>
      </c>
      <c r="E190" s="39"/>
      <c r="F190" s="215" t="s">
        <v>539</v>
      </c>
      <c r="G190" s="39"/>
      <c r="H190" s="39"/>
      <c r="I190" s="147"/>
      <c r="J190" s="39"/>
      <c r="K190" s="39"/>
      <c r="L190" s="43"/>
      <c r="M190" s="213"/>
      <c r="N190" s="214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178</v>
      </c>
      <c r="AU190" s="16" t="s">
        <v>74</v>
      </c>
    </row>
    <row r="191" s="11" customFormat="1">
      <c r="A191" s="11"/>
      <c r="B191" s="226"/>
      <c r="C191" s="227"/>
      <c r="D191" s="211" t="s">
        <v>180</v>
      </c>
      <c r="E191" s="228" t="s">
        <v>19</v>
      </c>
      <c r="F191" s="229" t="s">
        <v>540</v>
      </c>
      <c r="G191" s="227"/>
      <c r="H191" s="230">
        <v>800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T191" s="236" t="s">
        <v>180</v>
      </c>
      <c r="AU191" s="236" t="s">
        <v>74</v>
      </c>
      <c r="AV191" s="11" t="s">
        <v>83</v>
      </c>
      <c r="AW191" s="11" t="s">
        <v>35</v>
      </c>
      <c r="AX191" s="11" t="s">
        <v>74</v>
      </c>
      <c r="AY191" s="236" t="s">
        <v>174</v>
      </c>
    </row>
    <row r="192" s="11" customFormat="1">
      <c r="A192" s="11"/>
      <c r="B192" s="226"/>
      <c r="C192" s="227"/>
      <c r="D192" s="211" t="s">
        <v>180</v>
      </c>
      <c r="E192" s="228" t="s">
        <v>19</v>
      </c>
      <c r="F192" s="229" t="s">
        <v>541</v>
      </c>
      <c r="G192" s="227"/>
      <c r="H192" s="230">
        <v>32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T192" s="236" t="s">
        <v>180</v>
      </c>
      <c r="AU192" s="236" t="s">
        <v>74</v>
      </c>
      <c r="AV192" s="11" t="s">
        <v>83</v>
      </c>
      <c r="AW192" s="11" t="s">
        <v>35</v>
      </c>
      <c r="AX192" s="11" t="s">
        <v>74</v>
      </c>
      <c r="AY192" s="236" t="s">
        <v>174</v>
      </c>
    </row>
    <row r="193" s="12" customFormat="1">
      <c r="A193" s="12"/>
      <c r="B193" s="237"/>
      <c r="C193" s="238"/>
      <c r="D193" s="211" t="s">
        <v>180</v>
      </c>
      <c r="E193" s="239" t="s">
        <v>19</v>
      </c>
      <c r="F193" s="240" t="s">
        <v>189</v>
      </c>
      <c r="G193" s="238"/>
      <c r="H193" s="241">
        <v>832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7" t="s">
        <v>180</v>
      </c>
      <c r="AU193" s="247" t="s">
        <v>74</v>
      </c>
      <c r="AV193" s="12" t="s">
        <v>173</v>
      </c>
      <c r="AW193" s="12" t="s">
        <v>35</v>
      </c>
      <c r="AX193" s="12" t="s">
        <v>81</v>
      </c>
      <c r="AY193" s="247" t="s">
        <v>174</v>
      </c>
    </row>
    <row r="194" s="2" customFormat="1" ht="21.75" customHeight="1">
      <c r="A194" s="37"/>
      <c r="B194" s="38"/>
      <c r="C194" s="248" t="s">
        <v>299</v>
      </c>
      <c r="D194" s="248" t="s">
        <v>203</v>
      </c>
      <c r="E194" s="249" t="s">
        <v>542</v>
      </c>
      <c r="F194" s="250" t="s">
        <v>543</v>
      </c>
      <c r="G194" s="251" t="s">
        <v>268</v>
      </c>
      <c r="H194" s="252">
        <v>482</v>
      </c>
      <c r="I194" s="253"/>
      <c r="J194" s="254">
        <f>ROUND(I194*H194,2)</f>
        <v>0</v>
      </c>
      <c r="K194" s="250" t="s">
        <v>172</v>
      </c>
      <c r="L194" s="255"/>
      <c r="M194" s="256" t="s">
        <v>19</v>
      </c>
      <c r="N194" s="257" t="s">
        <v>45</v>
      </c>
      <c r="O194" s="83"/>
      <c r="P194" s="207">
        <f>O194*H194</f>
        <v>0</v>
      </c>
      <c r="Q194" s="207">
        <v>0.00051999999999999995</v>
      </c>
      <c r="R194" s="207">
        <f>Q194*H194</f>
        <v>0.25063999999999997</v>
      </c>
      <c r="S194" s="207">
        <v>0</v>
      </c>
      <c r="T194" s="20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9" t="s">
        <v>207</v>
      </c>
      <c r="AT194" s="209" t="s">
        <v>203</v>
      </c>
      <c r="AU194" s="209" t="s">
        <v>74</v>
      </c>
      <c r="AY194" s="16" t="s">
        <v>174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6" t="s">
        <v>81</v>
      </c>
      <c r="BK194" s="210">
        <f>ROUND(I194*H194,2)</f>
        <v>0</v>
      </c>
      <c r="BL194" s="16" t="s">
        <v>173</v>
      </c>
      <c r="BM194" s="209" t="s">
        <v>544</v>
      </c>
    </row>
    <row r="195" s="2" customFormat="1">
      <c r="A195" s="37"/>
      <c r="B195" s="38"/>
      <c r="C195" s="39"/>
      <c r="D195" s="211" t="s">
        <v>176</v>
      </c>
      <c r="E195" s="39"/>
      <c r="F195" s="212" t="s">
        <v>543</v>
      </c>
      <c r="G195" s="39"/>
      <c r="H195" s="39"/>
      <c r="I195" s="147"/>
      <c r="J195" s="39"/>
      <c r="K195" s="39"/>
      <c r="L195" s="43"/>
      <c r="M195" s="213"/>
      <c r="N195" s="214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176</v>
      </c>
      <c r="AU195" s="16" t="s">
        <v>74</v>
      </c>
    </row>
    <row r="196" s="11" customFormat="1">
      <c r="A196" s="11"/>
      <c r="B196" s="226"/>
      <c r="C196" s="227"/>
      <c r="D196" s="211" t="s">
        <v>180</v>
      </c>
      <c r="E196" s="228" t="s">
        <v>19</v>
      </c>
      <c r="F196" s="229" t="s">
        <v>545</v>
      </c>
      <c r="G196" s="227"/>
      <c r="H196" s="230">
        <v>482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T196" s="236" t="s">
        <v>180</v>
      </c>
      <c r="AU196" s="236" t="s">
        <v>74</v>
      </c>
      <c r="AV196" s="11" t="s">
        <v>83</v>
      </c>
      <c r="AW196" s="11" t="s">
        <v>35</v>
      </c>
      <c r="AX196" s="11" t="s">
        <v>81</v>
      </c>
      <c r="AY196" s="236" t="s">
        <v>174</v>
      </c>
    </row>
    <row r="197" s="2" customFormat="1" ht="21.75" customHeight="1">
      <c r="A197" s="37"/>
      <c r="B197" s="38"/>
      <c r="C197" s="248" t="s">
        <v>7</v>
      </c>
      <c r="D197" s="248" t="s">
        <v>203</v>
      </c>
      <c r="E197" s="249" t="s">
        <v>546</v>
      </c>
      <c r="F197" s="250" t="s">
        <v>547</v>
      </c>
      <c r="G197" s="251" t="s">
        <v>268</v>
      </c>
      <c r="H197" s="252">
        <v>350</v>
      </c>
      <c r="I197" s="253"/>
      <c r="J197" s="254">
        <f>ROUND(I197*H197,2)</f>
        <v>0</v>
      </c>
      <c r="K197" s="250" t="s">
        <v>172</v>
      </c>
      <c r="L197" s="255"/>
      <c r="M197" s="256" t="s">
        <v>19</v>
      </c>
      <c r="N197" s="257" t="s">
        <v>45</v>
      </c>
      <c r="O197" s="83"/>
      <c r="P197" s="207">
        <f>O197*H197</f>
        <v>0</v>
      </c>
      <c r="Q197" s="207">
        <v>0.00056999999999999998</v>
      </c>
      <c r="R197" s="207">
        <f>Q197*H197</f>
        <v>0.19949999999999998</v>
      </c>
      <c r="S197" s="207">
        <v>0</v>
      </c>
      <c r="T197" s="20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9" t="s">
        <v>207</v>
      </c>
      <c r="AT197" s="209" t="s">
        <v>203</v>
      </c>
      <c r="AU197" s="209" t="s">
        <v>74</v>
      </c>
      <c r="AY197" s="16" t="s">
        <v>174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6" t="s">
        <v>81</v>
      </c>
      <c r="BK197" s="210">
        <f>ROUND(I197*H197,2)</f>
        <v>0</v>
      </c>
      <c r="BL197" s="16" t="s">
        <v>173</v>
      </c>
      <c r="BM197" s="209" t="s">
        <v>548</v>
      </c>
    </row>
    <row r="198" s="2" customFormat="1">
      <c r="A198" s="37"/>
      <c r="B198" s="38"/>
      <c r="C198" s="39"/>
      <c r="D198" s="211" t="s">
        <v>176</v>
      </c>
      <c r="E198" s="39"/>
      <c r="F198" s="212" t="s">
        <v>547</v>
      </c>
      <c r="G198" s="39"/>
      <c r="H198" s="39"/>
      <c r="I198" s="147"/>
      <c r="J198" s="39"/>
      <c r="K198" s="39"/>
      <c r="L198" s="43"/>
      <c r="M198" s="213"/>
      <c r="N198" s="214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176</v>
      </c>
      <c r="AU198" s="16" t="s">
        <v>74</v>
      </c>
    </row>
    <row r="199" s="11" customFormat="1">
      <c r="A199" s="11"/>
      <c r="B199" s="226"/>
      <c r="C199" s="227"/>
      <c r="D199" s="211" t="s">
        <v>180</v>
      </c>
      <c r="E199" s="228" t="s">
        <v>19</v>
      </c>
      <c r="F199" s="229" t="s">
        <v>549</v>
      </c>
      <c r="G199" s="227"/>
      <c r="H199" s="230">
        <v>350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236" t="s">
        <v>180</v>
      </c>
      <c r="AU199" s="236" t="s">
        <v>74</v>
      </c>
      <c r="AV199" s="11" t="s">
        <v>83</v>
      </c>
      <c r="AW199" s="11" t="s">
        <v>35</v>
      </c>
      <c r="AX199" s="11" t="s">
        <v>81</v>
      </c>
      <c r="AY199" s="236" t="s">
        <v>174</v>
      </c>
    </row>
    <row r="200" s="2" customFormat="1" ht="21.75" customHeight="1">
      <c r="A200" s="37"/>
      <c r="B200" s="38"/>
      <c r="C200" s="248" t="s">
        <v>311</v>
      </c>
      <c r="D200" s="248" t="s">
        <v>203</v>
      </c>
      <c r="E200" s="249" t="s">
        <v>550</v>
      </c>
      <c r="F200" s="250" t="s">
        <v>551</v>
      </c>
      <c r="G200" s="251" t="s">
        <v>268</v>
      </c>
      <c r="H200" s="252">
        <v>832</v>
      </c>
      <c r="I200" s="253"/>
      <c r="J200" s="254">
        <f>ROUND(I200*H200,2)</f>
        <v>0</v>
      </c>
      <c r="K200" s="250" t="s">
        <v>172</v>
      </c>
      <c r="L200" s="255"/>
      <c r="M200" s="256" t="s">
        <v>19</v>
      </c>
      <c r="N200" s="257" t="s">
        <v>45</v>
      </c>
      <c r="O200" s="83"/>
      <c r="P200" s="207">
        <f>O200*H200</f>
        <v>0</v>
      </c>
      <c r="Q200" s="207">
        <v>9.0000000000000006E-05</v>
      </c>
      <c r="R200" s="207">
        <f>Q200*H200</f>
        <v>0.074880000000000002</v>
      </c>
      <c r="S200" s="207">
        <v>0</v>
      </c>
      <c r="T200" s="20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9" t="s">
        <v>207</v>
      </c>
      <c r="AT200" s="209" t="s">
        <v>203</v>
      </c>
      <c r="AU200" s="209" t="s">
        <v>74</v>
      </c>
      <c r="AY200" s="16" t="s">
        <v>174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6" t="s">
        <v>81</v>
      </c>
      <c r="BK200" s="210">
        <f>ROUND(I200*H200,2)</f>
        <v>0</v>
      </c>
      <c r="BL200" s="16" t="s">
        <v>173</v>
      </c>
      <c r="BM200" s="209" t="s">
        <v>552</v>
      </c>
    </row>
    <row r="201" s="2" customFormat="1">
      <c r="A201" s="37"/>
      <c r="B201" s="38"/>
      <c r="C201" s="39"/>
      <c r="D201" s="211" t="s">
        <v>176</v>
      </c>
      <c r="E201" s="39"/>
      <c r="F201" s="212" t="s">
        <v>551</v>
      </c>
      <c r="G201" s="39"/>
      <c r="H201" s="39"/>
      <c r="I201" s="147"/>
      <c r="J201" s="39"/>
      <c r="K201" s="39"/>
      <c r="L201" s="43"/>
      <c r="M201" s="213"/>
      <c r="N201" s="214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176</v>
      </c>
      <c r="AU201" s="16" t="s">
        <v>74</v>
      </c>
    </row>
    <row r="202" s="11" customFormat="1">
      <c r="A202" s="11"/>
      <c r="B202" s="226"/>
      <c r="C202" s="227"/>
      <c r="D202" s="211" t="s">
        <v>180</v>
      </c>
      <c r="E202" s="228" t="s">
        <v>19</v>
      </c>
      <c r="F202" s="229" t="s">
        <v>553</v>
      </c>
      <c r="G202" s="227"/>
      <c r="H202" s="230">
        <v>832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T202" s="236" t="s">
        <v>180</v>
      </c>
      <c r="AU202" s="236" t="s">
        <v>74</v>
      </c>
      <c r="AV202" s="11" t="s">
        <v>83</v>
      </c>
      <c r="AW202" s="11" t="s">
        <v>35</v>
      </c>
      <c r="AX202" s="11" t="s">
        <v>81</v>
      </c>
      <c r="AY202" s="236" t="s">
        <v>174</v>
      </c>
    </row>
    <row r="203" s="2" customFormat="1" ht="21.75" customHeight="1">
      <c r="A203" s="37"/>
      <c r="B203" s="38"/>
      <c r="C203" s="248" t="s">
        <v>317</v>
      </c>
      <c r="D203" s="248" t="s">
        <v>203</v>
      </c>
      <c r="E203" s="249" t="s">
        <v>554</v>
      </c>
      <c r="F203" s="250" t="s">
        <v>555</v>
      </c>
      <c r="G203" s="251" t="s">
        <v>268</v>
      </c>
      <c r="H203" s="252">
        <v>124</v>
      </c>
      <c r="I203" s="253"/>
      <c r="J203" s="254">
        <f>ROUND(I203*H203,2)</f>
        <v>0</v>
      </c>
      <c r="K203" s="250" t="s">
        <v>172</v>
      </c>
      <c r="L203" s="255"/>
      <c r="M203" s="256" t="s">
        <v>19</v>
      </c>
      <c r="N203" s="257" t="s">
        <v>45</v>
      </c>
      <c r="O203" s="83"/>
      <c r="P203" s="207">
        <f>O203*H203</f>
        <v>0</v>
      </c>
      <c r="Q203" s="207">
        <v>9.0000000000000006E-05</v>
      </c>
      <c r="R203" s="207">
        <f>Q203*H203</f>
        <v>0.011160000000000002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207</v>
      </c>
      <c r="AT203" s="209" t="s">
        <v>203</v>
      </c>
      <c r="AU203" s="209" t="s">
        <v>74</v>
      </c>
      <c r="AY203" s="16" t="s">
        <v>174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81</v>
      </c>
      <c r="BK203" s="210">
        <f>ROUND(I203*H203,2)</f>
        <v>0</v>
      </c>
      <c r="BL203" s="16" t="s">
        <v>173</v>
      </c>
      <c r="BM203" s="209" t="s">
        <v>556</v>
      </c>
    </row>
    <row r="204" s="2" customFormat="1">
      <c r="A204" s="37"/>
      <c r="B204" s="38"/>
      <c r="C204" s="39"/>
      <c r="D204" s="211" t="s">
        <v>176</v>
      </c>
      <c r="E204" s="39"/>
      <c r="F204" s="212" t="s">
        <v>555</v>
      </c>
      <c r="G204" s="39"/>
      <c r="H204" s="39"/>
      <c r="I204" s="147"/>
      <c r="J204" s="39"/>
      <c r="K204" s="39"/>
      <c r="L204" s="43"/>
      <c r="M204" s="213"/>
      <c r="N204" s="21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176</v>
      </c>
      <c r="AU204" s="16" t="s">
        <v>74</v>
      </c>
    </row>
    <row r="205" s="2" customFormat="1" ht="21.75" customHeight="1">
      <c r="A205" s="37"/>
      <c r="B205" s="38"/>
      <c r="C205" s="248" t="s">
        <v>324</v>
      </c>
      <c r="D205" s="248" t="s">
        <v>203</v>
      </c>
      <c r="E205" s="249" t="s">
        <v>557</v>
      </c>
      <c r="F205" s="250" t="s">
        <v>558</v>
      </c>
      <c r="G205" s="251" t="s">
        <v>320</v>
      </c>
      <c r="H205" s="252">
        <v>25</v>
      </c>
      <c r="I205" s="253"/>
      <c r="J205" s="254">
        <f>ROUND(I205*H205,2)</f>
        <v>0</v>
      </c>
      <c r="K205" s="250" t="s">
        <v>172</v>
      </c>
      <c r="L205" s="255"/>
      <c r="M205" s="256" t="s">
        <v>19</v>
      </c>
      <c r="N205" s="257" t="s">
        <v>45</v>
      </c>
      <c r="O205" s="83"/>
      <c r="P205" s="207">
        <f>O205*H205</f>
        <v>0</v>
      </c>
      <c r="Q205" s="207">
        <v>0.001</v>
      </c>
      <c r="R205" s="207">
        <f>Q205*H205</f>
        <v>0.025000000000000001</v>
      </c>
      <c r="S205" s="207">
        <v>0</v>
      </c>
      <c r="T205" s="20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9" t="s">
        <v>207</v>
      </c>
      <c r="AT205" s="209" t="s">
        <v>203</v>
      </c>
      <c r="AU205" s="209" t="s">
        <v>74</v>
      </c>
      <c r="AY205" s="16" t="s">
        <v>174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6" t="s">
        <v>81</v>
      </c>
      <c r="BK205" s="210">
        <f>ROUND(I205*H205,2)</f>
        <v>0</v>
      </c>
      <c r="BL205" s="16" t="s">
        <v>173</v>
      </c>
      <c r="BM205" s="209" t="s">
        <v>559</v>
      </c>
    </row>
    <row r="206" s="2" customFormat="1">
      <c r="A206" s="37"/>
      <c r="B206" s="38"/>
      <c r="C206" s="39"/>
      <c r="D206" s="211" t="s">
        <v>176</v>
      </c>
      <c r="E206" s="39"/>
      <c r="F206" s="212" t="s">
        <v>558</v>
      </c>
      <c r="G206" s="39"/>
      <c r="H206" s="39"/>
      <c r="I206" s="147"/>
      <c r="J206" s="39"/>
      <c r="K206" s="39"/>
      <c r="L206" s="43"/>
      <c r="M206" s="213"/>
      <c r="N206" s="214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176</v>
      </c>
      <c r="AU206" s="16" t="s">
        <v>74</v>
      </c>
    </row>
    <row r="207" s="2" customFormat="1" ht="21.75" customHeight="1">
      <c r="A207" s="37"/>
      <c r="B207" s="38"/>
      <c r="C207" s="198" t="s">
        <v>330</v>
      </c>
      <c r="D207" s="198" t="s">
        <v>168</v>
      </c>
      <c r="E207" s="199" t="s">
        <v>560</v>
      </c>
      <c r="F207" s="200" t="s">
        <v>561</v>
      </c>
      <c r="G207" s="201" t="s">
        <v>268</v>
      </c>
      <c r="H207" s="202">
        <v>274</v>
      </c>
      <c r="I207" s="203"/>
      <c r="J207" s="204">
        <f>ROUND(I207*H207,2)</f>
        <v>0</v>
      </c>
      <c r="K207" s="200" t="s">
        <v>172</v>
      </c>
      <c r="L207" s="43"/>
      <c r="M207" s="205" t="s">
        <v>19</v>
      </c>
      <c r="N207" s="206" t="s">
        <v>45</v>
      </c>
      <c r="O207" s="83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9" t="s">
        <v>173</v>
      </c>
      <c r="AT207" s="209" t="s">
        <v>168</v>
      </c>
      <c r="AU207" s="209" t="s">
        <v>74</v>
      </c>
      <c r="AY207" s="16" t="s">
        <v>174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6" t="s">
        <v>81</v>
      </c>
      <c r="BK207" s="210">
        <f>ROUND(I207*H207,2)</f>
        <v>0</v>
      </c>
      <c r="BL207" s="16" t="s">
        <v>173</v>
      </c>
      <c r="BM207" s="209" t="s">
        <v>562</v>
      </c>
    </row>
    <row r="208" s="2" customFormat="1">
      <c r="A208" s="37"/>
      <c r="B208" s="38"/>
      <c r="C208" s="39"/>
      <c r="D208" s="211" t="s">
        <v>176</v>
      </c>
      <c r="E208" s="39"/>
      <c r="F208" s="212" t="s">
        <v>563</v>
      </c>
      <c r="G208" s="39"/>
      <c r="H208" s="39"/>
      <c r="I208" s="147"/>
      <c r="J208" s="39"/>
      <c r="K208" s="39"/>
      <c r="L208" s="43"/>
      <c r="M208" s="213"/>
      <c r="N208" s="214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176</v>
      </c>
      <c r="AU208" s="16" t="s">
        <v>74</v>
      </c>
    </row>
    <row r="209" s="2" customFormat="1">
      <c r="A209" s="37"/>
      <c r="B209" s="38"/>
      <c r="C209" s="39"/>
      <c r="D209" s="211" t="s">
        <v>178</v>
      </c>
      <c r="E209" s="39"/>
      <c r="F209" s="215" t="s">
        <v>539</v>
      </c>
      <c r="G209" s="39"/>
      <c r="H209" s="39"/>
      <c r="I209" s="147"/>
      <c r="J209" s="39"/>
      <c r="K209" s="39"/>
      <c r="L209" s="43"/>
      <c r="M209" s="213"/>
      <c r="N209" s="214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178</v>
      </c>
      <c r="AU209" s="16" t="s">
        <v>74</v>
      </c>
    </row>
    <row r="210" s="11" customFormat="1">
      <c r="A210" s="11"/>
      <c r="B210" s="226"/>
      <c r="C210" s="227"/>
      <c r="D210" s="211" t="s">
        <v>180</v>
      </c>
      <c r="E210" s="228" t="s">
        <v>19</v>
      </c>
      <c r="F210" s="229" t="s">
        <v>564</v>
      </c>
      <c r="G210" s="227"/>
      <c r="H210" s="230">
        <v>274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T210" s="236" t="s">
        <v>180</v>
      </c>
      <c r="AU210" s="236" t="s">
        <v>74</v>
      </c>
      <c r="AV210" s="11" t="s">
        <v>83</v>
      </c>
      <c r="AW210" s="11" t="s">
        <v>35</v>
      </c>
      <c r="AX210" s="11" t="s">
        <v>81</v>
      </c>
      <c r="AY210" s="236" t="s">
        <v>174</v>
      </c>
    </row>
    <row r="211" s="2" customFormat="1" ht="21.75" customHeight="1">
      <c r="A211" s="37"/>
      <c r="B211" s="38"/>
      <c r="C211" s="248" t="s">
        <v>335</v>
      </c>
      <c r="D211" s="248" t="s">
        <v>203</v>
      </c>
      <c r="E211" s="249" t="s">
        <v>565</v>
      </c>
      <c r="F211" s="250" t="s">
        <v>566</v>
      </c>
      <c r="G211" s="251" t="s">
        <v>268</v>
      </c>
      <c r="H211" s="252">
        <v>150</v>
      </c>
      <c r="I211" s="253"/>
      <c r="J211" s="254">
        <f>ROUND(I211*H211,2)</f>
        <v>0</v>
      </c>
      <c r="K211" s="250" t="s">
        <v>172</v>
      </c>
      <c r="L211" s="255"/>
      <c r="M211" s="256" t="s">
        <v>19</v>
      </c>
      <c r="N211" s="257" t="s">
        <v>45</v>
      </c>
      <c r="O211" s="83"/>
      <c r="P211" s="207">
        <f>O211*H211</f>
        <v>0</v>
      </c>
      <c r="Q211" s="207">
        <v>0.00021000000000000001</v>
      </c>
      <c r="R211" s="207">
        <f>Q211*H211</f>
        <v>0.0315</v>
      </c>
      <c r="S211" s="207">
        <v>0</v>
      </c>
      <c r="T211" s="20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9" t="s">
        <v>207</v>
      </c>
      <c r="AT211" s="209" t="s">
        <v>203</v>
      </c>
      <c r="AU211" s="209" t="s">
        <v>74</v>
      </c>
      <c r="AY211" s="16" t="s">
        <v>174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6" t="s">
        <v>81</v>
      </c>
      <c r="BK211" s="210">
        <f>ROUND(I211*H211,2)</f>
        <v>0</v>
      </c>
      <c r="BL211" s="16" t="s">
        <v>173</v>
      </c>
      <c r="BM211" s="209" t="s">
        <v>567</v>
      </c>
    </row>
    <row r="212" s="2" customFormat="1">
      <c r="A212" s="37"/>
      <c r="B212" s="38"/>
      <c r="C212" s="39"/>
      <c r="D212" s="211" t="s">
        <v>176</v>
      </c>
      <c r="E212" s="39"/>
      <c r="F212" s="212" t="s">
        <v>566</v>
      </c>
      <c r="G212" s="39"/>
      <c r="H212" s="39"/>
      <c r="I212" s="147"/>
      <c r="J212" s="39"/>
      <c r="K212" s="39"/>
      <c r="L212" s="43"/>
      <c r="M212" s="213"/>
      <c r="N212" s="214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176</v>
      </c>
      <c r="AU212" s="16" t="s">
        <v>74</v>
      </c>
    </row>
    <row r="213" s="2" customFormat="1" ht="21.75" customHeight="1">
      <c r="A213" s="37"/>
      <c r="B213" s="38"/>
      <c r="C213" s="248" t="s">
        <v>342</v>
      </c>
      <c r="D213" s="248" t="s">
        <v>203</v>
      </c>
      <c r="E213" s="249" t="s">
        <v>568</v>
      </c>
      <c r="F213" s="250" t="s">
        <v>569</v>
      </c>
      <c r="G213" s="251" t="s">
        <v>268</v>
      </c>
      <c r="H213" s="252">
        <v>124</v>
      </c>
      <c r="I213" s="253"/>
      <c r="J213" s="254">
        <f>ROUND(I213*H213,2)</f>
        <v>0</v>
      </c>
      <c r="K213" s="250" t="s">
        <v>172</v>
      </c>
      <c r="L213" s="255"/>
      <c r="M213" s="256" t="s">
        <v>19</v>
      </c>
      <c r="N213" s="257" t="s">
        <v>45</v>
      </c>
      <c r="O213" s="83"/>
      <c r="P213" s="207">
        <f>O213*H213</f>
        <v>0</v>
      </c>
      <c r="Q213" s="207">
        <v>0.00018000000000000001</v>
      </c>
      <c r="R213" s="207">
        <f>Q213*H213</f>
        <v>0.022320000000000003</v>
      </c>
      <c r="S213" s="207">
        <v>0</v>
      </c>
      <c r="T213" s="20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9" t="s">
        <v>207</v>
      </c>
      <c r="AT213" s="209" t="s">
        <v>203</v>
      </c>
      <c r="AU213" s="209" t="s">
        <v>74</v>
      </c>
      <c r="AY213" s="16" t="s">
        <v>174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6" t="s">
        <v>81</v>
      </c>
      <c r="BK213" s="210">
        <f>ROUND(I213*H213,2)</f>
        <v>0</v>
      </c>
      <c r="BL213" s="16" t="s">
        <v>173</v>
      </c>
      <c r="BM213" s="209" t="s">
        <v>570</v>
      </c>
    </row>
    <row r="214" s="2" customFormat="1">
      <c r="A214" s="37"/>
      <c r="B214" s="38"/>
      <c r="C214" s="39"/>
      <c r="D214" s="211" t="s">
        <v>176</v>
      </c>
      <c r="E214" s="39"/>
      <c r="F214" s="212" t="s">
        <v>569</v>
      </c>
      <c r="G214" s="39"/>
      <c r="H214" s="39"/>
      <c r="I214" s="147"/>
      <c r="J214" s="39"/>
      <c r="K214" s="39"/>
      <c r="L214" s="43"/>
      <c r="M214" s="213"/>
      <c r="N214" s="214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176</v>
      </c>
      <c r="AU214" s="16" t="s">
        <v>74</v>
      </c>
    </row>
    <row r="215" s="2" customFormat="1" ht="21.75" customHeight="1">
      <c r="A215" s="37"/>
      <c r="B215" s="38"/>
      <c r="C215" s="198" t="s">
        <v>348</v>
      </c>
      <c r="D215" s="198" t="s">
        <v>168</v>
      </c>
      <c r="E215" s="199" t="s">
        <v>571</v>
      </c>
      <c r="F215" s="200" t="s">
        <v>572</v>
      </c>
      <c r="G215" s="201" t="s">
        <v>220</v>
      </c>
      <c r="H215" s="202">
        <v>55</v>
      </c>
      <c r="I215" s="203"/>
      <c r="J215" s="204">
        <f>ROUND(I215*H215,2)</f>
        <v>0</v>
      </c>
      <c r="K215" s="200" t="s">
        <v>172</v>
      </c>
      <c r="L215" s="43"/>
      <c r="M215" s="205" t="s">
        <v>19</v>
      </c>
      <c r="N215" s="206" t="s">
        <v>45</v>
      </c>
      <c r="O215" s="83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9" t="s">
        <v>173</v>
      </c>
      <c r="AT215" s="209" t="s">
        <v>168</v>
      </c>
      <c r="AU215" s="209" t="s">
        <v>74</v>
      </c>
      <c r="AY215" s="16" t="s">
        <v>174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6" t="s">
        <v>81</v>
      </c>
      <c r="BK215" s="210">
        <f>ROUND(I215*H215,2)</f>
        <v>0</v>
      </c>
      <c r="BL215" s="16" t="s">
        <v>173</v>
      </c>
      <c r="BM215" s="209" t="s">
        <v>573</v>
      </c>
    </row>
    <row r="216" s="2" customFormat="1">
      <c r="A216" s="37"/>
      <c r="B216" s="38"/>
      <c r="C216" s="39"/>
      <c r="D216" s="211" t="s">
        <v>176</v>
      </c>
      <c r="E216" s="39"/>
      <c r="F216" s="212" t="s">
        <v>574</v>
      </c>
      <c r="G216" s="39"/>
      <c r="H216" s="39"/>
      <c r="I216" s="147"/>
      <c r="J216" s="39"/>
      <c r="K216" s="39"/>
      <c r="L216" s="43"/>
      <c r="M216" s="213"/>
      <c r="N216" s="214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176</v>
      </c>
      <c r="AU216" s="16" t="s">
        <v>74</v>
      </c>
    </row>
    <row r="217" s="2" customFormat="1">
      <c r="A217" s="37"/>
      <c r="B217" s="38"/>
      <c r="C217" s="39"/>
      <c r="D217" s="211" t="s">
        <v>178</v>
      </c>
      <c r="E217" s="39"/>
      <c r="F217" s="215" t="s">
        <v>280</v>
      </c>
      <c r="G217" s="39"/>
      <c r="H217" s="39"/>
      <c r="I217" s="147"/>
      <c r="J217" s="39"/>
      <c r="K217" s="39"/>
      <c r="L217" s="43"/>
      <c r="M217" s="213"/>
      <c r="N217" s="214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178</v>
      </c>
      <c r="AU217" s="16" t="s">
        <v>74</v>
      </c>
    </row>
    <row r="218" s="2" customFormat="1" ht="21.75" customHeight="1">
      <c r="A218" s="37"/>
      <c r="B218" s="38"/>
      <c r="C218" s="248" t="s">
        <v>355</v>
      </c>
      <c r="D218" s="248" t="s">
        <v>203</v>
      </c>
      <c r="E218" s="249" t="s">
        <v>575</v>
      </c>
      <c r="F218" s="250" t="s">
        <v>576</v>
      </c>
      <c r="G218" s="251" t="s">
        <v>268</v>
      </c>
      <c r="H218" s="252">
        <v>2</v>
      </c>
      <c r="I218" s="253"/>
      <c r="J218" s="254">
        <f>ROUND(I218*H218,2)</f>
        <v>0</v>
      </c>
      <c r="K218" s="250" t="s">
        <v>172</v>
      </c>
      <c r="L218" s="255"/>
      <c r="M218" s="256" t="s">
        <v>19</v>
      </c>
      <c r="N218" s="257" t="s">
        <v>45</v>
      </c>
      <c r="O218" s="83"/>
      <c r="P218" s="207">
        <f>O218*H218</f>
        <v>0</v>
      </c>
      <c r="Q218" s="207">
        <v>1.7780400000000001</v>
      </c>
      <c r="R218" s="207">
        <f>Q218*H218</f>
        <v>3.5560800000000001</v>
      </c>
      <c r="S218" s="207">
        <v>0</v>
      </c>
      <c r="T218" s="20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9" t="s">
        <v>207</v>
      </c>
      <c r="AT218" s="209" t="s">
        <v>203</v>
      </c>
      <c r="AU218" s="209" t="s">
        <v>74</v>
      </c>
      <c r="AY218" s="16" t="s">
        <v>174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6" t="s">
        <v>81</v>
      </c>
      <c r="BK218" s="210">
        <f>ROUND(I218*H218,2)</f>
        <v>0</v>
      </c>
      <c r="BL218" s="16" t="s">
        <v>173</v>
      </c>
      <c r="BM218" s="209" t="s">
        <v>577</v>
      </c>
    </row>
    <row r="219" s="2" customFormat="1">
      <c r="A219" s="37"/>
      <c r="B219" s="38"/>
      <c r="C219" s="39"/>
      <c r="D219" s="211" t="s">
        <v>176</v>
      </c>
      <c r="E219" s="39"/>
      <c r="F219" s="212" t="s">
        <v>576</v>
      </c>
      <c r="G219" s="39"/>
      <c r="H219" s="39"/>
      <c r="I219" s="147"/>
      <c r="J219" s="39"/>
      <c r="K219" s="39"/>
      <c r="L219" s="43"/>
      <c r="M219" s="213"/>
      <c r="N219" s="214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176</v>
      </c>
      <c r="AU219" s="16" t="s">
        <v>74</v>
      </c>
    </row>
    <row r="220" s="2" customFormat="1" ht="21.75" customHeight="1">
      <c r="A220" s="37"/>
      <c r="B220" s="38"/>
      <c r="C220" s="198" t="s">
        <v>362</v>
      </c>
      <c r="D220" s="198" t="s">
        <v>168</v>
      </c>
      <c r="E220" s="199" t="s">
        <v>578</v>
      </c>
      <c r="F220" s="200" t="s">
        <v>579</v>
      </c>
      <c r="G220" s="201" t="s">
        <v>295</v>
      </c>
      <c r="H220" s="202">
        <v>4</v>
      </c>
      <c r="I220" s="203"/>
      <c r="J220" s="204">
        <f>ROUND(I220*H220,2)</f>
        <v>0</v>
      </c>
      <c r="K220" s="200" t="s">
        <v>172</v>
      </c>
      <c r="L220" s="43"/>
      <c r="M220" s="205" t="s">
        <v>19</v>
      </c>
      <c r="N220" s="206" t="s">
        <v>45</v>
      </c>
      <c r="O220" s="83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9" t="s">
        <v>173</v>
      </c>
      <c r="AT220" s="209" t="s">
        <v>168</v>
      </c>
      <c r="AU220" s="209" t="s">
        <v>74</v>
      </c>
      <c r="AY220" s="16" t="s">
        <v>174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6" t="s">
        <v>81</v>
      </c>
      <c r="BK220" s="210">
        <f>ROUND(I220*H220,2)</f>
        <v>0</v>
      </c>
      <c r="BL220" s="16" t="s">
        <v>173</v>
      </c>
      <c r="BM220" s="209" t="s">
        <v>580</v>
      </c>
    </row>
    <row r="221" s="2" customFormat="1">
      <c r="A221" s="37"/>
      <c r="B221" s="38"/>
      <c r="C221" s="39"/>
      <c r="D221" s="211" t="s">
        <v>176</v>
      </c>
      <c r="E221" s="39"/>
      <c r="F221" s="212" t="s">
        <v>581</v>
      </c>
      <c r="G221" s="39"/>
      <c r="H221" s="39"/>
      <c r="I221" s="147"/>
      <c r="J221" s="39"/>
      <c r="K221" s="39"/>
      <c r="L221" s="43"/>
      <c r="M221" s="213"/>
      <c r="N221" s="214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176</v>
      </c>
      <c r="AU221" s="16" t="s">
        <v>74</v>
      </c>
    </row>
    <row r="222" s="2" customFormat="1">
      <c r="A222" s="37"/>
      <c r="B222" s="38"/>
      <c r="C222" s="39"/>
      <c r="D222" s="211" t="s">
        <v>178</v>
      </c>
      <c r="E222" s="39"/>
      <c r="F222" s="215" t="s">
        <v>298</v>
      </c>
      <c r="G222" s="39"/>
      <c r="H222" s="39"/>
      <c r="I222" s="147"/>
      <c r="J222" s="39"/>
      <c r="K222" s="39"/>
      <c r="L222" s="43"/>
      <c r="M222" s="213"/>
      <c r="N222" s="214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178</v>
      </c>
      <c r="AU222" s="16" t="s">
        <v>74</v>
      </c>
    </row>
    <row r="223" s="2" customFormat="1" ht="21.75" customHeight="1">
      <c r="A223" s="37"/>
      <c r="B223" s="38"/>
      <c r="C223" s="198" t="s">
        <v>368</v>
      </c>
      <c r="D223" s="198" t="s">
        <v>168</v>
      </c>
      <c r="E223" s="199" t="s">
        <v>582</v>
      </c>
      <c r="F223" s="200" t="s">
        <v>583</v>
      </c>
      <c r="G223" s="201" t="s">
        <v>295</v>
      </c>
      <c r="H223" s="202">
        <v>2</v>
      </c>
      <c r="I223" s="203"/>
      <c r="J223" s="204">
        <f>ROUND(I223*H223,2)</f>
        <v>0</v>
      </c>
      <c r="K223" s="200" t="s">
        <v>172</v>
      </c>
      <c r="L223" s="43"/>
      <c r="M223" s="205" t="s">
        <v>19</v>
      </c>
      <c r="N223" s="206" t="s">
        <v>45</v>
      </c>
      <c r="O223" s="83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9" t="s">
        <v>173</v>
      </c>
      <c r="AT223" s="209" t="s">
        <v>168</v>
      </c>
      <c r="AU223" s="209" t="s">
        <v>74</v>
      </c>
      <c r="AY223" s="16" t="s">
        <v>174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6" t="s">
        <v>81</v>
      </c>
      <c r="BK223" s="210">
        <f>ROUND(I223*H223,2)</f>
        <v>0</v>
      </c>
      <c r="BL223" s="16" t="s">
        <v>173</v>
      </c>
      <c r="BM223" s="209" t="s">
        <v>584</v>
      </c>
    </row>
    <row r="224" s="2" customFormat="1">
      <c r="A224" s="37"/>
      <c r="B224" s="38"/>
      <c r="C224" s="39"/>
      <c r="D224" s="211" t="s">
        <v>176</v>
      </c>
      <c r="E224" s="39"/>
      <c r="F224" s="212" t="s">
        <v>585</v>
      </c>
      <c r="G224" s="39"/>
      <c r="H224" s="39"/>
      <c r="I224" s="147"/>
      <c r="J224" s="39"/>
      <c r="K224" s="39"/>
      <c r="L224" s="43"/>
      <c r="M224" s="213"/>
      <c r="N224" s="214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176</v>
      </c>
      <c r="AU224" s="16" t="s">
        <v>74</v>
      </c>
    </row>
    <row r="225" s="2" customFormat="1">
      <c r="A225" s="37"/>
      <c r="B225" s="38"/>
      <c r="C225" s="39"/>
      <c r="D225" s="211" t="s">
        <v>178</v>
      </c>
      <c r="E225" s="39"/>
      <c r="F225" s="215" t="s">
        <v>304</v>
      </c>
      <c r="G225" s="39"/>
      <c r="H225" s="39"/>
      <c r="I225" s="147"/>
      <c r="J225" s="39"/>
      <c r="K225" s="39"/>
      <c r="L225" s="43"/>
      <c r="M225" s="213"/>
      <c r="N225" s="214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178</v>
      </c>
      <c r="AU225" s="16" t="s">
        <v>74</v>
      </c>
    </row>
    <row r="226" s="2" customFormat="1" ht="33" customHeight="1">
      <c r="A226" s="37"/>
      <c r="B226" s="38"/>
      <c r="C226" s="198" t="s">
        <v>377</v>
      </c>
      <c r="D226" s="198" t="s">
        <v>168</v>
      </c>
      <c r="E226" s="199" t="s">
        <v>586</v>
      </c>
      <c r="F226" s="200" t="s">
        <v>587</v>
      </c>
      <c r="G226" s="201" t="s">
        <v>220</v>
      </c>
      <c r="H226" s="202">
        <v>70</v>
      </c>
      <c r="I226" s="203"/>
      <c r="J226" s="204">
        <f>ROUND(I226*H226,2)</f>
        <v>0</v>
      </c>
      <c r="K226" s="200" t="s">
        <v>172</v>
      </c>
      <c r="L226" s="43"/>
      <c r="M226" s="205" t="s">
        <v>19</v>
      </c>
      <c r="N226" s="206" t="s">
        <v>45</v>
      </c>
      <c r="O226" s="83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9" t="s">
        <v>173</v>
      </c>
      <c r="AT226" s="209" t="s">
        <v>168</v>
      </c>
      <c r="AU226" s="209" t="s">
        <v>74</v>
      </c>
      <c r="AY226" s="16" t="s">
        <v>174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6" t="s">
        <v>81</v>
      </c>
      <c r="BK226" s="210">
        <f>ROUND(I226*H226,2)</f>
        <v>0</v>
      </c>
      <c r="BL226" s="16" t="s">
        <v>173</v>
      </c>
      <c r="BM226" s="209" t="s">
        <v>588</v>
      </c>
    </row>
    <row r="227" s="2" customFormat="1">
      <c r="A227" s="37"/>
      <c r="B227" s="38"/>
      <c r="C227" s="39"/>
      <c r="D227" s="211" t="s">
        <v>176</v>
      </c>
      <c r="E227" s="39"/>
      <c r="F227" s="212" t="s">
        <v>589</v>
      </c>
      <c r="G227" s="39"/>
      <c r="H227" s="39"/>
      <c r="I227" s="147"/>
      <c r="J227" s="39"/>
      <c r="K227" s="39"/>
      <c r="L227" s="43"/>
      <c r="M227" s="213"/>
      <c r="N227" s="214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176</v>
      </c>
      <c r="AU227" s="16" t="s">
        <v>74</v>
      </c>
    </row>
    <row r="228" s="2" customFormat="1">
      <c r="A228" s="37"/>
      <c r="B228" s="38"/>
      <c r="C228" s="39"/>
      <c r="D228" s="211" t="s">
        <v>178</v>
      </c>
      <c r="E228" s="39"/>
      <c r="F228" s="215" t="s">
        <v>309</v>
      </c>
      <c r="G228" s="39"/>
      <c r="H228" s="39"/>
      <c r="I228" s="147"/>
      <c r="J228" s="39"/>
      <c r="K228" s="39"/>
      <c r="L228" s="43"/>
      <c r="M228" s="213"/>
      <c r="N228" s="214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178</v>
      </c>
      <c r="AU228" s="16" t="s">
        <v>74</v>
      </c>
    </row>
    <row r="229" s="11" customFormat="1">
      <c r="A229" s="11"/>
      <c r="B229" s="226"/>
      <c r="C229" s="227"/>
      <c r="D229" s="211" t="s">
        <v>180</v>
      </c>
      <c r="E229" s="228" t="s">
        <v>19</v>
      </c>
      <c r="F229" s="229" t="s">
        <v>590</v>
      </c>
      <c r="G229" s="227"/>
      <c r="H229" s="230">
        <v>70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T229" s="236" t="s">
        <v>180</v>
      </c>
      <c r="AU229" s="236" t="s">
        <v>74</v>
      </c>
      <c r="AV229" s="11" t="s">
        <v>83</v>
      </c>
      <c r="AW229" s="11" t="s">
        <v>35</v>
      </c>
      <c r="AX229" s="11" t="s">
        <v>81</v>
      </c>
      <c r="AY229" s="236" t="s">
        <v>174</v>
      </c>
    </row>
    <row r="230" s="2" customFormat="1" ht="33" customHeight="1">
      <c r="A230" s="37"/>
      <c r="B230" s="38"/>
      <c r="C230" s="198" t="s">
        <v>384</v>
      </c>
      <c r="D230" s="198" t="s">
        <v>168</v>
      </c>
      <c r="E230" s="199" t="s">
        <v>591</v>
      </c>
      <c r="F230" s="200" t="s">
        <v>592</v>
      </c>
      <c r="G230" s="201" t="s">
        <v>220</v>
      </c>
      <c r="H230" s="202">
        <v>70</v>
      </c>
      <c r="I230" s="203"/>
      <c r="J230" s="204">
        <f>ROUND(I230*H230,2)</f>
        <v>0</v>
      </c>
      <c r="K230" s="200" t="s">
        <v>172</v>
      </c>
      <c r="L230" s="43"/>
      <c r="M230" s="205" t="s">
        <v>19</v>
      </c>
      <c r="N230" s="206" t="s">
        <v>45</v>
      </c>
      <c r="O230" s="83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173</v>
      </c>
      <c r="AT230" s="209" t="s">
        <v>168</v>
      </c>
      <c r="AU230" s="209" t="s">
        <v>74</v>
      </c>
      <c r="AY230" s="16" t="s">
        <v>174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81</v>
      </c>
      <c r="BK230" s="210">
        <f>ROUND(I230*H230,2)</f>
        <v>0</v>
      </c>
      <c r="BL230" s="16" t="s">
        <v>173</v>
      </c>
      <c r="BM230" s="209" t="s">
        <v>593</v>
      </c>
    </row>
    <row r="231" s="2" customFormat="1">
      <c r="A231" s="37"/>
      <c r="B231" s="38"/>
      <c r="C231" s="39"/>
      <c r="D231" s="211" t="s">
        <v>176</v>
      </c>
      <c r="E231" s="39"/>
      <c r="F231" s="212" t="s">
        <v>594</v>
      </c>
      <c r="G231" s="39"/>
      <c r="H231" s="39"/>
      <c r="I231" s="147"/>
      <c r="J231" s="39"/>
      <c r="K231" s="39"/>
      <c r="L231" s="43"/>
      <c r="M231" s="213"/>
      <c r="N231" s="214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176</v>
      </c>
      <c r="AU231" s="16" t="s">
        <v>74</v>
      </c>
    </row>
    <row r="232" s="2" customFormat="1">
      <c r="A232" s="37"/>
      <c r="B232" s="38"/>
      <c r="C232" s="39"/>
      <c r="D232" s="211" t="s">
        <v>178</v>
      </c>
      <c r="E232" s="39"/>
      <c r="F232" s="215" t="s">
        <v>309</v>
      </c>
      <c r="G232" s="39"/>
      <c r="H232" s="39"/>
      <c r="I232" s="147"/>
      <c r="J232" s="39"/>
      <c r="K232" s="39"/>
      <c r="L232" s="43"/>
      <c r="M232" s="213"/>
      <c r="N232" s="214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178</v>
      </c>
      <c r="AU232" s="16" t="s">
        <v>74</v>
      </c>
    </row>
    <row r="233" s="11" customFormat="1">
      <c r="A233" s="11"/>
      <c r="B233" s="226"/>
      <c r="C233" s="227"/>
      <c r="D233" s="211" t="s">
        <v>180</v>
      </c>
      <c r="E233" s="228" t="s">
        <v>19</v>
      </c>
      <c r="F233" s="229" t="s">
        <v>590</v>
      </c>
      <c r="G233" s="227"/>
      <c r="H233" s="230">
        <v>70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T233" s="236" t="s">
        <v>180</v>
      </c>
      <c r="AU233" s="236" t="s">
        <v>74</v>
      </c>
      <c r="AV233" s="11" t="s">
        <v>83</v>
      </c>
      <c r="AW233" s="11" t="s">
        <v>35</v>
      </c>
      <c r="AX233" s="11" t="s">
        <v>81</v>
      </c>
      <c r="AY233" s="236" t="s">
        <v>174</v>
      </c>
    </row>
    <row r="234" s="2" customFormat="1" ht="21.75" customHeight="1">
      <c r="A234" s="37"/>
      <c r="B234" s="38"/>
      <c r="C234" s="198" t="s">
        <v>595</v>
      </c>
      <c r="D234" s="198" t="s">
        <v>168</v>
      </c>
      <c r="E234" s="199" t="s">
        <v>596</v>
      </c>
      <c r="F234" s="200" t="s">
        <v>597</v>
      </c>
      <c r="G234" s="201" t="s">
        <v>320</v>
      </c>
      <c r="H234" s="202">
        <v>100</v>
      </c>
      <c r="I234" s="203"/>
      <c r="J234" s="204">
        <f>ROUND(I234*H234,2)</f>
        <v>0</v>
      </c>
      <c r="K234" s="200" t="s">
        <v>172</v>
      </c>
      <c r="L234" s="43"/>
      <c r="M234" s="205" t="s">
        <v>19</v>
      </c>
      <c r="N234" s="206" t="s">
        <v>45</v>
      </c>
      <c r="O234" s="83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9" t="s">
        <v>173</v>
      </c>
      <c r="AT234" s="209" t="s">
        <v>168</v>
      </c>
      <c r="AU234" s="209" t="s">
        <v>74</v>
      </c>
      <c r="AY234" s="16" t="s">
        <v>174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6" t="s">
        <v>81</v>
      </c>
      <c r="BK234" s="210">
        <f>ROUND(I234*H234,2)</f>
        <v>0</v>
      </c>
      <c r="BL234" s="16" t="s">
        <v>173</v>
      </c>
      <c r="BM234" s="209" t="s">
        <v>598</v>
      </c>
    </row>
    <row r="235" s="2" customFormat="1">
      <c r="A235" s="37"/>
      <c r="B235" s="38"/>
      <c r="C235" s="39"/>
      <c r="D235" s="211" t="s">
        <v>176</v>
      </c>
      <c r="E235" s="39"/>
      <c r="F235" s="212" t="s">
        <v>599</v>
      </c>
      <c r="G235" s="39"/>
      <c r="H235" s="39"/>
      <c r="I235" s="147"/>
      <c r="J235" s="39"/>
      <c r="K235" s="39"/>
      <c r="L235" s="43"/>
      <c r="M235" s="213"/>
      <c r="N235" s="214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176</v>
      </c>
      <c r="AU235" s="16" t="s">
        <v>74</v>
      </c>
    </row>
    <row r="236" s="2" customFormat="1">
      <c r="A236" s="37"/>
      <c r="B236" s="38"/>
      <c r="C236" s="39"/>
      <c r="D236" s="211" t="s">
        <v>178</v>
      </c>
      <c r="E236" s="39"/>
      <c r="F236" s="215" t="s">
        <v>600</v>
      </c>
      <c r="G236" s="39"/>
      <c r="H236" s="39"/>
      <c r="I236" s="147"/>
      <c r="J236" s="39"/>
      <c r="K236" s="39"/>
      <c r="L236" s="43"/>
      <c r="M236" s="213"/>
      <c r="N236" s="214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178</v>
      </c>
      <c r="AU236" s="16" t="s">
        <v>74</v>
      </c>
    </row>
    <row r="237" s="11" customFormat="1">
      <c r="A237" s="11"/>
      <c r="B237" s="226"/>
      <c r="C237" s="227"/>
      <c r="D237" s="211" t="s">
        <v>180</v>
      </c>
      <c r="E237" s="228" t="s">
        <v>19</v>
      </c>
      <c r="F237" s="229" t="s">
        <v>601</v>
      </c>
      <c r="G237" s="227"/>
      <c r="H237" s="230">
        <v>100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T237" s="236" t="s">
        <v>180</v>
      </c>
      <c r="AU237" s="236" t="s">
        <v>74</v>
      </c>
      <c r="AV237" s="11" t="s">
        <v>83</v>
      </c>
      <c r="AW237" s="11" t="s">
        <v>35</v>
      </c>
      <c r="AX237" s="11" t="s">
        <v>81</v>
      </c>
      <c r="AY237" s="236" t="s">
        <v>174</v>
      </c>
    </row>
    <row r="238" s="2" customFormat="1" ht="21.75" customHeight="1">
      <c r="A238" s="37"/>
      <c r="B238" s="38"/>
      <c r="C238" s="248" t="s">
        <v>602</v>
      </c>
      <c r="D238" s="248" t="s">
        <v>203</v>
      </c>
      <c r="E238" s="249" t="s">
        <v>603</v>
      </c>
      <c r="F238" s="250" t="s">
        <v>604</v>
      </c>
      <c r="G238" s="251" t="s">
        <v>206</v>
      </c>
      <c r="H238" s="252">
        <v>36</v>
      </c>
      <c r="I238" s="253"/>
      <c r="J238" s="254">
        <f>ROUND(I238*H238,2)</f>
        <v>0</v>
      </c>
      <c r="K238" s="250" t="s">
        <v>172</v>
      </c>
      <c r="L238" s="255"/>
      <c r="M238" s="256" t="s">
        <v>19</v>
      </c>
      <c r="N238" s="257" t="s">
        <v>45</v>
      </c>
      <c r="O238" s="83"/>
      <c r="P238" s="207">
        <f>O238*H238</f>
        <v>0</v>
      </c>
      <c r="Q238" s="207">
        <v>1</v>
      </c>
      <c r="R238" s="207">
        <f>Q238*H238</f>
        <v>36</v>
      </c>
      <c r="S238" s="207">
        <v>0</v>
      </c>
      <c r="T238" s="20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9" t="s">
        <v>207</v>
      </c>
      <c r="AT238" s="209" t="s">
        <v>203</v>
      </c>
      <c r="AU238" s="209" t="s">
        <v>74</v>
      </c>
      <c r="AY238" s="16" t="s">
        <v>174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6" t="s">
        <v>81</v>
      </c>
      <c r="BK238" s="210">
        <f>ROUND(I238*H238,2)</f>
        <v>0</v>
      </c>
      <c r="BL238" s="16" t="s">
        <v>173</v>
      </c>
      <c r="BM238" s="209" t="s">
        <v>605</v>
      </c>
    </row>
    <row r="239" s="2" customFormat="1">
      <c r="A239" s="37"/>
      <c r="B239" s="38"/>
      <c r="C239" s="39"/>
      <c r="D239" s="211" t="s">
        <v>176</v>
      </c>
      <c r="E239" s="39"/>
      <c r="F239" s="212" t="s">
        <v>604</v>
      </c>
      <c r="G239" s="39"/>
      <c r="H239" s="39"/>
      <c r="I239" s="147"/>
      <c r="J239" s="39"/>
      <c r="K239" s="39"/>
      <c r="L239" s="43"/>
      <c r="M239" s="213"/>
      <c r="N239" s="214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176</v>
      </c>
      <c r="AU239" s="16" t="s">
        <v>74</v>
      </c>
    </row>
    <row r="240" s="11" customFormat="1">
      <c r="A240" s="11"/>
      <c r="B240" s="226"/>
      <c r="C240" s="227"/>
      <c r="D240" s="211" t="s">
        <v>180</v>
      </c>
      <c r="E240" s="228" t="s">
        <v>19</v>
      </c>
      <c r="F240" s="229" t="s">
        <v>606</v>
      </c>
      <c r="G240" s="227"/>
      <c r="H240" s="230">
        <v>36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T240" s="236" t="s">
        <v>180</v>
      </c>
      <c r="AU240" s="236" t="s">
        <v>74</v>
      </c>
      <c r="AV240" s="11" t="s">
        <v>83</v>
      </c>
      <c r="AW240" s="11" t="s">
        <v>35</v>
      </c>
      <c r="AX240" s="11" t="s">
        <v>81</v>
      </c>
      <c r="AY240" s="236" t="s">
        <v>174</v>
      </c>
    </row>
    <row r="241" s="2" customFormat="1" ht="44.25" customHeight="1">
      <c r="A241" s="37"/>
      <c r="B241" s="38"/>
      <c r="C241" s="198" t="s">
        <v>607</v>
      </c>
      <c r="D241" s="198" t="s">
        <v>168</v>
      </c>
      <c r="E241" s="199" t="s">
        <v>349</v>
      </c>
      <c r="F241" s="200" t="s">
        <v>350</v>
      </c>
      <c r="G241" s="201" t="s">
        <v>206</v>
      </c>
      <c r="H241" s="202">
        <v>20.475999999999999</v>
      </c>
      <c r="I241" s="203"/>
      <c r="J241" s="204">
        <f>ROUND(I241*H241,2)</f>
        <v>0</v>
      </c>
      <c r="K241" s="200" t="s">
        <v>172</v>
      </c>
      <c r="L241" s="43"/>
      <c r="M241" s="205" t="s">
        <v>19</v>
      </c>
      <c r="N241" s="206" t="s">
        <v>45</v>
      </c>
      <c r="O241" s="83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9" t="s">
        <v>173</v>
      </c>
      <c r="AT241" s="209" t="s">
        <v>168</v>
      </c>
      <c r="AU241" s="209" t="s">
        <v>74</v>
      </c>
      <c r="AY241" s="16" t="s">
        <v>174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6" t="s">
        <v>81</v>
      </c>
      <c r="BK241" s="210">
        <f>ROUND(I241*H241,2)</f>
        <v>0</v>
      </c>
      <c r="BL241" s="16" t="s">
        <v>173</v>
      </c>
      <c r="BM241" s="209" t="s">
        <v>608</v>
      </c>
    </row>
    <row r="242" s="2" customFormat="1">
      <c r="A242" s="37"/>
      <c r="B242" s="38"/>
      <c r="C242" s="39"/>
      <c r="D242" s="211" t="s">
        <v>176</v>
      </c>
      <c r="E242" s="39"/>
      <c r="F242" s="212" t="s">
        <v>352</v>
      </c>
      <c r="G242" s="39"/>
      <c r="H242" s="39"/>
      <c r="I242" s="147"/>
      <c r="J242" s="39"/>
      <c r="K242" s="39"/>
      <c r="L242" s="43"/>
      <c r="M242" s="213"/>
      <c r="N242" s="214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176</v>
      </c>
      <c r="AU242" s="16" t="s">
        <v>74</v>
      </c>
    </row>
    <row r="243" s="2" customFormat="1">
      <c r="A243" s="37"/>
      <c r="B243" s="38"/>
      <c r="C243" s="39"/>
      <c r="D243" s="211" t="s">
        <v>178</v>
      </c>
      <c r="E243" s="39"/>
      <c r="F243" s="215" t="s">
        <v>216</v>
      </c>
      <c r="G243" s="39"/>
      <c r="H243" s="39"/>
      <c r="I243" s="147"/>
      <c r="J243" s="39"/>
      <c r="K243" s="39"/>
      <c r="L243" s="43"/>
      <c r="M243" s="213"/>
      <c r="N243" s="214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178</v>
      </c>
      <c r="AU243" s="16" t="s">
        <v>74</v>
      </c>
    </row>
    <row r="244" s="10" customFormat="1">
      <c r="A244" s="10"/>
      <c r="B244" s="216"/>
      <c r="C244" s="217"/>
      <c r="D244" s="211" t="s">
        <v>180</v>
      </c>
      <c r="E244" s="218" t="s">
        <v>19</v>
      </c>
      <c r="F244" s="219" t="s">
        <v>353</v>
      </c>
      <c r="G244" s="217"/>
      <c r="H244" s="218" t="s">
        <v>19</v>
      </c>
      <c r="I244" s="220"/>
      <c r="J244" s="217"/>
      <c r="K244" s="217"/>
      <c r="L244" s="221"/>
      <c r="M244" s="222"/>
      <c r="N244" s="223"/>
      <c r="O244" s="223"/>
      <c r="P244" s="223"/>
      <c r="Q244" s="223"/>
      <c r="R244" s="223"/>
      <c r="S244" s="223"/>
      <c r="T244" s="224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T244" s="225" t="s">
        <v>180</v>
      </c>
      <c r="AU244" s="225" t="s">
        <v>74</v>
      </c>
      <c r="AV244" s="10" t="s">
        <v>81</v>
      </c>
      <c r="AW244" s="10" t="s">
        <v>35</v>
      </c>
      <c r="AX244" s="10" t="s">
        <v>74</v>
      </c>
      <c r="AY244" s="225" t="s">
        <v>174</v>
      </c>
    </row>
    <row r="245" s="11" customFormat="1">
      <c r="A245" s="11"/>
      <c r="B245" s="226"/>
      <c r="C245" s="227"/>
      <c r="D245" s="211" t="s">
        <v>180</v>
      </c>
      <c r="E245" s="228" t="s">
        <v>19</v>
      </c>
      <c r="F245" s="229" t="s">
        <v>609</v>
      </c>
      <c r="G245" s="227"/>
      <c r="H245" s="230">
        <v>0.62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T245" s="236" t="s">
        <v>180</v>
      </c>
      <c r="AU245" s="236" t="s">
        <v>74</v>
      </c>
      <c r="AV245" s="11" t="s">
        <v>83</v>
      </c>
      <c r="AW245" s="11" t="s">
        <v>35</v>
      </c>
      <c r="AX245" s="11" t="s">
        <v>74</v>
      </c>
      <c r="AY245" s="236" t="s">
        <v>174</v>
      </c>
    </row>
    <row r="246" s="10" customFormat="1">
      <c r="A246" s="10"/>
      <c r="B246" s="216"/>
      <c r="C246" s="217"/>
      <c r="D246" s="211" t="s">
        <v>180</v>
      </c>
      <c r="E246" s="218" t="s">
        <v>19</v>
      </c>
      <c r="F246" s="219" t="s">
        <v>610</v>
      </c>
      <c r="G246" s="217"/>
      <c r="H246" s="218" t="s">
        <v>19</v>
      </c>
      <c r="I246" s="220"/>
      <c r="J246" s="217"/>
      <c r="K246" s="217"/>
      <c r="L246" s="221"/>
      <c r="M246" s="222"/>
      <c r="N246" s="223"/>
      <c r="O246" s="223"/>
      <c r="P246" s="223"/>
      <c r="Q246" s="223"/>
      <c r="R246" s="223"/>
      <c r="S246" s="223"/>
      <c r="T246" s="224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25" t="s">
        <v>180</v>
      </c>
      <c r="AU246" s="225" t="s">
        <v>74</v>
      </c>
      <c r="AV246" s="10" t="s">
        <v>81</v>
      </c>
      <c r="AW246" s="10" t="s">
        <v>35</v>
      </c>
      <c r="AX246" s="10" t="s">
        <v>74</v>
      </c>
      <c r="AY246" s="225" t="s">
        <v>174</v>
      </c>
    </row>
    <row r="247" s="11" customFormat="1">
      <c r="A247" s="11"/>
      <c r="B247" s="226"/>
      <c r="C247" s="227"/>
      <c r="D247" s="211" t="s">
        <v>180</v>
      </c>
      <c r="E247" s="228" t="s">
        <v>19</v>
      </c>
      <c r="F247" s="229" t="s">
        <v>611</v>
      </c>
      <c r="G247" s="227"/>
      <c r="H247" s="230">
        <v>19.856000000000002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T247" s="236" t="s">
        <v>180</v>
      </c>
      <c r="AU247" s="236" t="s">
        <v>74</v>
      </c>
      <c r="AV247" s="11" t="s">
        <v>83</v>
      </c>
      <c r="AW247" s="11" t="s">
        <v>35</v>
      </c>
      <c r="AX247" s="11" t="s">
        <v>74</v>
      </c>
      <c r="AY247" s="236" t="s">
        <v>174</v>
      </c>
    </row>
    <row r="248" s="12" customFormat="1">
      <c r="A248" s="12"/>
      <c r="B248" s="237"/>
      <c r="C248" s="238"/>
      <c r="D248" s="211" t="s">
        <v>180</v>
      </c>
      <c r="E248" s="239" t="s">
        <v>19</v>
      </c>
      <c r="F248" s="240" t="s">
        <v>189</v>
      </c>
      <c r="G248" s="238"/>
      <c r="H248" s="241">
        <v>20.475999999999999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7" t="s">
        <v>180</v>
      </c>
      <c r="AU248" s="247" t="s">
        <v>74</v>
      </c>
      <c r="AV248" s="12" t="s">
        <v>173</v>
      </c>
      <c r="AW248" s="12" t="s">
        <v>35</v>
      </c>
      <c r="AX248" s="12" t="s">
        <v>81</v>
      </c>
      <c r="AY248" s="247" t="s">
        <v>174</v>
      </c>
    </row>
    <row r="249" s="2" customFormat="1" ht="44.25" customHeight="1">
      <c r="A249" s="37"/>
      <c r="B249" s="38"/>
      <c r="C249" s="198" t="s">
        <v>612</v>
      </c>
      <c r="D249" s="198" t="s">
        <v>168</v>
      </c>
      <c r="E249" s="199" t="s">
        <v>613</v>
      </c>
      <c r="F249" s="200" t="s">
        <v>614</v>
      </c>
      <c r="G249" s="201" t="s">
        <v>206</v>
      </c>
      <c r="H249" s="202">
        <v>10.647</v>
      </c>
      <c r="I249" s="203"/>
      <c r="J249" s="204">
        <f>ROUND(I249*H249,2)</f>
        <v>0</v>
      </c>
      <c r="K249" s="200" t="s">
        <v>172</v>
      </c>
      <c r="L249" s="43"/>
      <c r="M249" s="205" t="s">
        <v>19</v>
      </c>
      <c r="N249" s="206" t="s">
        <v>45</v>
      </c>
      <c r="O249" s="83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9" t="s">
        <v>173</v>
      </c>
      <c r="AT249" s="209" t="s">
        <v>168</v>
      </c>
      <c r="AU249" s="209" t="s">
        <v>74</v>
      </c>
      <c r="AY249" s="16" t="s">
        <v>174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6" t="s">
        <v>81</v>
      </c>
      <c r="BK249" s="210">
        <f>ROUND(I249*H249,2)</f>
        <v>0</v>
      </c>
      <c r="BL249" s="16" t="s">
        <v>173</v>
      </c>
      <c r="BM249" s="209" t="s">
        <v>615</v>
      </c>
    </row>
    <row r="250" s="2" customFormat="1">
      <c r="A250" s="37"/>
      <c r="B250" s="38"/>
      <c r="C250" s="39"/>
      <c r="D250" s="211" t="s">
        <v>176</v>
      </c>
      <c r="E250" s="39"/>
      <c r="F250" s="212" t="s">
        <v>616</v>
      </c>
      <c r="G250" s="39"/>
      <c r="H250" s="39"/>
      <c r="I250" s="147"/>
      <c r="J250" s="39"/>
      <c r="K250" s="39"/>
      <c r="L250" s="43"/>
      <c r="M250" s="213"/>
      <c r="N250" s="214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176</v>
      </c>
      <c r="AU250" s="16" t="s">
        <v>74</v>
      </c>
    </row>
    <row r="251" s="2" customFormat="1">
      <c r="A251" s="37"/>
      <c r="B251" s="38"/>
      <c r="C251" s="39"/>
      <c r="D251" s="211" t="s">
        <v>178</v>
      </c>
      <c r="E251" s="39"/>
      <c r="F251" s="215" t="s">
        <v>216</v>
      </c>
      <c r="G251" s="39"/>
      <c r="H251" s="39"/>
      <c r="I251" s="147"/>
      <c r="J251" s="39"/>
      <c r="K251" s="39"/>
      <c r="L251" s="43"/>
      <c r="M251" s="213"/>
      <c r="N251" s="214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178</v>
      </c>
      <c r="AU251" s="16" t="s">
        <v>74</v>
      </c>
    </row>
    <row r="252" s="10" customFormat="1">
      <c r="A252" s="10"/>
      <c r="B252" s="216"/>
      <c r="C252" s="217"/>
      <c r="D252" s="211" t="s">
        <v>180</v>
      </c>
      <c r="E252" s="218" t="s">
        <v>19</v>
      </c>
      <c r="F252" s="219" t="s">
        <v>617</v>
      </c>
      <c r="G252" s="217"/>
      <c r="H252" s="218" t="s">
        <v>19</v>
      </c>
      <c r="I252" s="220"/>
      <c r="J252" s="217"/>
      <c r="K252" s="217"/>
      <c r="L252" s="221"/>
      <c r="M252" s="222"/>
      <c r="N252" s="223"/>
      <c r="O252" s="223"/>
      <c r="P252" s="223"/>
      <c r="Q252" s="223"/>
      <c r="R252" s="223"/>
      <c r="S252" s="223"/>
      <c r="T252" s="224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T252" s="225" t="s">
        <v>180</v>
      </c>
      <c r="AU252" s="225" t="s">
        <v>74</v>
      </c>
      <c r="AV252" s="10" t="s">
        <v>81</v>
      </c>
      <c r="AW252" s="10" t="s">
        <v>35</v>
      </c>
      <c r="AX252" s="10" t="s">
        <v>74</v>
      </c>
      <c r="AY252" s="225" t="s">
        <v>174</v>
      </c>
    </row>
    <row r="253" s="11" customFormat="1">
      <c r="A253" s="11"/>
      <c r="B253" s="226"/>
      <c r="C253" s="227"/>
      <c r="D253" s="211" t="s">
        <v>180</v>
      </c>
      <c r="E253" s="228" t="s">
        <v>19</v>
      </c>
      <c r="F253" s="229" t="s">
        <v>618</v>
      </c>
      <c r="G253" s="227"/>
      <c r="H253" s="230">
        <v>10.647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T253" s="236" t="s">
        <v>180</v>
      </c>
      <c r="AU253" s="236" t="s">
        <v>74</v>
      </c>
      <c r="AV253" s="11" t="s">
        <v>83</v>
      </c>
      <c r="AW253" s="11" t="s">
        <v>35</v>
      </c>
      <c r="AX253" s="11" t="s">
        <v>81</v>
      </c>
      <c r="AY253" s="236" t="s">
        <v>174</v>
      </c>
    </row>
    <row r="254" s="2" customFormat="1" ht="55.5" customHeight="1">
      <c r="A254" s="37"/>
      <c r="B254" s="38"/>
      <c r="C254" s="198" t="s">
        <v>619</v>
      </c>
      <c r="D254" s="198" t="s">
        <v>168</v>
      </c>
      <c r="E254" s="199" t="s">
        <v>356</v>
      </c>
      <c r="F254" s="200" t="s">
        <v>357</v>
      </c>
      <c r="G254" s="201" t="s">
        <v>206</v>
      </c>
      <c r="H254" s="202">
        <v>3.556</v>
      </c>
      <c r="I254" s="203"/>
      <c r="J254" s="204">
        <f>ROUND(I254*H254,2)</f>
        <v>0</v>
      </c>
      <c r="K254" s="200" t="s">
        <v>172</v>
      </c>
      <c r="L254" s="43"/>
      <c r="M254" s="205" t="s">
        <v>19</v>
      </c>
      <c r="N254" s="206" t="s">
        <v>45</v>
      </c>
      <c r="O254" s="83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9" t="s">
        <v>173</v>
      </c>
      <c r="AT254" s="209" t="s">
        <v>168</v>
      </c>
      <c r="AU254" s="209" t="s">
        <v>74</v>
      </c>
      <c r="AY254" s="16" t="s">
        <v>174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6" t="s">
        <v>81</v>
      </c>
      <c r="BK254" s="210">
        <f>ROUND(I254*H254,2)</f>
        <v>0</v>
      </c>
      <c r="BL254" s="16" t="s">
        <v>173</v>
      </c>
      <c r="BM254" s="209" t="s">
        <v>620</v>
      </c>
    </row>
    <row r="255" s="2" customFormat="1">
      <c r="A255" s="37"/>
      <c r="B255" s="38"/>
      <c r="C255" s="39"/>
      <c r="D255" s="211" t="s">
        <v>176</v>
      </c>
      <c r="E255" s="39"/>
      <c r="F255" s="212" t="s">
        <v>359</v>
      </c>
      <c r="G255" s="39"/>
      <c r="H255" s="39"/>
      <c r="I255" s="147"/>
      <c r="J255" s="39"/>
      <c r="K255" s="39"/>
      <c r="L255" s="43"/>
      <c r="M255" s="213"/>
      <c r="N255" s="214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176</v>
      </c>
      <c r="AU255" s="16" t="s">
        <v>74</v>
      </c>
    </row>
    <row r="256" s="2" customFormat="1">
      <c r="A256" s="37"/>
      <c r="B256" s="38"/>
      <c r="C256" s="39"/>
      <c r="D256" s="211" t="s">
        <v>178</v>
      </c>
      <c r="E256" s="39"/>
      <c r="F256" s="215" t="s">
        <v>216</v>
      </c>
      <c r="G256" s="39"/>
      <c r="H256" s="39"/>
      <c r="I256" s="147"/>
      <c r="J256" s="39"/>
      <c r="K256" s="39"/>
      <c r="L256" s="43"/>
      <c r="M256" s="213"/>
      <c r="N256" s="214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178</v>
      </c>
      <c r="AU256" s="16" t="s">
        <v>74</v>
      </c>
    </row>
    <row r="257" s="10" customFormat="1">
      <c r="A257" s="10"/>
      <c r="B257" s="216"/>
      <c r="C257" s="217"/>
      <c r="D257" s="211" t="s">
        <v>180</v>
      </c>
      <c r="E257" s="218" t="s">
        <v>19</v>
      </c>
      <c r="F257" s="219" t="s">
        <v>360</v>
      </c>
      <c r="G257" s="217"/>
      <c r="H257" s="218" t="s">
        <v>19</v>
      </c>
      <c r="I257" s="220"/>
      <c r="J257" s="217"/>
      <c r="K257" s="217"/>
      <c r="L257" s="221"/>
      <c r="M257" s="222"/>
      <c r="N257" s="223"/>
      <c r="O257" s="223"/>
      <c r="P257" s="223"/>
      <c r="Q257" s="223"/>
      <c r="R257" s="223"/>
      <c r="S257" s="223"/>
      <c r="T257" s="224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225" t="s">
        <v>180</v>
      </c>
      <c r="AU257" s="225" t="s">
        <v>74</v>
      </c>
      <c r="AV257" s="10" t="s">
        <v>81</v>
      </c>
      <c r="AW257" s="10" t="s">
        <v>35</v>
      </c>
      <c r="AX257" s="10" t="s">
        <v>74</v>
      </c>
      <c r="AY257" s="225" t="s">
        <v>174</v>
      </c>
    </row>
    <row r="258" s="11" customFormat="1">
      <c r="A258" s="11"/>
      <c r="B258" s="226"/>
      <c r="C258" s="227"/>
      <c r="D258" s="211" t="s">
        <v>180</v>
      </c>
      <c r="E258" s="228" t="s">
        <v>19</v>
      </c>
      <c r="F258" s="229" t="s">
        <v>621</v>
      </c>
      <c r="G258" s="227"/>
      <c r="H258" s="230">
        <v>3.556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T258" s="236" t="s">
        <v>180</v>
      </c>
      <c r="AU258" s="236" t="s">
        <v>74</v>
      </c>
      <c r="AV258" s="11" t="s">
        <v>83</v>
      </c>
      <c r="AW258" s="11" t="s">
        <v>35</v>
      </c>
      <c r="AX258" s="11" t="s">
        <v>81</v>
      </c>
      <c r="AY258" s="236" t="s">
        <v>174</v>
      </c>
    </row>
    <row r="259" s="2" customFormat="1" ht="55.5" customHeight="1">
      <c r="A259" s="37"/>
      <c r="B259" s="38"/>
      <c r="C259" s="198" t="s">
        <v>622</v>
      </c>
      <c r="D259" s="198" t="s">
        <v>168</v>
      </c>
      <c r="E259" s="199" t="s">
        <v>363</v>
      </c>
      <c r="F259" s="200" t="s">
        <v>364</v>
      </c>
      <c r="G259" s="201" t="s">
        <v>206</v>
      </c>
      <c r="H259" s="202">
        <v>426.72000000000003</v>
      </c>
      <c r="I259" s="203"/>
      <c r="J259" s="204">
        <f>ROUND(I259*H259,2)</f>
        <v>0</v>
      </c>
      <c r="K259" s="200" t="s">
        <v>172</v>
      </c>
      <c r="L259" s="43"/>
      <c r="M259" s="205" t="s">
        <v>19</v>
      </c>
      <c r="N259" s="206" t="s">
        <v>45</v>
      </c>
      <c r="O259" s="83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9" t="s">
        <v>173</v>
      </c>
      <c r="AT259" s="209" t="s">
        <v>168</v>
      </c>
      <c r="AU259" s="209" t="s">
        <v>74</v>
      </c>
      <c r="AY259" s="16" t="s">
        <v>174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6" t="s">
        <v>81</v>
      </c>
      <c r="BK259" s="210">
        <f>ROUND(I259*H259,2)</f>
        <v>0</v>
      </c>
      <c r="BL259" s="16" t="s">
        <v>173</v>
      </c>
      <c r="BM259" s="209" t="s">
        <v>623</v>
      </c>
    </row>
    <row r="260" s="2" customFormat="1">
      <c r="A260" s="37"/>
      <c r="B260" s="38"/>
      <c r="C260" s="39"/>
      <c r="D260" s="211" t="s">
        <v>176</v>
      </c>
      <c r="E260" s="39"/>
      <c r="F260" s="212" t="s">
        <v>366</v>
      </c>
      <c r="G260" s="39"/>
      <c r="H260" s="39"/>
      <c r="I260" s="147"/>
      <c r="J260" s="39"/>
      <c r="K260" s="39"/>
      <c r="L260" s="43"/>
      <c r="M260" s="213"/>
      <c r="N260" s="214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176</v>
      </c>
      <c r="AU260" s="16" t="s">
        <v>74</v>
      </c>
    </row>
    <row r="261" s="2" customFormat="1">
      <c r="A261" s="37"/>
      <c r="B261" s="38"/>
      <c r="C261" s="39"/>
      <c r="D261" s="211" t="s">
        <v>178</v>
      </c>
      <c r="E261" s="39"/>
      <c r="F261" s="215" t="s">
        <v>216</v>
      </c>
      <c r="G261" s="39"/>
      <c r="H261" s="39"/>
      <c r="I261" s="147"/>
      <c r="J261" s="39"/>
      <c r="K261" s="39"/>
      <c r="L261" s="43"/>
      <c r="M261" s="213"/>
      <c r="N261" s="214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178</v>
      </c>
      <c r="AU261" s="16" t="s">
        <v>74</v>
      </c>
    </row>
    <row r="262" s="11" customFormat="1">
      <c r="A262" s="11"/>
      <c r="B262" s="226"/>
      <c r="C262" s="227"/>
      <c r="D262" s="211" t="s">
        <v>180</v>
      </c>
      <c r="E262" s="228" t="s">
        <v>19</v>
      </c>
      <c r="F262" s="229" t="s">
        <v>624</v>
      </c>
      <c r="G262" s="227"/>
      <c r="H262" s="230">
        <v>426.72000000000003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T262" s="236" t="s">
        <v>180</v>
      </c>
      <c r="AU262" s="236" t="s">
        <v>74</v>
      </c>
      <c r="AV262" s="11" t="s">
        <v>83</v>
      </c>
      <c r="AW262" s="11" t="s">
        <v>35</v>
      </c>
      <c r="AX262" s="11" t="s">
        <v>81</v>
      </c>
      <c r="AY262" s="236" t="s">
        <v>174</v>
      </c>
    </row>
    <row r="263" s="2" customFormat="1" ht="44.25" customHeight="1">
      <c r="A263" s="37"/>
      <c r="B263" s="38"/>
      <c r="C263" s="198" t="s">
        <v>625</v>
      </c>
      <c r="D263" s="198" t="s">
        <v>168</v>
      </c>
      <c r="E263" s="199" t="s">
        <v>369</v>
      </c>
      <c r="F263" s="200" t="s">
        <v>370</v>
      </c>
      <c r="G263" s="201" t="s">
        <v>206</v>
      </c>
      <c r="H263" s="202">
        <v>87.593999999999994</v>
      </c>
      <c r="I263" s="203"/>
      <c r="J263" s="204">
        <f>ROUND(I263*H263,2)</f>
        <v>0</v>
      </c>
      <c r="K263" s="200" t="s">
        <v>172</v>
      </c>
      <c r="L263" s="43"/>
      <c r="M263" s="205" t="s">
        <v>19</v>
      </c>
      <c r="N263" s="206" t="s">
        <v>45</v>
      </c>
      <c r="O263" s="83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9" t="s">
        <v>173</v>
      </c>
      <c r="AT263" s="209" t="s">
        <v>168</v>
      </c>
      <c r="AU263" s="209" t="s">
        <v>74</v>
      </c>
      <c r="AY263" s="16" t="s">
        <v>174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6" t="s">
        <v>81</v>
      </c>
      <c r="BK263" s="210">
        <f>ROUND(I263*H263,2)</f>
        <v>0</v>
      </c>
      <c r="BL263" s="16" t="s">
        <v>173</v>
      </c>
      <c r="BM263" s="209" t="s">
        <v>626</v>
      </c>
    </row>
    <row r="264" s="2" customFormat="1">
      <c r="A264" s="37"/>
      <c r="B264" s="38"/>
      <c r="C264" s="39"/>
      <c r="D264" s="211" t="s">
        <v>176</v>
      </c>
      <c r="E264" s="39"/>
      <c r="F264" s="212" t="s">
        <v>372</v>
      </c>
      <c r="G264" s="39"/>
      <c r="H264" s="39"/>
      <c r="I264" s="147"/>
      <c r="J264" s="39"/>
      <c r="K264" s="39"/>
      <c r="L264" s="43"/>
      <c r="M264" s="213"/>
      <c r="N264" s="214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176</v>
      </c>
      <c r="AU264" s="16" t="s">
        <v>74</v>
      </c>
    </row>
    <row r="265" s="2" customFormat="1">
      <c r="A265" s="37"/>
      <c r="B265" s="38"/>
      <c r="C265" s="39"/>
      <c r="D265" s="211" t="s">
        <v>178</v>
      </c>
      <c r="E265" s="39"/>
      <c r="F265" s="215" t="s">
        <v>216</v>
      </c>
      <c r="G265" s="39"/>
      <c r="H265" s="39"/>
      <c r="I265" s="147"/>
      <c r="J265" s="39"/>
      <c r="K265" s="39"/>
      <c r="L265" s="43"/>
      <c r="M265" s="213"/>
      <c r="N265" s="214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178</v>
      </c>
      <c r="AU265" s="16" t="s">
        <v>74</v>
      </c>
    </row>
    <row r="266" s="10" customFormat="1">
      <c r="A266" s="10"/>
      <c r="B266" s="216"/>
      <c r="C266" s="217"/>
      <c r="D266" s="211" t="s">
        <v>180</v>
      </c>
      <c r="E266" s="218" t="s">
        <v>19</v>
      </c>
      <c r="F266" s="219" t="s">
        <v>373</v>
      </c>
      <c r="G266" s="217"/>
      <c r="H266" s="218" t="s">
        <v>19</v>
      </c>
      <c r="I266" s="220"/>
      <c r="J266" s="217"/>
      <c r="K266" s="217"/>
      <c r="L266" s="221"/>
      <c r="M266" s="222"/>
      <c r="N266" s="223"/>
      <c r="O266" s="223"/>
      <c r="P266" s="223"/>
      <c r="Q266" s="223"/>
      <c r="R266" s="223"/>
      <c r="S266" s="223"/>
      <c r="T266" s="224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T266" s="225" t="s">
        <v>180</v>
      </c>
      <c r="AU266" s="225" t="s">
        <v>74</v>
      </c>
      <c r="AV266" s="10" t="s">
        <v>81</v>
      </c>
      <c r="AW266" s="10" t="s">
        <v>35</v>
      </c>
      <c r="AX266" s="10" t="s">
        <v>74</v>
      </c>
      <c r="AY266" s="225" t="s">
        <v>174</v>
      </c>
    </row>
    <row r="267" s="11" customFormat="1">
      <c r="A267" s="11"/>
      <c r="B267" s="226"/>
      <c r="C267" s="227"/>
      <c r="D267" s="211" t="s">
        <v>180</v>
      </c>
      <c r="E267" s="228" t="s">
        <v>19</v>
      </c>
      <c r="F267" s="229" t="s">
        <v>627</v>
      </c>
      <c r="G267" s="227"/>
      <c r="H267" s="230">
        <v>72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T267" s="236" t="s">
        <v>180</v>
      </c>
      <c r="AU267" s="236" t="s">
        <v>74</v>
      </c>
      <c r="AV267" s="11" t="s">
        <v>83</v>
      </c>
      <c r="AW267" s="11" t="s">
        <v>35</v>
      </c>
      <c r="AX267" s="11" t="s">
        <v>74</v>
      </c>
      <c r="AY267" s="236" t="s">
        <v>174</v>
      </c>
    </row>
    <row r="268" s="11" customFormat="1">
      <c r="A268" s="11"/>
      <c r="B268" s="226"/>
      <c r="C268" s="227"/>
      <c r="D268" s="211" t="s">
        <v>180</v>
      </c>
      <c r="E268" s="228" t="s">
        <v>19</v>
      </c>
      <c r="F268" s="229" t="s">
        <v>628</v>
      </c>
      <c r="G268" s="227"/>
      <c r="H268" s="230">
        <v>15.5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T268" s="236" t="s">
        <v>180</v>
      </c>
      <c r="AU268" s="236" t="s">
        <v>74</v>
      </c>
      <c r="AV268" s="11" t="s">
        <v>83</v>
      </c>
      <c r="AW268" s="11" t="s">
        <v>35</v>
      </c>
      <c r="AX268" s="11" t="s">
        <v>74</v>
      </c>
      <c r="AY268" s="236" t="s">
        <v>174</v>
      </c>
    </row>
    <row r="269" s="11" customFormat="1">
      <c r="A269" s="11"/>
      <c r="B269" s="226"/>
      <c r="C269" s="227"/>
      <c r="D269" s="211" t="s">
        <v>180</v>
      </c>
      <c r="E269" s="228" t="s">
        <v>19</v>
      </c>
      <c r="F269" s="229" t="s">
        <v>629</v>
      </c>
      <c r="G269" s="227"/>
      <c r="H269" s="230">
        <v>0.094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T269" s="236" t="s">
        <v>180</v>
      </c>
      <c r="AU269" s="236" t="s">
        <v>74</v>
      </c>
      <c r="AV269" s="11" t="s">
        <v>83</v>
      </c>
      <c r="AW269" s="11" t="s">
        <v>35</v>
      </c>
      <c r="AX269" s="11" t="s">
        <v>74</v>
      </c>
      <c r="AY269" s="236" t="s">
        <v>174</v>
      </c>
    </row>
    <row r="270" s="12" customFormat="1">
      <c r="A270" s="12"/>
      <c r="B270" s="237"/>
      <c r="C270" s="238"/>
      <c r="D270" s="211" t="s">
        <v>180</v>
      </c>
      <c r="E270" s="239" t="s">
        <v>19</v>
      </c>
      <c r="F270" s="240" t="s">
        <v>189</v>
      </c>
      <c r="G270" s="238"/>
      <c r="H270" s="241">
        <v>87.593999999999994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7" t="s">
        <v>180</v>
      </c>
      <c r="AU270" s="247" t="s">
        <v>74</v>
      </c>
      <c r="AV270" s="12" t="s">
        <v>173</v>
      </c>
      <c r="AW270" s="12" t="s">
        <v>35</v>
      </c>
      <c r="AX270" s="12" t="s">
        <v>81</v>
      </c>
      <c r="AY270" s="247" t="s">
        <v>174</v>
      </c>
    </row>
    <row r="271" s="2" customFormat="1" ht="21.75" customHeight="1">
      <c r="A271" s="37"/>
      <c r="B271" s="38"/>
      <c r="C271" s="198" t="s">
        <v>630</v>
      </c>
      <c r="D271" s="198" t="s">
        <v>168</v>
      </c>
      <c r="E271" s="199" t="s">
        <v>378</v>
      </c>
      <c r="F271" s="200" t="s">
        <v>379</v>
      </c>
      <c r="G271" s="201" t="s">
        <v>206</v>
      </c>
      <c r="H271" s="202">
        <v>72</v>
      </c>
      <c r="I271" s="203"/>
      <c r="J271" s="204">
        <f>ROUND(I271*H271,2)</f>
        <v>0</v>
      </c>
      <c r="K271" s="200" t="s">
        <v>172</v>
      </c>
      <c r="L271" s="43"/>
      <c r="M271" s="205" t="s">
        <v>19</v>
      </c>
      <c r="N271" s="206" t="s">
        <v>45</v>
      </c>
      <c r="O271" s="83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9" t="s">
        <v>173</v>
      </c>
      <c r="AT271" s="209" t="s">
        <v>168</v>
      </c>
      <c r="AU271" s="209" t="s">
        <v>74</v>
      </c>
      <c r="AY271" s="16" t="s">
        <v>174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6" t="s">
        <v>81</v>
      </c>
      <c r="BK271" s="210">
        <f>ROUND(I271*H271,2)</f>
        <v>0</v>
      </c>
      <c r="BL271" s="16" t="s">
        <v>173</v>
      </c>
      <c r="BM271" s="209" t="s">
        <v>631</v>
      </c>
    </row>
    <row r="272" s="2" customFormat="1">
      <c r="A272" s="37"/>
      <c r="B272" s="38"/>
      <c r="C272" s="39"/>
      <c r="D272" s="211" t="s">
        <v>176</v>
      </c>
      <c r="E272" s="39"/>
      <c r="F272" s="212" t="s">
        <v>381</v>
      </c>
      <c r="G272" s="39"/>
      <c r="H272" s="39"/>
      <c r="I272" s="147"/>
      <c r="J272" s="39"/>
      <c r="K272" s="39"/>
      <c r="L272" s="43"/>
      <c r="M272" s="213"/>
      <c r="N272" s="214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176</v>
      </c>
      <c r="AU272" s="16" t="s">
        <v>74</v>
      </c>
    </row>
    <row r="273" s="2" customFormat="1">
      <c r="A273" s="37"/>
      <c r="B273" s="38"/>
      <c r="C273" s="39"/>
      <c r="D273" s="211" t="s">
        <v>178</v>
      </c>
      <c r="E273" s="39"/>
      <c r="F273" s="215" t="s">
        <v>382</v>
      </c>
      <c r="G273" s="39"/>
      <c r="H273" s="39"/>
      <c r="I273" s="147"/>
      <c r="J273" s="39"/>
      <c r="K273" s="39"/>
      <c r="L273" s="43"/>
      <c r="M273" s="213"/>
      <c r="N273" s="214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178</v>
      </c>
      <c r="AU273" s="16" t="s">
        <v>74</v>
      </c>
    </row>
    <row r="274" s="2" customFormat="1" ht="21.75" customHeight="1">
      <c r="A274" s="37"/>
      <c r="B274" s="38"/>
      <c r="C274" s="198" t="s">
        <v>632</v>
      </c>
      <c r="D274" s="198" t="s">
        <v>168</v>
      </c>
      <c r="E274" s="199" t="s">
        <v>633</v>
      </c>
      <c r="F274" s="200" t="s">
        <v>634</v>
      </c>
      <c r="G274" s="201" t="s">
        <v>206</v>
      </c>
      <c r="H274" s="202">
        <v>15.5</v>
      </c>
      <c r="I274" s="203"/>
      <c r="J274" s="204">
        <f>ROUND(I274*H274,2)</f>
        <v>0</v>
      </c>
      <c r="K274" s="200" t="s">
        <v>172</v>
      </c>
      <c r="L274" s="43"/>
      <c r="M274" s="205" t="s">
        <v>19</v>
      </c>
      <c r="N274" s="206" t="s">
        <v>45</v>
      </c>
      <c r="O274" s="83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9" t="s">
        <v>173</v>
      </c>
      <c r="AT274" s="209" t="s">
        <v>168</v>
      </c>
      <c r="AU274" s="209" t="s">
        <v>74</v>
      </c>
      <c r="AY274" s="16" t="s">
        <v>174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6" t="s">
        <v>81</v>
      </c>
      <c r="BK274" s="210">
        <f>ROUND(I274*H274,2)</f>
        <v>0</v>
      </c>
      <c r="BL274" s="16" t="s">
        <v>173</v>
      </c>
      <c r="BM274" s="209" t="s">
        <v>635</v>
      </c>
    </row>
    <row r="275" s="2" customFormat="1">
      <c r="A275" s="37"/>
      <c r="B275" s="38"/>
      <c r="C275" s="39"/>
      <c r="D275" s="211" t="s">
        <v>176</v>
      </c>
      <c r="E275" s="39"/>
      <c r="F275" s="212" t="s">
        <v>636</v>
      </c>
      <c r="G275" s="39"/>
      <c r="H275" s="39"/>
      <c r="I275" s="147"/>
      <c r="J275" s="39"/>
      <c r="K275" s="39"/>
      <c r="L275" s="43"/>
      <c r="M275" s="213"/>
      <c r="N275" s="214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176</v>
      </c>
      <c r="AU275" s="16" t="s">
        <v>74</v>
      </c>
    </row>
    <row r="276" s="2" customFormat="1">
      <c r="A276" s="37"/>
      <c r="B276" s="38"/>
      <c r="C276" s="39"/>
      <c r="D276" s="211" t="s">
        <v>178</v>
      </c>
      <c r="E276" s="39"/>
      <c r="F276" s="215" t="s">
        <v>382</v>
      </c>
      <c r="G276" s="39"/>
      <c r="H276" s="39"/>
      <c r="I276" s="147"/>
      <c r="J276" s="39"/>
      <c r="K276" s="39"/>
      <c r="L276" s="43"/>
      <c r="M276" s="213"/>
      <c r="N276" s="214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178</v>
      </c>
      <c r="AU276" s="16" t="s">
        <v>74</v>
      </c>
    </row>
    <row r="277" s="2" customFormat="1" ht="21.75" customHeight="1">
      <c r="A277" s="37"/>
      <c r="B277" s="38"/>
      <c r="C277" s="198" t="s">
        <v>637</v>
      </c>
      <c r="D277" s="198" t="s">
        <v>168</v>
      </c>
      <c r="E277" s="199" t="s">
        <v>385</v>
      </c>
      <c r="F277" s="200" t="s">
        <v>386</v>
      </c>
      <c r="G277" s="201" t="s">
        <v>206</v>
      </c>
      <c r="H277" s="202">
        <v>0.094</v>
      </c>
      <c r="I277" s="203"/>
      <c r="J277" s="204">
        <f>ROUND(I277*H277,2)</f>
        <v>0</v>
      </c>
      <c r="K277" s="200" t="s">
        <v>172</v>
      </c>
      <c r="L277" s="43"/>
      <c r="M277" s="205" t="s">
        <v>19</v>
      </c>
      <c r="N277" s="206" t="s">
        <v>45</v>
      </c>
      <c r="O277" s="83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09" t="s">
        <v>173</v>
      </c>
      <c r="AT277" s="209" t="s">
        <v>168</v>
      </c>
      <c r="AU277" s="209" t="s">
        <v>74</v>
      </c>
      <c r="AY277" s="16" t="s">
        <v>174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6" t="s">
        <v>81</v>
      </c>
      <c r="BK277" s="210">
        <f>ROUND(I277*H277,2)</f>
        <v>0</v>
      </c>
      <c r="BL277" s="16" t="s">
        <v>173</v>
      </c>
      <c r="BM277" s="209" t="s">
        <v>638</v>
      </c>
    </row>
    <row r="278" s="2" customFormat="1">
      <c r="A278" s="37"/>
      <c r="B278" s="38"/>
      <c r="C278" s="39"/>
      <c r="D278" s="211" t="s">
        <v>176</v>
      </c>
      <c r="E278" s="39"/>
      <c r="F278" s="212" t="s">
        <v>388</v>
      </c>
      <c r="G278" s="39"/>
      <c r="H278" s="39"/>
      <c r="I278" s="147"/>
      <c r="J278" s="39"/>
      <c r="K278" s="39"/>
      <c r="L278" s="43"/>
      <c r="M278" s="213"/>
      <c r="N278" s="214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176</v>
      </c>
      <c r="AU278" s="16" t="s">
        <v>74</v>
      </c>
    </row>
    <row r="279" s="2" customFormat="1">
      <c r="A279" s="37"/>
      <c r="B279" s="38"/>
      <c r="C279" s="39"/>
      <c r="D279" s="211" t="s">
        <v>178</v>
      </c>
      <c r="E279" s="39"/>
      <c r="F279" s="215" t="s">
        <v>382</v>
      </c>
      <c r="G279" s="39"/>
      <c r="H279" s="39"/>
      <c r="I279" s="147"/>
      <c r="J279" s="39"/>
      <c r="K279" s="39"/>
      <c r="L279" s="43"/>
      <c r="M279" s="258"/>
      <c r="N279" s="259"/>
      <c r="O279" s="260"/>
      <c r="P279" s="260"/>
      <c r="Q279" s="260"/>
      <c r="R279" s="260"/>
      <c r="S279" s="260"/>
      <c r="T279" s="26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178</v>
      </c>
      <c r="AU279" s="16" t="s">
        <v>74</v>
      </c>
    </row>
    <row r="280" s="2" customFormat="1" ht="6.96" customHeight="1">
      <c r="A280" s="37"/>
      <c r="B280" s="58"/>
      <c r="C280" s="59"/>
      <c r="D280" s="59"/>
      <c r="E280" s="59"/>
      <c r="F280" s="59"/>
      <c r="G280" s="59"/>
      <c r="H280" s="59"/>
      <c r="I280" s="175"/>
      <c r="J280" s="59"/>
      <c r="K280" s="59"/>
      <c r="L280" s="43"/>
      <c r="M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</row>
  </sheetData>
  <sheetProtection sheet="1" autoFilter="0" formatColumns="0" formatRows="0" objects="1" scenarios="1" spinCount="100000" saltValue="tlp4A6faqY/iOm5vDQRoqfs4xS4/tauErlRX9sTLoznlVOaeuSK2Lk8dPh2Kb5KucmeMZgRJ3LvDMzLqAdStcw==" hashValue="gQhDxOpfzrr7r5KS3ZD0m0YN1DTrGmEpIm3W5m1OCwvHWuoa8WG6Wlhq+Vnna05GE4vqhGfL2jtOLqCoKYiHcQ==" algorithmName="SHA-512" password="CC35"/>
  <autoFilter ref="C90:K27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639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ROUND((SUM(BE91:BE123)),  2)</f>
        <v>0</v>
      </c>
      <c r="G37" s="37"/>
      <c r="H37" s="37"/>
      <c r="I37" s="164">
        <v>0.20999999999999999</v>
      </c>
      <c r="J37" s="163">
        <f>ROUND(((SUM(BE91:BE123))*I37),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ROUND((SUM(BF91:BF123)),  2)</f>
        <v>0</v>
      </c>
      <c r="G38" s="37"/>
      <c r="H38" s="37"/>
      <c r="I38" s="164">
        <v>0.14999999999999999</v>
      </c>
      <c r="J38" s="163">
        <f>ROUND(((SUM(BF91:BF123))*I38),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ROUND((SUM(BG91:BG123)),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ROUND((SUM(BH91:BH123)),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ROUND((SUM(BI91:BI123)),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06 - SO 06 - TO Lovosice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06 - SO 06 - TO Lovosice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SUM(P92:P123)</f>
        <v>0</v>
      </c>
      <c r="Q91" s="95"/>
      <c r="R91" s="195">
        <f>SUM(R92:R123)</f>
        <v>528</v>
      </c>
      <c r="S91" s="95"/>
      <c r="T91" s="196">
        <f>SUM(T92:T123)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SUM(BK92:BK123)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2.9300000000000002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640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641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642</v>
      </c>
      <c r="G96" s="227"/>
      <c r="H96" s="230">
        <v>2.9300000000000002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81</v>
      </c>
      <c r="AY96" s="236" t="s">
        <v>174</v>
      </c>
    </row>
    <row r="97" s="2" customFormat="1" ht="21.75" customHeight="1">
      <c r="A97" s="37"/>
      <c r="B97" s="38"/>
      <c r="C97" s="198" t="s">
        <v>83</v>
      </c>
      <c r="D97" s="198" t="s">
        <v>168</v>
      </c>
      <c r="E97" s="199" t="s">
        <v>456</v>
      </c>
      <c r="F97" s="200" t="s">
        <v>457</v>
      </c>
      <c r="G97" s="201" t="s">
        <v>220</v>
      </c>
      <c r="H97" s="202">
        <v>390</v>
      </c>
      <c r="I97" s="203"/>
      <c r="J97" s="204">
        <f>ROUND(I97*H97,2)</f>
        <v>0</v>
      </c>
      <c r="K97" s="200" t="s">
        <v>172</v>
      </c>
      <c r="L97" s="43"/>
      <c r="M97" s="205" t="s">
        <v>19</v>
      </c>
      <c r="N97" s="206" t="s">
        <v>45</v>
      </c>
      <c r="O97" s="83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9" t="s">
        <v>173</v>
      </c>
      <c r="AT97" s="209" t="s">
        <v>168</v>
      </c>
      <c r="AU97" s="209" t="s">
        <v>74</v>
      </c>
      <c r="AY97" s="16" t="s">
        <v>174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6" t="s">
        <v>81</v>
      </c>
      <c r="BK97" s="210">
        <f>ROUND(I97*H97,2)</f>
        <v>0</v>
      </c>
      <c r="BL97" s="16" t="s">
        <v>173</v>
      </c>
      <c r="BM97" s="209" t="s">
        <v>643</v>
      </c>
    </row>
    <row r="98" s="2" customFormat="1">
      <c r="A98" s="37"/>
      <c r="B98" s="38"/>
      <c r="C98" s="39"/>
      <c r="D98" s="211" t="s">
        <v>176</v>
      </c>
      <c r="E98" s="39"/>
      <c r="F98" s="212" t="s">
        <v>459</v>
      </c>
      <c r="G98" s="39"/>
      <c r="H98" s="39"/>
      <c r="I98" s="147"/>
      <c r="J98" s="39"/>
      <c r="K98" s="39"/>
      <c r="L98" s="43"/>
      <c r="M98" s="213"/>
      <c r="N98" s="21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176</v>
      </c>
      <c r="AU98" s="16" t="s">
        <v>74</v>
      </c>
    </row>
    <row r="99" s="2" customFormat="1">
      <c r="A99" s="37"/>
      <c r="B99" s="38"/>
      <c r="C99" s="39"/>
      <c r="D99" s="211" t="s">
        <v>178</v>
      </c>
      <c r="E99" s="39"/>
      <c r="F99" s="215" t="s">
        <v>179</v>
      </c>
      <c r="G99" s="39"/>
      <c r="H99" s="39"/>
      <c r="I99" s="147"/>
      <c r="J99" s="39"/>
      <c r="K99" s="39"/>
      <c r="L99" s="43"/>
      <c r="M99" s="213"/>
      <c r="N99" s="21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178</v>
      </c>
      <c r="AU99" s="16" t="s">
        <v>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644</v>
      </c>
      <c r="G100" s="227"/>
      <c r="H100" s="230">
        <v>390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81</v>
      </c>
      <c r="AY100" s="236" t="s">
        <v>174</v>
      </c>
    </row>
    <row r="101" s="2" customFormat="1" ht="21.75" customHeight="1">
      <c r="A101" s="37"/>
      <c r="B101" s="38"/>
      <c r="C101" s="198" t="s">
        <v>90</v>
      </c>
      <c r="D101" s="198" t="s">
        <v>168</v>
      </c>
      <c r="E101" s="199" t="s">
        <v>190</v>
      </c>
      <c r="F101" s="200" t="s">
        <v>191</v>
      </c>
      <c r="G101" s="201" t="s">
        <v>171</v>
      </c>
      <c r="H101" s="202">
        <v>2.9300000000000002</v>
      </c>
      <c r="I101" s="203"/>
      <c r="J101" s="204">
        <f>ROUND(I101*H101,2)</f>
        <v>0</v>
      </c>
      <c r="K101" s="200" t="s">
        <v>172</v>
      </c>
      <c r="L101" s="43"/>
      <c r="M101" s="205" t="s">
        <v>19</v>
      </c>
      <c r="N101" s="206" t="s">
        <v>45</v>
      </c>
      <c r="O101" s="83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9" t="s">
        <v>173</v>
      </c>
      <c r="AT101" s="209" t="s">
        <v>168</v>
      </c>
      <c r="AU101" s="209" t="s">
        <v>74</v>
      </c>
      <c r="AY101" s="16" t="s">
        <v>174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6" t="s">
        <v>81</v>
      </c>
      <c r="BK101" s="210">
        <f>ROUND(I101*H101,2)</f>
        <v>0</v>
      </c>
      <c r="BL101" s="16" t="s">
        <v>173</v>
      </c>
      <c r="BM101" s="209" t="s">
        <v>645</v>
      </c>
    </row>
    <row r="102" s="2" customFormat="1">
      <c r="A102" s="37"/>
      <c r="B102" s="38"/>
      <c r="C102" s="39"/>
      <c r="D102" s="211" t="s">
        <v>176</v>
      </c>
      <c r="E102" s="39"/>
      <c r="F102" s="212" t="s">
        <v>193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176</v>
      </c>
      <c r="AU102" s="16" t="s">
        <v>74</v>
      </c>
    </row>
    <row r="103" s="2" customFormat="1">
      <c r="A103" s="37"/>
      <c r="B103" s="38"/>
      <c r="C103" s="39"/>
      <c r="D103" s="211" t="s">
        <v>178</v>
      </c>
      <c r="E103" s="39"/>
      <c r="F103" s="215" t="s">
        <v>194</v>
      </c>
      <c r="G103" s="39"/>
      <c r="H103" s="39"/>
      <c r="I103" s="147"/>
      <c r="J103" s="39"/>
      <c r="K103" s="39"/>
      <c r="L103" s="43"/>
      <c r="M103" s="213"/>
      <c r="N103" s="21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178</v>
      </c>
      <c r="AU103" s="16" t="s">
        <v>74</v>
      </c>
    </row>
    <row r="104" s="2" customFormat="1" ht="21.75" customHeight="1">
      <c r="A104" s="37"/>
      <c r="B104" s="38"/>
      <c r="C104" s="198" t="s">
        <v>173</v>
      </c>
      <c r="D104" s="198" t="s">
        <v>168</v>
      </c>
      <c r="E104" s="199" t="s">
        <v>469</v>
      </c>
      <c r="F104" s="200" t="s">
        <v>470</v>
      </c>
      <c r="G104" s="201" t="s">
        <v>220</v>
      </c>
      <c r="H104" s="202">
        <v>390</v>
      </c>
      <c r="I104" s="203"/>
      <c r="J104" s="204">
        <f>ROUND(I104*H104,2)</f>
        <v>0</v>
      </c>
      <c r="K104" s="200" t="s">
        <v>172</v>
      </c>
      <c r="L104" s="43"/>
      <c r="M104" s="205" t="s">
        <v>19</v>
      </c>
      <c r="N104" s="206" t="s">
        <v>45</v>
      </c>
      <c r="O104" s="83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9" t="s">
        <v>173</v>
      </c>
      <c r="AT104" s="209" t="s">
        <v>168</v>
      </c>
      <c r="AU104" s="209" t="s">
        <v>74</v>
      </c>
      <c r="AY104" s="16" t="s">
        <v>174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6" t="s">
        <v>81</v>
      </c>
      <c r="BK104" s="210">
        <f>ROUND(I104*H104,2)</f>
        <v>0</v>
      </c>
      <c r="BL104" s="16" t="s">
        <v>173</v>
      </c>
      <c r="BM104" s="209" t="s">
        <v>646</v>
      </c>
    </row>
    <row r="105" s="2" customFormat="1">
      <c r="A105" s="37"/>
      <c r="B105" s="38"/>
      <c r="C105" s="39"/>
      <c r="D105" s="211" t="s">
        <v>176</v>
      </c>
      <c r="E105" s="39"/>
      <c r="F105" s="212" t="s">
        <v>472</v>
      </c>
      <c r="G105" s="39"/>
      <c r="H105" s="39"/>
      <c r="I105" s="147"/>
      <c r="J105" s="39"/>
      <c r="K105" s="39"/>
      <c r="L105" s="43"/>
      <c r="M105" s="213"/>
      <c r="N105" s="21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176</v>
      </c>
      <c r="AU105" s="16" t="s">
        <v>74</v>
      </c>
    </row>
    <row r="106" s="2" customFormat="1">
      <c r="A106" s="37"/>
      <c r="B106" s="38"/>
      <c r="C106" s="39"/>
      <c r="D106" s="211" t="s">
        <v>178</v>
      </c>
      <c r="E106" s="39"/>
      <c r="F106" s="215" t="s">
        <v>194</v>
      </c>
      <c r="G106" s="39"/>
      <c r="H106" s="39"/>
      <c r="I106" s="147"/>
      <c r="J106" s="39"/>
      <c r="K106" s="39"/>
      <c r="L106" s="43"/>
      <c r="M106" s="213"/>
      <c r="N106" s="21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178</v>
      </c>
      <c r="AU106" s="16" t="s">
        <v>74</v>
      </c>
    </row>
    <row r="107" s="2" customFormat="1" ht="21.75" customHeight="1">
      <c r="A107" s="37"/>
      <c r="B107" s="38"/>
      <c r="C107" s="198" t="s">
        <v>211</v>
      </c>
      <c r="D107" s="198" t="s">
        <v>168</v>
      </c>
      <c r="E107" s="199" t="s">
        <v>195</v>
      </c>
      <c r="F107" s="200" t="s">
        <v>196</v>
      </c>
      <c r="G107" s="201" t="s">
        <v>197</v>
      </c>
      <c r="H107" s="202">
        <v>330</v>
      </c>
      <c r="I107" s="203"/>
      <c r="J107" s="204">
        <f>ROUND(I107*H107,2)</f>
        <v>0</v>
      </c>
      <c r="K107" s="200" t="s">
        <v>172</v>
      </c>
      <c r="L107" s="43"/>
      <c r="M107" s="205" t="s">
        <v>19</v>
      </c>
      <c r="N107" s="206" t="s">
        <v>45</v>
      </c>
      <c r="O107" s="83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9" t="s">
        <v>173</v>
      </c>
      <c r="AT107" s="209" t="s">
        <v>168</v>
      </c>
      <c r="AU107" s="209" t="s">
        <v>74</v>
      </c>
      <c r="AY107" s="16" t="s">
        <v>174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6" t="s">
        <v>81</v>
      </c>
      <c r="BK107" s="210">
        <f>ROUND(I107*H107,2)</f>
        <v>0</v>
      </c>
      <c r="BL107" s="16" t="s">
        <v>173</v>
      </c>
      <c r="BM107" s="209" t="s">
        <v>647</v>
      </c>
    </row>
    <row r="108" s="2" customFormat="1">
      <c r="A108" s="37"/>
      <c r="B108" s="38"/>
      <c r="C108" s="39"/>
      <c r="D108" s="211" t="s">
        <v>176</v>
      </c>
      <c r="E108" s="39"/>
      <c r="F108" s="212" t="s">
        <v>199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176</v>
      </c>
      <c r="AU108" s="16" t="s">
        <v>74</v>
      </c>
    </row>
    <row r="109" s="2" customFormat="1">
      <c r="A109" s="37"/>
      <c r="B109" s="38"/>
      <c r="C109" s="39"/>
      <c r="D109" s="211" t="s">
        <v>178</v>
      </c>
      <c r="E109" s="39"/>
      <c r="F109" s="215" t="s">
        <v>200</v>
      </c>
      <c r="G109" s="39"/>
      <c r="H109" s="39"/>
      <c r="I109" s="147"/>
      <c r="J109" s="39"/>
      <c r="K109" s="39"/>
      <c r="L109" s="43"/>
      <c r="M109" s="213"/>
      <c r="N109" s="21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178</v>
      </c>
      <c r="AU109" s="16" t="s">
        <v>74</v>
      </c>
    </row>
    <row r="110" s="10" customFormat="1">
      <c r="A110" s="10"/>
      <c r="B110" s="216"/>
      <c r="C110" s="217"/>
      <c r="D110" s="211" t="s">
        <v>180</v>
      </c>
      <c r="E110" s="218" t="s">
        <v>19</v>
      </c>
      <c r="F110" s="219" t="s">
        <v>648</v>
      </c>
      <c r="G110" s="217"/>
      <c r="H110" s="218" t="s">
        <v>19</v>
      </c>
      <c r="I110" s="220"/>
      <c r="J110" s="217"/>
      <c r="K110" s="217"/>
      <c r="L110" s="221"/>
      <c r="M110" s="222"/>
      <c r="N110" s="223"/>
      <c r="O110" s="223"/>
      <c r="P110" s="223"/>
      <c r="Q110" s="223"/>
      <c r="R110" s="223"/>
      <c r="S110" s="223"/>
      <c r="T110" s="224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25" t="s">
        <v>180</v>
      </c>
      <c r="AU110" s="225" t="s">
        <v>74</v>
      </c>
      <c r="AV110" s="10" t="s">
        <v>81</v>
      </c>
      <c r="AW110" s="10" t="s">
        <v>35</v>
      </c>
      <c r="AX110" s="10" t="s">
        <v>74</v>
      </c>
      <c r="AY110" s="225" t="s">
        <v>174</v>
      </c>
    </row>
    <row r="111" s="11" customFormat="1">
      <c r="A111" s="11"/>
      <c r="B111" s="226"/>
      <c r="C111" s="227"/>
      <c r="D111" s="211" t="s">
        <v>180</v>
      </c>
      <c r="E111" s="228" t="s">
        <v>19</v>
      </c>
      <c r="F111" s="229" t="s">
        <v>649</v>
      </c>
      <c r="G111" s="227"/>
      <c r="H111" s="230">
        <v>330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36" t="s">
        <v>180</v>
      </c>
      <c r="AU111" s="236" t="s">
        <v>74</v>
      </c>
      <c r="AV111" s="11" t="s">
        <v>83</v>
      </c>
      <c r="AW111" s="11" t="s">
        <v>35</v>
      </c>
      <c r="AX111" s="11" t="s">
        <v>81</v>
      </c>
      <c r="AY111" s="236" t="s">
        <v>174</v>
      </c>
    </row>
    <row r="112" s="2" customFormat="1" ht="21.75" customHeight="1">
      <c r="A112" s="37"/>
      <c r="B112" s="38"/>
      <c r="C112" s="248" t="s">
        <v>217</v>
      </c>
      <c r="D112" s="248" t="s">
        <v>203</v>
      </c>
      <c r="E112" s="249" t="s">
        <v>204</v>
      </c>
      <c r="F112" s="250" t="s">
        <v>205</v>
      </c>
      <c r="G112" s="251" t="s">
        <v>206</v>
      </c>
      <c r="H112" s="252">
        <v>528</v>
      </c>
      <c r="I112" s="253"/>
      <c r="J112" s="254">
        <f>ROUND(I112*H112,2)</f>
        <v>0</v>
      </c>
      <c r="K112" s="250" t="s">
        <v>172</v>
      </c>
      <c r="L112" s="255"/>
      <c r="M112" s="256" t="s">
        <v>19</v>
      </c>
      <c r="N112" s="257" t="s">
        <v>45</v>
      </c>
      <c r="O112" s="83"/>
      <c r="P112" s="207">
        <f>O112*H112</f>
        <v>0</v>
      </c>
      <c r="Q112" s="207">
        <v>1</v>
      </c>
      <c r="R112" s="207">
        <f>Q112*H112</f>
        <v>528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207</v>
      </c>
      <c r="AT112" s="209" t="s">
        <v>203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650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205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11" customFormat="1">
      <c r="A114" s="11"/>
      <c r="B114" s="226"/>
      <c r="C114" s="227"/>
      <c r="D114" s="211" t="s">
        <v>180</v>
      </c>
      <c r="E114" s="228" t="s">
        <v>19</v>
      </c>
      <c r="F114" s="229" t="s">
        <v>651</v>
      </c>
      <c r="G114" s="227"/>
      <c r="H114" s="230">
        <v>528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36" t="s">
        <v>180</v>
      </c>
      <c r="AU114" s="236" t="s">
        <v>74</v>
      </c>
      <c r="AV114" s="11" t="s">
        <v>83</v>
      </c>
      <c r="AW114" s="11" t="s">
        <v>35</v>
      </c>
      <c r="AX114" s="11" t="s">
        <v>81</v>
      </c>
      <c r="AY114" s="236" t="s">
        <v>174</v>
      </c>
    </row>
    <row r="115" s="2" customFormat="1" ht="44.25" customHeight="1">
      <c r="A115" s="37"/>
      <c r="B115" s="38"/>
      <c r="C115" s="198" t="s">
        <v>224</v>
      </c>
      <c r="D115" s="198" t="s">
        <v>168</v>
      </c>
      <c r="E115" s="199" t="s">
        <v>369</v>
      </c>
      <c r="F115" s="200" t="s">
        <v>370</v>
      </c>
      <c r="G115" s="201" t="s">
        <v>206</v>
      </c>
      <c r="H115" s="202">
        <v>528</v>
      </c>
      <c r="I115" s="203"/>
      <c r="J115" s="204">
        <f>ROUND(I115*H115,2)</f>
        <v>0</v>
      </c>
      <c r="K115" s="200" t="s">
        <v>172</v>
      </c>
      <c r="L115" s="43"/>
      <c r="M115" s="205" t="s">
        <v>19</v>
      </c>
      <c r="N115" s="206" t="s">
        <v>45</v>
      </c>
      <c r="O115" s="83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9" t="s">
        <v>173</v>
      </c>
      <c r="AT115" s="209" t="s">
        <v>168</v>
      </c>
      <c r="AU115" s="209" t="s">
        <v>74</v>
      </c>
      <c r="AY115" s="16" t="s">
        <v>174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6" t="s">
        <v>81</v>
      </c>
      <c r="BK115" s="210">
        <f>ROUND(I115*H115,2)</f>
        <v>0</v>
      </c>
      <c r="BL115" s="16" t="s">
        <v>173</v>
      </c>
      <c r="BM115" s="209" t="s">
        <v>652</v>
      </c>
    </row>
    <row r="116" s="2" customFormat="1">
      <c r="A116" s="37"/>
      <c r="B116" s="38"/>
      <c r="C116" s="39"/>
      <c r="D116" s="211" t="s">
        <v>176</v>
      </c>
      <c r="E116" s="39"/>
      <c r="F116" s="212" t="s">
        <v>372</v>
      </c>
      <c r="G116" s="39"/>
      <c r="H116" s="39"/>
      <c r="I116" s="147"/>
      <c r="J116" s="39"/>
      <c r="K116" s="39"/>
      <c r="L116" s="43"/>
      <c r="M116" s="213"/>
      <c r="N116" s="21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176</v>
      </c>
      <c r="AU116" s="16" t="s">
        <v>74</v>
      </c>
    </row>
    <row r="117" s="2" customFormat="1">
      <c r="A117" s="37"/>
      <c r="B117" s="38"/>
      <c r="C117" s="39"/>
      <c r="D117" s="211" t="s">
        <v>178</v>
      </c>
      <c r="E117" s="39"/>
      <c r="F117" s="215" t="s">
        <v>216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178</v>
      </c>
      <c r="AU117" s="16" t="s">
        <v>74</v>
      </c>
    </row>
    <row r="118" s="2" customFormat="1" ht="21.75" customHeight="1">
      <c r="A118" s="37"/>
      <c r="B118" s="38"/>
      <c r="C118" s="198" t="s">
        <v>207</v>
      </c>
      <c r="D118" s="198" t="s">
        <v>168</v>
      </c>
      <c r="E118" s="199" t="s">
        <v>218</v>
      </c>
      <c r="F118" s="200" t="s">
        <v>219</v>
      </c>
      <c r="G118" s="201" t="s">
        <v>220</v>
      </c>
      <c r="H118" s="202">
        <v>150</v>
      </c>
      <c r="I118" s="203"/>
      <c r="J118" s="204">
        <f>ROUND(I118*H118,2)</f>
        <v>0</v>
      </c>
      <c r="K118" s="200" t="s">
        <v>172</v>
      </c>
      <c r="L118" s="43"/>
      <c r="M118" s="205" t="s">
        <v>19</v>
      </c>
      <c r="N118" s="206" t="s">
        <v>45</v>
      </c>
      <c r="O118" s="83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9" t="s">
        <v>173</v>
      </c>
      <c r="AT118" s="209" t="s">
        <v>168</v>
      </c>
      <c r="AU118" s="209" t="s">
        <v>74</v>
      </c>
      <c r="AY118" s="16" t="s">
        <v>174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6" t="s">
        <v>81</v>
      </c>
      <c r="BK118" s="210">
        <f>ROUND(I118*H118,2)</f>
        <v>0</v>
      </c>
      <c r="BL118" s="16" t="s">
        <v>173</v>
      </c>
      <c r="BM118" s="209" t="s">
        <v>653</v>
      </c>
    </row>
    <row r="119" s="2" customFormat="1">
      <c r="A119" s="37"/>
      <c r="B119" s="38"/>
      <c r="C119" s="39"/>
      <c r="D119" s="211" t="s">
        <v>176</v>
      </c>
      <c r="E119" s="39"/>
      <c r="F119" s="212" t="s">
        <v>222</v>
      </c>
      <c r="G119" s="39"/>
      <c r="H119" s="39"/>
      <c r="I119" s="147"/>
      <c r="J119" s="39"/>
      <c r="K119" s="39"/>
      <c r="L119" s="43"/>
      <c r="M119" s="213"/>
      <c r="N119" s="21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176</v>
      </c>
      <c r="AU119" s="16" t="s">
        <v>74</v>
      </c>
    </row>
    <row r="120" s="2" customFormat="1">
      <c r="A120" s="37"/>
      <c r="B120" s="38"/>
      <c r="C120" s="39"/>
      <c r="D120" s="211" t="s">
        <v>178</v>
      </c>
      <c r="E120" s="39"/>
      <c r="F120" s="215" t="s">
        <v>223</v>
      </c>
      <c r="G120" s="39"/>
      <c r="H120" s="39"/>
      <c r="I120" s="147"/>
      <c r="J120" s="39"/>
      <c r="K120" s="39"/>
      <c r="L120" s="43"/>
      <c r="M120" s="213"/>
      <c r="N120" s="21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178</v>
      </c>
      <c r="AU120" s="16" t="s">
        <v>74</v>
      </c>
    </row>
    <row r="121" s="2" customFormat="1" ht="21.75" customHeight="1">
      <c r="A121" s="37"/>
      <c r="B121" s="38"/>
      <c r="C121" s="198" t="s">
        <v>236</v>
      </c>
      <c r="D121" s="198" t="s">
        <v>168</v>
      </c>
      <c r="E121" s="199" t="s">
        <v>495</v>
      </c>
      <c r="F121" s="200" t="s">
        <v>496</v>
      </c>
      <c r="G121" s="201" t="s">
        <v>220</v>
      </c>
      <c r="H121" s="202">
        <v>90</v>
      </c>
      <c r="I121" s="203"/>
      <c r="J121" s="204">
        <f>ROUND(I121*H121,2)</f>
        <v>0</v>
      </c>
      <c r="K121" s="200" t="s">
        <v>172</v>
      </c>
      <c r="L121" s="43"/>
      <c r="M121" s="205" t="s">
        <v>19</v>
      </c>
      <c r="N121" s="206" t="s">
        <v>45</v>
      </c>
      <c r="O121" s="83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173</v>
      </c>
      <c r="AT121" s="209" t="s">
        <v>168</v>
      </c>
      <c r="AU121" s="209" t="s">
        <v>74</v>
      </c>
      <c r="AY121" s="16" t="s">
        <v>174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81</v>
      </c>
      <c r="BK121" s="210">
        <f>ROUND(I121*H121,2)</f>
        <v>0</v>
      </c>
      <c r="BL121" s="16" t="s">
        <v>173</v>
      </c>
      <c r="BM121" s="209" t="s">
        <v>654</v>
      </c>
    </row>
    <row r="122" s="2" customFormat="1">
      <c r="A122" s="37"/>
      <c r="B122" s="38"/>
      <c r="C122" s="39"/>
      <c r="D122" s="211" t="s">
        <v>176</v>
      </c>
      <c r="E122" s="39"/>
      <c r="F122" s="212" t="s">
        <v>498</v>
      </c>
      <c r="G122" s="39"/>
      <c r="H122" s="39"/>
      <c r="I122" s="147"/>
      <c r="J122" s="39"/>
      <c r="K122" s="39"/>
      <c r="L122" s="43"/>
      <c r="M122" s="213"/>
      <c r="N122" s="21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176</v>
      </c>
      <c r="AU122" s="16" t="s">
        <v>74</v>
      </c>
    </row>
    <row r="123" s="2" customFormat="1">
      <c r="A123" s="37"/>
      <c r="B123" s="38"/>
      <c r="C123" s="39"/>
      <c r="D123" s="211" t="s">
        <v>178</v>
      </c>
      <c r="E123" s="39"/>
      <c r="F123" s="215" t="s">
        <v>499</v>
      </c>
      <c r="G123" s="39"/>
      <c r="H123" s="39"/>
      <c r="I123" s="147"/>
      <c r="J123" s="39"/>
      <c r="K123" s="39"/>
      <c r="L123" s="43"/>
      <c r="M123" s="258"/>
      <c r="N123" s="259"/>
      <c r="O123" s="260"/>
      <c r="P123" s="260"/>
      <c r="Q123" s="260"/>
      <c r="R123" s="260"/>
      <c r="S123" s="260"/>
      <c r="T123" s="26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178</v>
      </c>
      <c r="AU123" s="16" t="s">
        <v>74</v>
      </c>
    </row>
    <row r="124" s="2" customFormat="1" ht="6.96" customHeight="1">
      <c r="A124" s="37"/>
      <c r="B124" s="58"/>
      <c r="C124" s="59"/>
      <c r="D124" s="59"/>
      <c r="E124" s="59"/>
      <c r="F124" s="59"/>
      <c r="G124" s="59"/>
      <c r="H124" s="59"/>
      <c r="I124" s="175"/>
      <c r="J124" s="59"/>
      <c r="K124" s="59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iprJVhwVRL3A9OpXZQYsG5DMTM4oMwZh9L+U3b5mZlBSRRBoNW4bMVqdpk6U6VekZWlYmtAniUrrLWhgYh9l+g==" hashValue="cmjx5QSxjPK72eN/gVca4+Ucec78zboYHHZD5lAh4TGRcB2MagofM2wP7wKxrimctTYuy55Fn372keKACPHUig==" algorithmName="SHA-512" password="CC35"/>
  <autoFilter ref="C90:K12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655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ROUND((SUM(BE91:BE121)),  2)</f>
        <v>0</v>
      </c>
      <c r="G37" s="37"/>
      <c r="H37" s="37"/>
      <c r="I37" s="164">
        <v>0.20999999999999999</v>
      </c>
      <c r="J37" s="163">
        <f>ROUND(((SUM(BE91:BE121))*I37),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ROUND((SUM(BF91:BF121)),  2)</f>
        <v>0</v>
      </c>
      <c r="G38" s="37"/>
      <c r="H38" s="37"/>
      <c r="I38" s="164">
        <v>0.14999999999999999</v>
      </c>
      <c r="J38" s="163">
        <f>ROUND(((SUM(BF91:BF121))*I38),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ROUND((SUM(BG91:BG121)),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ROUND((SUM(BH91:BH121)),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ROUND((SUM(BI91:BI121)),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07 - SO 07 - TO Ústí n. L. hl. n.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07 - SO 07 - TO Ústí n. L. hl. n.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SUM(P92:P121)</f>
        <v>0</v>
      </c>
      <c r="Q91" s="95"/>
      <c r="R91" s="195">
        <f>SUM(R92:R121)</f>
        <v>99</v>
      </c>
      <c r="S91" s="95"/>
      <c r="T91" s="196">
        <f>SUM(T92:T121)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SUM(BK92:BK121)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0.46000000000000002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656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657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658</v>
      </c>
      <c r="G96" s="227"/>
      <c r="H96" s="230">
        <v>0.46000000000000002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81</v>
      </c>
      <c r="AY96" s="236" t="s">
        <v>174</v>
      </c>
    </row>
    <row r="97" s="2" customFormat="1" ht="21.75" customHeight="1">
      <c r="A97" s="37"/>
      <c r="B97" s="38"/>
      <c r="C97" s="198" t="s">
        <v>83</v>
      </c>
      <c r="D97" s="198" t="s">
        <v>168</v>
      </c>
      <c r="E97" s="199" t="s">
        <v>456</v>
      </c>
      <c r="F97" s="200" t="s">
        <v>457</v>
      </c>
      <c r="G97" s="201" t="s">
        <v>220</v>
      </c>
      <c r="H97" s="202">
        <v>195</v>
      </c>
      <c r="I97" s="203"/>
      <c r="J97" s="204">
        <f>ROUND(I97*H97,2)</f>
        <v>0</v>
      </c>
      <c r="K97" s="200" t="s">
        <v>172</v>
      </c>
      <c r="L97" s="43"/>
      <c r="M97" s="205" t="s">
        <v>19</v>
      </c>
      <c r="N97" s="206" t="s">
        <v>45</v>
      </c>
      <c r="O97" s="83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9" t="s">
        <v>173</v>
      </c>
      <c r="AT97" s="209" t="s">
        <v>168</v>
      </c>
      <c r="AU97" s="209" t="s">
        <v>74</v>
      </c>
      <c r="AY97" s="16" t="s">
        <v>174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6" t="s">
        <v>81</v>
      </c>
      <c r="BK97" s="210">
        <f>ROUND(I97*H97,2)</f>
        <v>0</v>
      </c>
      <c r="BL97" s="16" t="s">
        <v>173</v>
      </c>
      <c r="BM97" s="209" t="s">
        <v>659</v>
      </c>
    </row>
    <row r="98" s="2" customFormat="1">
      <c r="A98" s="37"/>
      <c r="B98" s="38"/>
      <c r="C98" s="39"/>
      <c r="D98" s="211" t="s">
        <v>176</v>
      </c>
      <c r="E98" s="39"/>
      <c r="F98" s="212" t="s">
        <v>459</v>
      </c>
      <c r="G98" s="39"/>
      <c r="H98" s="39"/>
      <c r="I98" s="147"/>
      <c r="J98" s="39"/>
      <c r="K98" s="39"/>
      <c r="L98" s="43"/>
      <c r="M98" s="213"/>
      <c r="N98" s="21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176</v>
      </c>
      <c r="AU98" s="16" t="s">
        <v>74</v>
      </c>
    </row>
    <row r="99" s="2" customFormat="1">
      <c r="A99" s="37"/>
      <c r="B99" s="38"/>
      <c r="C99" s="39"/>
      <c r="D99" s="211" t="s">
        <v>178</v>
      </c>
      <c r="E99" s="39"/>
      <c r="F99" s="215" t="s">
        <v>179</v>
      </c>
      <c r="G99" s="39"/>
      <c r="H99" s="39"/>
      <c r="I99" s="147"/>
      <c r="J99" s="39"/>
      <c r="K99" s="39"/>
      <c r="L99" s="43"/>
      <c r="M99" s="213"/>
      <c r="N99" s="21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178</v>
      </c>
      <c r="AU99" s="16" t="s">
        <v>74</v>
      </c>
    </row>
    <row r="100" s="11" customFormat="1">
      <c r="A100" s="11"/>
      <c r="B100" s="226"/>
      <c r="C100" s="227"/>
      <c r="D100" s="211" t="s">
        <v>180</v>
      </c>
      <c r="E100" s="228" t="s">
        <v>19</v>
      </c>
      <c r="F100" s="229" t="s">
        <v>660</v>
      </c>
      <c r="G100" s="227"/>
      <c r="H100" s="230">
        <v>195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6" t="s">
        <v>180</v>
      </c>
      <c r="AU100" s="236" t="s">
        <v>74</v>
      </c>
      <c r="AV100" s="11" t="s">
        <v>83</v>
      </c>
      <c r="AW100" s="11" t="s">
        <v>35</v>
      </c>
      <c r="AX100" s="11" t="s">
        <v>81</v>
      </c>
      <c r="AY100" s="236" t="s">
        <v>174</v>
      </c>
    </row>
    <row r="101" s="2" customFormat="1" ht="21.75" customHeight="1">
      <c r="A101" s="37"/>
      <c r="B101" s="38"/>
      <c r="C101" s="198" t="s">
        <v>90</v>
      </c>
      <c r="D101" s="198" t="s">
        <v>168</v>
      </c>
      <c r="E101" s="199" t="s">
        <v>195</v>
      </c>
      <c r="F101" s="200" t="s">
        <v>196</v>
      </c>
      <c r="G101" s="201" t="s">
        <v>197</v>
      </c>
      <c r="H101" s="202">
        <v>66</v>
      </c>
      <c r="I101" s="203"/>
      <c r="J101" s="204">
        <f>ROUND(I101*H101,2)</f>
        <v>0</v>
      </c>
      <c r="K101" s="200" t="s">
        <v>172</v>
      </c>
      <c r="L101" s="43"/>
      <c r="M101" s="205" t="s">
        <v>19</v>
      </c>
      <c r="N101" s="206" t="s">
        <v>45</v>
      </c>
      <c r="O101" s="83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9" t="s">
        <v>173</v>
      </c>
      <c r="AT101" s="209" t="s">
        <v>168</v>
      </c>
      <c r="AU101" s="209" t="s">
        <v>74</v>
      </c>
      <c r="AY101" s="16" t="s">
        <v>174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6" t="s">
        <v>81</v>
      </c>
      <c r="BK101" s="210">
        <f>ROUND(I101*H101,2)</f>
        <v>0</v>
      </c>
      <c r="BL101" s="16" t="s">
        <v>173</v>
      </c>
      <c r="BM101" s="209" t="s">
        <v>661</v>
      </c>
    </row>
    <row r="102" s="2" customFormat="1">
      <c r="A102" s="37"/>
      <c r="B102" s="38"/>
      <c r="C102" s="39"/>
      <c r="D102" s="211" t="s">
        <v>176</v>
      </c>
      <c r="E102" s="39"/>
      <c r="F102" s="212" t="s">
        <v>199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176</v>
      </c>
      <c r="AU102" s="16" t="s">
        <v>74</v>
      </c>
    </row>
    <row r="103" s="2" customFormat="1">
      <c r="A103" s="37"/>
      <c r="B103" s="38"/>
      <c r="C103" s="39"/>
      <c r="D103" s="211" t="s">
        <v>178</v>
      </c>
      <c r="E103" s="39"/>
      <c r="F103" s="215" t="s">
        <v>200</v>
      </c>
      <c r="G103" s="39"/>
      <c r="H103" s="39"/>
      <c r="I103" s="147"/>
      <c r="J103" s="39"/>
      <c r="K103" s="39"/>
      <c r="L103" s="43"/>
      <c r="M103" s="213"/>
      <c r="N103" s="21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178</v>
      </c>
      <c r="AU103" s="16" t="s">
        <v>74</v>
      </c>
    </row>
    <row r="104" s="10" customFormat="1">
      <c r="A104" s="10"/>
      <c r="B104" s="216"/>
      <c r="C104" s="217"/>
      <c r="D104" s="211" t="s">
        <v>180</v>
      </c>
      <c r="E104" s="218" t="s">
        <v>19</v>
      </c>
      <c r="F104" s="219" t="s">
        <v>662</v>
      </c>
      <c r="G104" s="217"/>
      <c r="H104" s="218" t="s">
        <v>19</v>
      </c>
      <c r="I104" s="220"/>
      <c r="J104" s="217"/>
      <c r="K104" s="217"/>
      <c r="L104" s="221"/>
      <c r="M104" s="222"/>
      <c r="N104" s="223"/>
      <c r="O104" s="223"/>
      <c r="P104" s="223"/>
      <c r="Q104" s="223"/>
      <c r="R104" s="223"/>
      <c r="S104" s="223"/>
      <c r="T104" s="224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25" t="s">
        <v>180</v>
      </c>
      <c r="AU104" s="225" t="s">
        <v>74</v>
      </c>
      <c r="AV104" s="10" t="s">
        <v>81</v>
      </c>
      <c r="AW104" s="10" t="s">
        <v>35</v>
      </c>
      <c r="AX104" s="10" t="s">
        <v>74</v>
      </c>
      <c r="AY104" s="225" t="s">
        <v>174</v>
      </c>
    </row>
    <row r="105" s="11" customFormat="1">
      <c r="A105" s="11"/>
      <c r="B105" s="226"/>
      <c r="C105" s="227"/>
      <c r="D105" s="211" t="s">
        <v>180</v>
      </c>
      <c r="E105" s="228" t="s">
        <v>19</v>
      </c>
      <c r="F105" s="229" t="s">
        <v>663</v>
      </c>
      <c r="G105" s="227"/>
      <c r="H105" s="230">
        <v>66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36" t="s">
        <v>180</v>
      </c>
      <c r="AU105" s="236" t="s">
        <v>74</v>
      </c>
      <c r="AV105" s="11" t="s">
        <v>83</v>
      </c>
      <c r="AW105" s="11" t="s">
        <v>35</v>
      </c>
      <c r="AX105" s="11" t="s">
        <v>81</v>
      </c>
      <c r="AY105" s="236" t="s">
        <v>174</v>
      </c>
    </row>
    <row r="106" s="2" customFormat="1" ht="21.75" customHeight="1">
      <c r="A106" s="37"/>
      <c r="B106" s="38"/>
      <c r="C106" s="248" t="s">
        <v>173</v>
      </c>
      <c r="D106" s="248" t="s">
        <v>203</v>
      </c>
      <c r="E106" s="249" t="s">
        <v>424</v>
      </c>
      <c r="F106" s="250" t="s">
        <v>425</v>
      </c>
      <c r="G106" s="251" t="s">
        <v>206</v>
      </c>
      <c r="H106" s="252">
        <v>99</v>
      </c>
      <c r="I106" s="253"/>
      <c r="J106" s="254">
        <f>ROUND(I106*H106,2)</f>
        <v>0</v>
      </c>
      <c r="K106" s="250" t="s">
        <v>172</v>
      </c>
      <c r="L106" s="255"/>
      <c r="M106" s="256" t="s">
        <v>19</v>
      </c>
      <c r="N106" s="257" t="s">
        <v>45</v>
      </c>
      <c r="O106" s="83"/>
      <c r="P106" s="207">
        <f>O106*H106</f>
        <v>0</v>
      </c>
      <c r="Q106" s="207">
        <v>1</v>
      </c>
      <c r="R106" s="207">
        <f>Q106*H106</f>
        <v>99</v>
      </c>
      <c r="S106" s="207">
        <v>0</v>
      </c>
      <c r="T106" s="20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9" t="s">
        <v>207</v>
      </c>
      <c r="AT106" s="209" t="s">
        <v>203</v>
      </c>
      <c r="AU106" s="209" t="s">
        <v>74</v>
      </c>
      <c r="AY106" s="16" t="s">
        <v>174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6" t="s">
        <v>81</v>
      </c>
      <c r="BK106" s="210">
        <f>ROUND(I106*H106,2)</f>
        <v>0</v>
      </c>
      <c r="BL106" s="16" t="s">
        <v>173</v>
      </c>
      <c r="BM106" s="209" t="s">
        <v>664</v>
      </c>
    </row>
    <row r="107" s="2" customFormat="1">
      <c r="A107" s="37"/>
      <c r="B107" s="38"/>
      <c r="C107" s="39"/>
      <c r="D107" s="211" t="s">
        <v>176</v>
      </c>
      <c r="E107" s="39"/>
      <c r="F107" s="212" t="s">
        <v>425</v>
      </c>
      <c r="G107" s="39"/>
      <c r="H107" s="39"/>
      <c r="I107" s="147"/>
      <c r="J107" s="39"/>
      <c r="K107" s="39"/>
      <c r="L107" s="43"/>
      <c r="M107" s="213"/>
      <c r="N107" s="21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176</v>
      </c>
      <c r="AU107" s="16" t="s">
        <v>74</v>
      </c>
    </row>
    <row r="108" s="11" customFormat="1">
      <c r="A108" s="11"/>
      <c r="B108" s="226"/>
      <c r="C108" s="227"/>
      <c r="D108" s="211" t="s">
        <v>180</v>
      </c>
      <c r="E108" s="228" t="s">
        <v>19</v>
      </c>
      <c r="F108" s="229" t="s">
        <v>665</v>
      </c>
      <c r="G108" s="227"/>
      <c r="H108" s="230">
        <v>99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6" t="s">
        <v>180</v>
      </c>
      <c r="AU108" s="236" t="s">
        <v>74</v>
      </c>
      <c r="AV108" s="11" t="s">
        <v>83</v>
      </c>
      <c r="AW108" s="11" t="s">
        <v>35</v>
      </c>
      <c r="AX108" s="11" t="s">
        <v>81</v>
      </c>
      <c r="AY108" s="236" t="s">
        <v>174</v>
      </c>
    </row>
    <row r="109" s="2" customFormat="1" ht="44.25" customHeight="1">
      <c r="A109" s="37"/>
      <c r="B109" s="38"/>
      <c r="C109" s="198" t="s">
        <v>211</v>
      </c>
      <c r="D109" s="198" t="s">
        <v>168</v>
      </c>
      <c r="E109" s="199" t="s">
        <v>666</v>
      </c>
      <c r="F109" s="200" t="s">
        <v>667</v>
      </c>
      <c r="G109" s="201" t="s">
        <v>206</v>
      </c>
      <c r="H109" s="202">
        <v>99</v>
      </c>
      <c r="I109" s="203"/>
      <c r="J109" s="204">
        <f>ROUND(I109*H109,2)</f>
        <v>0</v>
      </c>
      <c r="K109" s="200" t="s">
        <v>172</v>
      </c>
      <c r="L109" s="43"/>
      <c r="M109" s="205" t="s">
        <v>19</v>
      </c>
      <c r="N109" s="206" t="s">
        <v>45</v>
      </c>
      <c r="O109" s="83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9" t="s">
        <v>173</v>
      </c>
      <c r="AT109" s="209" t="s">
        <v>168</v>
      </c>
      <c r="AU109" s="209" t="s">
        <v>74</v>
      </c>
      <c r="AY109" s="16" t="s">
        <v>174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6" t="s">
        <v>81</v>
      </c>
      <c r="BK109" s="210">
        <f>ROUND(I109*H109,2)</f>
        <v>0</v>
      </c>
      <c r="BL109" s="16" t="s">
        <v>173</v>
      </c>
      <c r="BM109" s="209" t="s">
        <v>668</v>
      </c>
    </row>
    <row r="110" s="2" customFormat="1">
      <c r="A110" s="37"/>
      <c r="B110" s="38"/>
      <c r="C110" s="39"/>
      <c r="D110" s="211" t="s">
        <v>176</v>
      </c>
      <c r="E110" s="39"/>
      <c r="F110" s="212" t="s">
        <v>669</v>
      </c>
      <c r="G110" s="39"/>
      <c r="H110" s="39"/>
      <c r="I110" s="147"/>
      <c r="J110" s="39"/>
      <c r="K110" s="39"/>
      <c r="L110" s="43"/>
      <c r="M110" s="213"/>
      <c r="N110" s="21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176</v>
      </c>
      <c r="AU110" s="16" t="s">
        <v>74</v>
      </c>
    </row>
    <row r="111" s="2" customFormat="1">
      <c r="A111" s="37"/>
      <c r="B111" s="38"/>
      <c r="C111" s="39"/>
      <c r="D111" s="211" t="s">
        <v>178</v>
      </c>
      <c r="E111" s="39"/>
      <c r="F111" s="215" t="s">
        <v>216</v>
      </c>
      <c r="G111" s="39"/>
      <c r="H111" s="39"/>
      <c r="I111" s="147"/>
      <c r="J111" s="39"/>
      <c r="K111" s="39"/>
      <c r="L111" s="43"/>
      <c r="M111" s="213"/>
      <c r="N111" s="21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178</v>
      </c>
      <c r="AU111" s="16" t="s">
        <v>74</v>
      </c>
    </row>
    <row r="112" s="2" customFormat="1" ht="21.75" customHeight="1">
      <c r="A112" s="37"/>
      <c r="B112" s="38"/>
      <c r="C112" s="198" t="s">
        <v>217</v>
      </c>
      <c r="D112" s="198" t="s">
        <v>168</v>
      </c>
      <c r="E112" s="199" t="s">
        <v>218</v>
      </c>
      <c r="F112" s="200" t="s">
        <v>219</v>
      </c>
      <c r="G112" s="201" t="s">
        <v>220</v>
      </c>
      <c r="H112" s="202">
        <v>50</v>
      </c>
      <c r="I112" s="203"/>
      <c r="J112" s="204">
        <f>ROUND(I112*H112,2)</f>
        <v>0</v>
      </c>
      <c r="K112" s="200" t="s">
        <v>172</v>
      </c>
      <c r="L112" s="43"/>
      <c r="M112" s="205" t="s">
        <v>19</v>
      </c>
      <c r="N112" s="206" t="s">
        <v>45</v>
      </c>
      <c r="O112" s="83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9" t="s">
        <v>173</v>
      </c>
      <c r="AT112" s="209" t="s">
        <v>168</v>
      </c>
      <c r="AU112" s="209" t="s">
        <v>74</v>
      </c>
      <c r="AY112" s="16" t="s">
        <v>174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6" t="s">
        <v>81</v>
      </c>
      <c r="BK112" s="210">
        <f>ROUND(I112*H112,2)</f>
        <v>0</v>
      </c>
      <c r="BL112" s="16" t="s">
        <v>173</v>
      </c>
      <c r="BM112" s="209" t="s">
        <v>670</v>
      </c>
    </row>
    <row r="113" s="2" customFormat="1">
      <c r="A113" s="37"/>
      <c r="B113" s="38"/>
      <c r="C113" s="39"/>
      <c r="D113" s="211" t="s">
        <v>176</v>
      </c>
      <c r="E113" s="39"/>
      <c r="F113" s="212" t="s">
        <v>222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176</v>
      </c>
      <c r="AU113" s="16" t="s">
        <v>74</v>
      </c>
    </row>
    <row r="114" s="2" customFormat="1">
      <c r="A114" s="37"/>
      <c r="B114" s="38"/>
      <c r="C114" s="39"/>
      <c r="D114" s="211" t="s">
        <v>178</v>
      </c>
      <c r="E114" s="39"/>
      <c r="F114" s="215" t="s">
        <v>223</v>
      </c>
      <c r="G114" s="39"/>
      <c r="H114" s="39"/>
      <c r="I114" s="147"/>
      <c r="J114" s="39"/>
      <c r="K114" s="39"/>
      <c r="L114" s="43"/>
      <c r="M114" s="213"/>
      <c r="N114" s="21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178</v>
      </c>
      <c r="AU114" s="16" t="s">
        <v>74</v>
      </c>
    </row>
    <row r="115" s="2" customFormat="1" ht="21.75" customHeight="1">
      <c r="A115" s="37"/>
      <c r="B115" s="38"/>
      <c r="C115" s="198" t="s">
        <v>224</v>
      </c>
      <c r="D115" s="198" t="s">
        <v>168</v>
      </c>
      <c r="E115" s="199" t="s">
        <v>487</v>
      </c>
      <c r="F115" s="200" t="s">
        <v>488</v>
      </c>
      <c r="G115" s="201" t="s">
        <v>268</v>
      </c>
      <c r="H115" s="202">
        <v>12</v>
      </c>
      <c r="I115" s="203"/>
      <c r="J115" s="204">
        <f>ROUND(I115*H115,2)</f>
        <v>0</v>
      </c>
      <c r="K115" s="200" t="s">
        <v>172</v>
      </c>
      <c r="L115" s="43"/>
      <c r="M115" s="205" t="s">
        <v>19</v>
      </c>
      <c r="N115" s="206" t="s">
        <v>45</v>
      </c>
      <c r="O115" s="83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9" t="s">
        <v>173</v>
      </c>
      <c r="AT115" s="209" t="s">
        <v>168</v>
      </c>
      <c r="AU115" s="209" t="s">
        <v>74</v>
      </c>
      <c r="AY115" s="16" t="s">
        <v>174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6" t="s">
        <v>81</v>
      </c>
      <c r="BK115" s="210">
        <f>ROUND(I115*H115,2)</f>
        <v>0</v>
      </c>
      <c r="BL115" s="16" t="s">
        <v>173</v>
      </c>
      <c r="BM115" s="209" t="s">
        <v>671</v>
      </c>
    </row>
    <row r="116" s="2" customFormat="1">
      <c r="A116" s="37"/>
      <c r="B116" s="38"/>
      <c r="C116" s="39"/>
      <c r="D116" s="211" t="s">
        <v>176</v>
      </c>
      <c r="E116" s="39"/>
      <c r="F116" s="212" t="s">
        <v>490</v>
      </c>
      <c r="G116" s="39"/>
      <c r="H116" s="39"/>
      <c r="I116" s="147"/>
      <c r="J116" s="39"/>
      <c r="K116" s="39"/>
      <c r="L116" s="43"/>
      <c r="M116" s="213"/>
      <c r="N116" s="21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176</v>
      </c>
      <c r="AU116" s="16" t="s">
        <v>74</v>
      </c>
    </row>
    <row r="117" s="2" customFormat="1">
      <c r="A117" s="37"/>
      <c r="B117" s="38"/>
      <c r="C117" s="39"/>
      <c r="D117" s="211" t="s">
        <v>178</v>
      </c>
      <c r="E117" s="39"/>
      <c r="F117" s="215" t="s">
        <v>491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178</v>
      </c>
      <c r="AU117" s="16" t="s">
        <v>74</v>
      </c>
    </row>
    <row r="118" s="11" customFormat="1">
      <c r="A118" s="11"/>
      <c r="B118" s="226"/>
      <c r="C118" s="227"/>
      <c r="D118" s="211" t="s">
        <v>180</v>
      </c>
      <c r="E118" s="228" t="s">
        <v>19</v>
      </c>
      <c r="F118" s="229" t="s">
        <v>672</v>
      </c>
      <c r="G118" s="227"/>
      <c r="H118" s="230">
        <v>12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36" t="s">
        <v>180</v>
      </c>
      <c r="AU118" s="236" t="s">
        <v>74</v>
      </c>
      <c r="AV118" s="11" t="s">
        <v>83</v>
      </c>
      <c r="AW118" s="11" t="s">
        <v>35</v>
      </c>
      <c r="AX118" s="11" t="s">
        <v>81</v>
      </c>
      <c r="AY118" s="236" t="s">
        <v>174</v>
      </c>
    </row>
    <row r="119" s="2" customFormat="1" ht="21.75" customHeight="1">
      <c r="A119" s="37"/>
      <c r="B119" s="38"/>
      <c r="C119" s="198" t="s">
        <v>207</v>
      </c>
      <c r="D119" s="198" t="s">
        <v>168</v>
      </c>
      <c r="E119" s="199" t="s">
        <v>495</v>
      </c>
      <c r="F119" s="200" t="s">
        <v>496</v>
      </c>
      <c r="G119" s="201" t="s">
        <v>220</v>
      </c>
      <c r="H119" s="202">
        <v>45</v>
      </c>
      <c r="I119" s="203"/>
      <c r="J119" s="204">
        <f>ROUND(I119*H119,2)</f>
        <v>0</v>
      </c>
      <c r="K119" s="200" t="s">
        <v>172</v>
      </c>
      <c r="L119" s="43"/>
      <c r="M119" s="205" t="s">
        <v>19</v>
      </c>
      <c r="N119" s="206" t="s">
        <v>45</v>
      </c>
      <c r="O119" s="83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9" t="s">
        <v>173</v>
      </c>
      <c r="AT119" s="209" t="s">
        <v>168</v>
      </c>
      <c r="AU119" s="209" t="s">
        <v>74</v>
      </c>
      <c r="AY119" s="16" t="s">
        <v>174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6" t="s">
        <v>81</v>
      </c>
      <c r="BK119" s="210">
        <f>ROUND(I119*H119,2)</f>
        <v>0</v>
      </c>
      <c r="BL119" s="16" t="s">
        <v>173</v>
      </c>
      <c r="BM119" s="209" t="s">
        <v>673</v>
      </c>
    </row>
    <row r="120" s="2" customFormat="1">
      <c r="A120" s="37"/>
      <c r="B120" s="38"/>
      <c r="C120" s="39"/>
      <c r="D120" s="211" t="s">
        <v>176</v>
      </c>
      <c r="E120" s="39"/>
      <c r="F120" s="212" t="s">
        <v>498</v>
      </c>
      <c r="G120" s="39"/>
      <c r="H120" s="39"/>
      <c r="I120" s="147"/>
      <c r="J120" s="39"/>
      <c r="K120" s="39"/>
      <c r="L120" s="43"/>
      <c r="M120" s="213"/>
      <c r="N120" s="21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176</v>
      </c>
      <c r="AU120" s="16" t="s">
        <v>74</v>
      </c>
    </row>
    <row r="121" s="2" customFormat="1">
      <c r="A121" s="37"/>
      <c r="B121" s="38"/>
      <c r="C121" s="39"/>
      <c r="D121" s="211" t="s">
        <v>178</v>
      </c>
      <c r="E121" s="39"/>
      <c r="F121" s="215" t="s">
        <v>499</v>
      </c>
      <c r="G121" s="39"/>
      <c r="H121" s="39"/>
      <c r="I121" s="147"/>
      <c r="J121" s="39"/>
      <c r="K121" s="39"/>
      <c r="L121" s="43"/>
      <c r="M121" s="258"/>
      <c r="N121" s="259"/>
      <c r="O121" s="260"/>
      <c r="P121" s="260"/>
      <c r="Q121" s="260"/>
      <c r="R121" s="260"/>
      <c r="S121" s="260"/>
      <c r="T121" s="26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178</v>
      </c>
      <c r="AU121" s="16" t="s">
        <v>74</v>
      </c>
    </row>
    <row r="122" s="2" customFormat="1" ht="6.96" customHeight="1">
      <c r="A122" s="37"/>
      <c r="B122" s="58"/>
      <c r="C122" s="59"/>
      <c r="D122" s="59"/>
      <c r="E122" s="59"/>
      <c r="F122" s="59"/>
      <c r="G122" s="59"/>
      <c r="H122" s="59"/>
      <c r="I122" s="175"/>
      <c r="J122" s="59"/>
      <c r="K122" s="59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E5Ji05l2gDI6Yhm/vpUnp6wXhqG/Ppcx2OVX3/ZMrKaJ764xMRcOO1Qnc/RB1gnqCsAo6Wa5214pgyy01XPFPA==" hashValue="WjTVqfp7W+2i1GChrS4KKGDv/pkUX/zWgZydN335/ocEtEDNB8Ega8nXOSkdBVnq8DNJ2yQtPJyg0YB6tlwj8Q==" algorithmName="SHA-512" password="CC35"/>
  <autoFilter ref="C90:K12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83</v>
      </c>
    </row>
    <row r="4" hidden="1" s="1" customFormat="1" ht="24.96" customHeight="1">
      <c r="B4" s="19"/>
      <c r="D4" s="142" t="s">
        <v>144</v>
      </c>
      <c r="I4" s="138"/>
      <c r="L4" s="19"/>
      <c r="M4" s="143" t="s">
        <v>10</v>
      </c>
      <c r="AT4" s="16" t="s">
        <v>4</v>
      </c>
    </row>
    <row r="5" hidden="1" s="1" customFormat="1" ht="6.96" customHeight="1">
      <c r="B5" s="19"/>
      <c r="I5" s="138"/>
      <c r="L5" s="19"/>
    </row>
    <row r="6" hidden="1" s="1" customFormat="1" ht="12" customHeight="1">
      <c r="B6" s="19"/>
      <c r="D6" s="144" t="s">
        <v>16</v>
      </c>
      <c r="I6" s="138"/>
      <c r="L6" s="19"/>
    </row>
    <row r="7" hidden="1" s="1" customFormat="1" ht="16.5" customHeight="1">
      <c r="B7" s="19"/>
      <c r="E7" s="145" t="str">
        <f>'Rekapitulace stavby'!K6</f>
        <v>Oprava geometrických parametrů koleje 2020 u ST Ústí nad Labem</v>
      </c>
      <c r="F7" s="144"/>
      <c r="G7" s="144"/>
      <c r="H7" s="144"/>
      <c r="I7" s="138"/>
      <c r="L7" s="19"/>
    </row>
    <row r="8" hidden="1">
      <c r="B8" s="19"/>
      <c r="D8" s="144" t="s">
        <v>145</v>
      </c>
      <c r="L8" s="19"/>
    </row>
    <row r="9" hidden="1" s="1" customFormat="1" ht="16.5" customHeight="1">
      <c r="B9" s="19"/>
      <c r="E9" s="145" t="s">
        <v>146</v>
      </c>
      <c r="F9" s="1"/>
      <c r="G9" s="1"/>
      <c r="H9" s="1"/>
      <c r="I9" s="138"/>
      <c r="L9" s="19"/>
    </row>
    <row r="10" hidden="1" s="1" customFormat="1" ht="12" customHeight="1">
      <c r="B10" s="19"/>
      <c r="D10" s="144" t="s">
        <v>147</v>
      </c>
      <c r="I10" s="138"/>
      <c r="L10" s="19"/>
    </row>
    <row r="11" hidden="1" s="2" customFormat="1" ht="16.5" customHeight="1">
      <c r="A11" s="37"/>
      <c r="B11" s="43"/>
      <c r="C11" s="37"/>
      <c r="D11" s="37"/>
      <c r="E11" s="146" t="s">
        <v>148</v>
      </c>
      <c r="F11" s="37"/>
      <c r="G11" s="37"/>
      <c r="H11" s="37"/>
      <c r="I11" s="147"/>
      <c r="J11" s="37"/>
      <c r="K11" s="37"/>
      <c r="L11" s="14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4" t="s">
        <v>149</v>
      </c>
      <c r="E12" s="37"/>
      <c r="F12" s="37"/>
      <c r="G12" s="37"/>
      <c r="H12" s="37"/>
      <c r="I12" s="147"/>
      <c r="J12" s="37"/>
      <c r="K12" s="37"/>
      <c r="L12" s="14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49" t="s">
        <v>674</v>
      </c>
      <c r="F13" s="37"/>
      <c r="G13" s="37"/>
      <c r="H13" s="37"/>
      <c r="I13" s="147"/>
      <c r="J13" s="37"/>
      <c r="K13" s="37"/>
      <c r="L13" s="14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47"/>
      <c r="J14" s="37"/>
      <c r="K14" s="37"/>
      <c r="L14" s="14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44" t="s">
        <v>18</v>
      </c>
      <c r="E15" s="37"/>
      <c r="F15" s="132" t="s">
        <v>19</v>
      </c>
      <c r="G15" s="37"/>
      <c r="H15" s="37"/>
      <c r="I15" s="150" t="s">
        <v>20</v>
      </c>
      <c r="J15" s="132" t="s">
        <v>19</v>
      </c>
      <c r="K15" s="37"/>
      <c r="L15" s="14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21</v>
      </c>
      <c r="E16" s="37"/>
      <c r="F16" s="132" t="s">
        <v>22</v>
      </c>
      <c r="G16" s="37"/>
      <c r="H16" s="37"/>
      <c r="I16" s="150" t="s">
        <v>23</v>
      </c>
      <c r="J16" s="151" t="str">
        <f>'Rekapitulace stavby'!AN8</f>
        <v>11. 5. 2020</v>
      </c>
      <c r="K16" s="37"/>
      <c r="L16" s="14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47"/>
      <c r="J17" s="37"/>
      <c r="K17" s="37"/>
      <c r="L17" s="14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44" t="s">
        <v>25</v>
      </c>
      <c r="E18" s="37"/>
      <c r="F18" s="37"/>
      <c r="G18" s="37"/>
      <c r="H18" s="37"/>
      <c r="I18" s="150" t="s">
        <v>26</v>
      </c>
      <c r="J18" s="132" t="s">
        <v>27</v>
      </c>
      <c r="K18" s="37"/>
      <c r="L18" s="14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2" t="s">
        <v>28</v>
      </c>
      <c r="F19" s="37"/>
      <c r="G19" s="37"/>
      <c r="H19" s="37"/>
      <c r="I19" s="150" t="s">
        <v>29</v>
      </c>
      <c r="J19" s="132" t="s">
        <v>30</v>
      </c>
      <c r="K19" s="37"/>
      <c r="L19" s="14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7"/>
      <c r="J20" s="37"/>
      <c r="K20" s="37"/>
      <c r="L20" s="14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44" t="s">
        <v>31</v>
      </c>
      <c r="E21" s="37"/>
      <c r="F21" s="37"/>
      <c r="G21" s="37"/>
      <c r="H21" s="37"/>
      <c r="I21" s="150" t="s">
        <v>26</v>
      </c>
      <c r="J21" s="32" t="str">
        <f>'Rekapitulace stavby'!AN13</f>
        <v>Vyplň údaj</v>
      </c>
      <c r="K21" s="37"/>
      <c r="L21" s="14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32"/>
      <c r="G22" s="132"/>
      <c r="H22" s="132"/>
      <c r="I22" s="150" t="s">
        <v>29</v>
      </c>
      <c r="J22" s="32" t="str">
        <f>'Rekapitulace stavby'!AN14</f>
        <v>Vyplň údaj</v>
      </c>
      <c r="K22" s="37"/>
      <c r="L22" s="14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7"/>
      <c r="J23" s="37"/>
      <c r="K23" s="37"/>
      <c r="L23" s="14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44" t="s">
        <v>33</v>
      </c>
      <c r="E24" s="37"/>
      <c r="F24" s="37"/>
      <c r="G24" s="37"/>
      <c r="H24" s="37"/>
      <c r="I24" s="150" t="s">
        <v>26</v>
      </c>
      <c r="J24" s="132" t="str">
        <f>IF('Rekapitulace stavby'!AN16="","",'Rekapitulace stavby'!AN16)</f>
        <v/>
      </c>
      <c r="K24" s="37"/>
      <c r="L24" s="14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32" t="str">
        <f>IF('Rekapitulace stavby'!E17="","",'Rekapitulace stavby'!E17)</f>
        <v xml:space="preserve"> </v>
      </c>
      <c r="F25" s="37"/>
      <c r="G25" s="37"/>
      <c r="H25" s="37"/>
      <c r="I25" s="150" t="s">
        <v>29</v>
      </c>
      <c r="J25" s="132" t="str">
        <f>IF('Rekapitulace stavby'!AN17="","",'Rekapitulace stavby'!AN17)</f>
        <v/>
      </c>
      <c r="K25" s="37"/>
      <c r="L25" s="14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7"/>
      <c r="J26" s="37"/>
      <c r="K26" s="37"/>
      <c r="L26" s="14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44" t="s">
        <v>36</v>
      </c>
      <c r="E27" s="37"/>
      <c r="F27" s="37"/>
      <c r="G27" s="37"/>
      <c r="H27" s="37"/>
      <c r="I27" s="150" t="s">
        <v>26</v>
      </c>
      <c r="J27" s="132" t="s">
        <v>19</v>
      </c>
      <c r="K27" s="37"/>
      <c r="L27" s="148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32" t="s">
        <v>37</v>
      </c>
      <c r="F28" s="37"/>
      <c r="G28" s="37"/>
      <c r="H28" s="37"/>
      <c r="I28" s="150" t="s">
        <v>29</v>
      </c>
      <c r="J28" s="132" t="s">
        <v>19</v>
      </c>
      <c r="K28" s="37"/>
      <c r="L28" s="14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47"/>
      <c r="J29" s="37"/>
      <c r="K29" s="37"/>
      <c r="L29" s="14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44" t="s">
        <v>38</v>
      </c>
      <c r="E30" s="37"/>
      <c r="F30" s="37"/>
      <c r="G30" s="37"/>
      <c r="H30" s="37"/>
      <c r="I30" s="147"/>
      <c r="J30" s="37"/>
      <c r="K30" s="37"/>
      <c r="L30" s="14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83.25" customHeight="1">
      <c r="A31" s="152"/>
      <c r="B31" s="153"/>
      <c r="C31" s="152"/>
      <c r="D31" s="152"/>
      <c r="E31" s="154" t="s">
        <v>39</v>
      </c>
      <c r="F31" s="154"/>
      <c r="G31" s="154"/>
      <c r="H31" s="154"/>
      <c r="I31" s="155"/>
      <c r="J31" s="152"/>
      <c r="K31" s="152"/>
      <c r="L31" s="156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47"/>
      <c r="J32" s="37"/>
      <c r="K32" s="37"/>
      <c r="L32" s="14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8"/>
      <c r="J33" s="157"/>
      <c r="K33" s="157"/>
      <c r="L33" s="14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59" t="s">
        <v>40</v>
      </c>
      <c r="E34" s="37"/>
      <c r="F34" s="37"/>
      <c r="G34" s="37"/>
      <c r="H34" s="37"/>
      <c r="I34" s="147"/>
      <c r="J34" s="160">
        <f>ROUND(J91, 2)</f>
        <v>0</v>
      </c>
      <c r="K34" s="37"/>
      <c r="L34" s="14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7"/>
      <c r="E35" s="157"/>
      <c r="F35" s="157"/>
      <c r="G35" s="157"/>
      <c r="H35" s="157"/>
      <c r="I35" s="158"/>
      <c r="J35" s="157"/>
      <c r="K35" s="157"/>
      <c r="L35" s="14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1" t="s">
        <v>42</v>
      </c>
      <c r="G36" s="37"/>
      <c r="H36" s="37"/>
      <c r="I36" s="162" t="s">
        <v>41</v>
      </c>
      <c r="J36" s="161" t="s">
        <v>43</v>
      </c>
      <c r="K36" s="37"/>
      <c r="L36" s="14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6" t="s">
        <v>44</v>
      </c>
      <c r="E37" s="144" t="s">
        <v>45</v>
      </c>
      <c r="F37" s="163">
        <f>ROUND((SUM(BE91:BE156)),  2)</f>
        <v>0</v>
      </c>
      <c r="G37" s="37"/>
      <c r="H37" s="37"/>
      <c r="I37" s="164">
        <v>0.20999999999999999</v>
      </c>
      <c r="J37" s="163">
        <f>ROUND(((SUM(BE91:BE156))*I37),  2)</f>
        <v>0</v>
      </c>
      <c r="K37" s="37"/>
      <c r="L37" s="14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46</v>
      </c>
      <c r="F38" s="163">
        <f>ROUND((SUM(BF91:BF156)),  2)</f>
        <v>0</v>
      </c>
      <c r="G38" s="37"/>
      <c r="H38" s="37"/>
      <c r="I38" s="164">
        <v>0.14999999999999999</v>
      </c>
      <c r="J38" s="163">
        <f>ROUND(((SUM(BF91:BF156))*I38),  2)</f>
        <v>0</v>
      </c>
      <c r="K38" s="37"/>
      <c r="L38" s="14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47</v>
      </c>
      <c r="F39" s="163">
        <f>ROUND((SUM(BG91:BG156)),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14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44" t="s">
        <v>48</v>
      </c>
      <c r="F40" s="163">
        <f>ROUND((SUM(BH91:BH156)),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14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44" t="s">
        <v>49</v>
      </c>
      <c r="F41" s="163">
        <f>ROUND((SUM(BI91:BI156)),  2)</f>
        <v>0</v>
      </c>
      <c r="G41" s="37"/>
      <c r="H41" s="37"/>
      <c r="I41" s="164">
        <v>0</v>
      </c>
      <c r="J41" s="163">
        <f>0</f>
        <v>0</v>
      </c>
      <c r="K41" s="37"/>
      <c r="L41" s="14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47"/>
      <c r="J42" s="37"/>
      <c r="K42" s="37"/>
      <c r="L42" s="14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50</v>
      </c>
      <c r="E43" s="167"/>
      <c r="F43" s="167"/>
      <c r="G43" s="168" t="s">
        <v>51</v>
      </c>
      <c r="H43" s="169" t="s">
        <v>52</v>
      </c>
      <c r="I43" s="170"/>
      <c r="J43" s="171">
        <f>SUM(J34:J41)</f>
        <v>0</v>
      </c>
      <c r="K43" s="172"/>
      <c r="L43" s="148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173"/>
      <c r="C44" s="174"/>
      <c r="D44" s="174"/>
      <c r="E44" s="174"/>
      <c r="F44" s="174"/>
      <c r="G44" s="174"/>
      <c r="H44" s="174"/>
      <c r="I44" s="175"/>
      <c r="J44" s="174"/>
      <c r="K44" s="174"/>
      <c r="L44" s="148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/>
    <row r="46" hidden="1"/>
    <row r="47" hidden="1"/>
    <row r="48" hidden="1" s="2" customFormat="1" ht="6.96" customHeight="1">
      <c r="A48" s="37"/>
      <c r="B48" s="176"/>
      <c r="C48" s="177"/>
      <c r="D48" s="177"/>
      <c r="E48" s="177"/>
      <c r="F48" s="177"/>
      <c r="G48" s="177"/>
      <c r="H48" s="177"/>
      <c r="I48" s="178"/>
      <c r="J48" s="177"/>
      <c r="K48" s="177"/>
      <c r="L48" s="148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24.96" customHeight="1">
      <c r="A49" s="37"/>
      <c r="B49" s="38"/>
      <c r="C49" s="22" t="s">
        <v>151</v>
      </c>
      <c r="D49" s="39"/>
      <c r="E49" s="39"/>
      <c r="F49" s="39"/>
      <c r="G49" s="39"/>
      <c r="H49" s="39"/>
      <c r="I49" s="147"/>
      <c r="J49" s="39"/>
      <c r="K49" s="39"/>
      <c r="L49" s="148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6.96" customHeight="1">
      <c r="A50" s="37"/>
      <c r="B50" s="38"/>
      <c r="C50" s="39"/>
      <c r="D50" s="39"/>
      <c r="E50" s="39"/>
      <c r="F50" s="39"/>
      <c r="G50" s="39"/>
      <c r="H50" s="39"/>
      <c r="I50" s="147"/>
      <c r="J50" s="39"/>
      <c r="K50" s="39"/>
      <c r="L50" s="148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2" customHeight="1">
      <c r="A51" s="37"/>
      <c r="B51" s="38"/>
      <c r="C51" s="31" t="s">
        <v>16</v>
      </c>
      <c r="D51" s="39"/>
      <c r="E51" s="39"/>
      <c r="F51" s="39"/>
      <c r="G51" s="39"/>
      <c r="H51" s="39"/>
      <c r="I51" s="147"/>
      <c r="J51" s="39"/>
      <c r="K51" s="39"/>
      <c r="L51" s="148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6.5" customHeight="1">
      <c r="A52" s="37"/>
      <c r="B52" s="38"/>
      <c r="C52" s="39"/>
      <c r="D52" s="39"/>
      <c r="E52" s="179" t="str">
        <f>E7</f>
        <v>Oprava geometrických parametrů koleje 2020 u ST Ústí nad Labem</v>
      </c>
      <c r="F52" s="31"/>
      <c r="G52" s="31"/>
      <c r="H52" s="31"/>
      <c r="I52" s="147"/>
      <c r="J52" s="39"/>
      <c r="K52" s="39"/>
      <c r="L52" s="148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1" customFormat="1" ht="12" customHeight="1">
      <c r="B53" s="20"/>
      <c r="C53" s="31" t="s">
        <v>145</v>
      </c>
      <c r="D53" s="21"/>
      <c r="E53" s="21"/>
      <c r="F53" s="21"/>
      <c r="G53" s="21"/>
      <c r="H53" s="21"/>
      <c r="I53" s="138"/>
      <c r="J53" s="21"/>
      <c r="K53" s="21"/>
      <c r="L53" s="19"/>
    </row>
    <row r="54" hidden="1" s="1" customFormat="1" ht="16.5" customHeight="1">
      <c r="B54" s="20"/>
      <c r="C54" s="21"/>
      <c r="D54" s="21"/>
      <c r="E54" s="179" t="s">
        <v>146</v>
      </c>
      <c r="F54" s="21"/>
      <c r="G54" s="21"/>
      <c r="H54" s="21"/>
      <c r="I54" s="138"/>
      <c r="J54" s="21"/>
      <c r="K54" s="21"/>
      <c r="L54" s="19"/>
    </row>
    <row r="55" hidden="1" s="1" customFormat="1" ht="12" customHeight="1">
      <c r="B55" s="20"/>
      <c r="C55" s="31" t="s">
        <v>147</v>
      </c>
      <c r="D55" s="21"/>
      <c r="E55" s="21"/>
      <c r="F55" s="21"/>
      <c r="G55" s="21"/>
      <c r="H55" s="21"/>
      <c r="I55" s="138"/>
      <c r="J55" s="21"/>
      <c r="K55" s="21"/>
      <c r="L55" s="19"/>
    </row>
    <row r="56" hidden="1" s="2" customFormat="1" ht="16.5" customHeight="1">
      <c r="A56" s="37"/>
      <c r="B56" s="38"/>
      <c r="C56" s="39"/>
      <c r="D56" s="39"/>
      <c r="E56" s="180" t="s">
        <v>148</v>
      </c>
      <c r="F56" s="39"/>
      <c r="G56" s="39"/>
      <c r="H56" s="39"/>
      <c r="I56" s="147"/>
      <c r="J56" s="39"/>
      <c r="K56" s="39"/>
      <c r="L56" s="148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12" customHeight="1">
      <c r="A57" s="37"/>
      <c r="B57" s="38"/>
      <c r="C57" s="31" t="s">
        <v>149</v>
      </c>
      <c r="D57" s="39"/>
      <c r="E57" s="39"/>
      <c r="F57" s="39"/>
      <c r="G57" s="39"/>
      <c r="H57" s="39"/>
      <c r="I57" s="147"/>
      <c r="J57" s="39"/>
      <c r="K57" s="39"/>
      <c r="L57" s="148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6.5" customHeight="1">
      <c r="A58" s="37"/>
      <c r="B58" s="38"/>
      <c r="C58" s="39"/>
      <c r="D58" s="39"/>
      <c r="E58" s="68" t="str">
        <f>E13</f>
        <v>08 - SO 08 - TO Děčín hl. n.</v>
      </c>
      <c r="F58" s="39"/>
      <c r="G58" s="39"/>
      <c r="H58" s="39"/>
      <c r="I58" s="147"/>
      <c r="J58" s="39"/>
      <c r="K58" s="39"/>
      <c r="L58" s="148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6.96" customHeight="1">
      <c r="A59" s="37"/>
      <c r="B59" s="38"/>
      <c r="C59" s="39"/>
      <c r="D59" s="39"/>
      <c r="E59" s="39"/>
      <c r="F59" s="39"/>
      <c r="G59" s="39"/>
      <c r="H59" s="39"/>
      <c r="I59" s="147"/>
      <c r="J59" s="39"/>
      <c r="K59" s="39"/>
      <c r="L59" s="148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2" customHeight="1">
      <c r="A60" s="37"/>
      <c r="B60" s="38"/>
      <c r="C60" s="31" t="s">
        <v>21</v>
      </c>
      <c r="D60" s="39"/>
      <c r="E60" s="39"/>
      <c r="F60" s="26" t="str">
        <f>F16</f>
        <v>obvod ST Ústí nad Labem</v>
      </c>
      <c r="G60" s="39"/>
      <c r="H60" s="39"/>
      <c r="I60" s="150" t="s">
        <v>23</v>
      </c>
      <c r="J60" s="71" t="str">
        <f>IF(J16="","",J16)</f>
        <v>11. 5. 2020</v>
      </c>
      <c r="K60" s="39"/>
      <c r="L60" s="148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6.96" customHeight="1">
      <c r="A61" s="37"/>
      <c r="B61" s="38"/>
      <c r="C61" s="39"/>
      <c r="D61" s="39"/>
      <c r="E61" s="39"/>
      <c r="F61" s="39"/>
      <c r="G61" s="39"/>
      <c r="H61" s="39"/>
      <c r="I61" s="147"/>
      <c r="J61" s="39"/>
      <c r="K61" s="39"/>
      <c r="L61" s="1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5.15" customHeight="1">
      <c r="A62" s="37"/>
      <c r="B62" s="38"/>
      <c r="C62" s="31" t="s">
        <v>25</v>
      </c>
      <c r="D62" s="39"/>
      <c r="E62" s="39"/>
      <c r="F62" s="26" t="str">
        <f>E19</f>
        <v>Správa železnic, OŘ ÚNL, ST ÚNL</v>
      </c>
      <c r="G62" s="39"/>
      <c r="H62" s="39"/>
      <c r="I62" s="150" t="s">
        <v>33</v>
      </c>
      <c r="J62" s="35" t="str">
        <f>E25</f>
        <v xml:space="preserve"> </v>
      </c>
      <c r="K62" s="39"/>
      <c r="L62" s="148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15.15" customHeight="1">
      <c r="A63" s="37"/>
      <c r="B63" s="38"/>
      <c r="C63" s="31" t="s">
        <v>31</v>
      </c>
      <c r="D63" s="39"/>
      <c r="E63" s="39"/>
      <c r="F63" s="26" t="str">
        <f>IF(E22="","",E22)</f>
        <v>Vyplň údaj</v>
      </c>
      <c r="G63" s="39"/>
      <c r="H63" s="39"/>
      <c r="I63" s="150" t="s">
        <v>36</v>
      </c>
      <c r="J63" s="35" t="str">
        <f>E28</f>
        <v>Věra Trnková</v>
      </c>
      <c r="K63" s="39"/>
      <c r="L63" s="148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10.32" customHeight="1">
      <c r="A64" s="37"/>
      <c r="B64" s="38"/>
      <c r="C64" s="39"/>
      <c r="D64" s="39"/>
      <c r="E64" s="39"/>
      <c r="F64" s="39"/>
      <c r="G64" s="39"/>
      <c r="H64" s="39"/>
      <c r="I64" s="147"/>
      <c r="J64" s="39"/>
      <c r="K64" s="39"/>
      <c r="L64" s="148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29.28" customHeight="1">
      <c r="A65" s="37"/>
      <c r="B65" s="38"/>
      <c r="C65" s="181" t="s">
        <v>152</v>
      </c>
      <c r="D65" s="182"/>
      <c r="E65" s="182"/>
      <c r="F65" s="182"/>
      <c r="G65" s="182"/>
      <c r="H65" s="182"/>
      <c r="I65" s="183"/>
      <c r="J65" s="184" t="s">
        <v>153</v>
      </c>
      <c r="K65" s="182"/>
      <c r="L65" s="14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10.32" customHeight="1">
      <c r="A66" s="37"/>
      <c r="B66" s="38"/>
      <c r="C66" s="39"/>
      <c r="D66" s="39"/>
      <c r="E66" s="39"/>
      <c r="F66" s="39"/>
      <c r="G66" s="39"/>
      <c r="H66" s="39"/>
      <c r="I66" s="147"/>
      <c r="J66" s="39"/>
      <c r="K66" s="39"/>
      <c r="L66" s="148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22.8" customHeight="1">
      <c r="A67" s="37"/>
      <c r="B67" s="38"/>
      <c r="C67" s="185" t="s">
        <v>72</v>
      </c>
      <c r="D67" s="39"/>
      <c r="E67" s="39"/>
      <c r="F67" s="39"/>
      <c r="G67" s="39"/>
      <c r="H67" s="39"/>
      <c r="I67" s="147"/>
      <c r="J67" s="101">
        <f>J91</f>
        <v>0</v>
      </c>
      <c r="K67" s="39"/>
      <c r="L67" s="148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U67" s="16" t="s">
        <v>154</v>
      </c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47"/>
      <c r="J68" s="39"/>
      <c r="K68" s="39"/>
      <c r="L68" s="14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75"/>
      <c r="J69" s="59"/>
      <c r="K69" s="59"/>
      <c r="L69" s="14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78"/>
      <c r="J73" s="61"/>
      <c r="K73" s="61"/>
      <c r="L73" s="14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155</v>
      </c>
      <c r="D74" s="39"/>
      <c r="E74" s="39"/>
      <c r="F74" s="39"/>
      <c r="G74" s="39"/>
      <c r="H74" s="39"/>
      <c r="I74" s="147"/>
      <c r="J74" s="39"/>
      <c r="K74" s="39"/>
      <c r="L74" s="14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47"/>
      <c r="J75" s="39"/>
      <c r="K75" s="39"/>
      <c r="L75" s="14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47"/>
      <c r="J76" s="39"/>
      <c r="K76" s="39"/>
      <c r="L76" s="14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79" t="str">
        <f>E7</f>
        <v>Oprava geometrických parametrů koleje 2020 u ST Ústí nad Labem</v>
      </c>
      <c r="F77" s="31"/>
      <c r="G77" s="31"/>
      <c r="H77" s="31"/>
      <c r="I77" s="147"/>
      <c r="J77" s="39"/>
      <c r="K77" s="39"/>
      <c r="L77" s="14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145</v>
      </c>
      <c r="D78" s="21"/>
      <c r="E78" s="21"/>
      <c r="F78" s="21"/>
      <c r="G78" s="21"/>
      <c r="H78" s="21"/>
      <c r="I78" s="138"/>
      <c r="J78" s="21"/>
      <c r="K78" s="21"/>
      <c r="L78" s="19"/>
    </row>
    <row r="79" s="1" customFormat="1" ht="16.5" customHeight="1">
      <c r="B79" s="20"/>
      <c r="C79" s="21"/>
      <c r="D79" s="21"/>
      <c r="E79" s="179" t="s">
        <v>146</v>
      </c>
      <c r="F79" s="21"/>
      <c r="G79" s="21"/>
      <c r="H79" s="21"/>
      <c r="I79" s="138"/>
      <c r="J79" s="21"/>
      <c r="K79" s="21"/>
      <c r="L79" s="19"/>
    </row>
    <row r="80" s="1" customFormat="1" ht="12" customHeight="1">
      <c r="B80" s="20"/>
      <c r="C80" s="31" t="s">
        <v>147</v>
      </c>
      <c r="D80" s="21"/>
      <c r="E80" s="21"/>
      <c r="F80" s="21"/>
      <c r="G80" s="21"/>
      <c r="H80" s="21"/>
      <c r="I80" s="138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80" t="s">
        <v>148</v>
      </c>
      <c r="F81" s="39"/>
      <c r="G81" s="39"/>
      <c r="H81" s="39"/>
      <c r="I81" s="147"/>
      <c r="J81" s="39"/>
      <c r="K81" s="39"/>
      <c r="L81" s="14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149</v>
      </c>
      <c r="D82" s="39"/>
      <c r="E82" s="39"/>
      <c r="F82" s="39"/>
      <c r="G82" s="39"/>
      <c r="H82" s="39"/>
      <c r="I82" s="147"/>
      <c r="J82" s="39"/>
      <c r="K82" s="39"/>
      <c r="L82" s="14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E13</f>
        <v>08 - SO 08 - TO Děčín hl. n.</v>
      </c>
      <c r="F83" s="39"/>
      <c r="G83" s="39"/>
      <c r="H83" s="39"/>
      <c r="I83" s="147"/>
      <c r="J83" s="39"/>
      <c r="K83" s="39"/>
      <c r="L83" s="14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47"/>
      <c r="J84" s="39"/>
      <c r="K84" s="39"/>
      <c r="L84" s="14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F16</f>
        <v>obvod ST Ústí nad Labem</v>
      </c>
      <c r="G85" s="39"/>
      <c r="H85" s="39"/>
      <c r="I85" s="150" t="s">
        <v>23</v>
      </c>
      <c r="J85" s="71" t="str">
        <f>IF(J16="","",J16)</f>
        <v>11. 5. 2020</v>
      </c>
      <c r="K85" s="39"/>
      <c r="L85" s="14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7"/>
      <c r="J86" s="39"/>
      <c r="K86" s="39"/>
      <c r="L86" s="14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E19</f>
        <v>Správa železnic, OŘ ÚNL, ST ÚNL</v>
      </c>
      <c r="G87" s="39"/>
      <c r="H87" s="39"/>
      <c r="I87" s="150" t="s">
        <v>33</v>
      </c>
      <c r="J87" s="35" t="str">
        <f>E25</f>
        <v xml:space="preserve"> </v>
      </c>
      <c r="K87" s="39"/>
      <c r="L87" s="14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IF(E22="","",E22)</f>
        <v>Vyplň údaj</v>
      </c>
      <c r="G88" s="39"/>
      <c r="H88" s="39"/>
      <c r="I88" s="150" t="s">
        <v>36</v>
      </c>
      <c r="J88" s="35" t="str">
        <f>E28</f>
        <v>Věra Trnková</v>
      </c>
      <c r="K88" s="39"/>
      <c r="L88" s="14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47"/>
      <c r="J89" s="39"/>
      <c r="K89" s="39"/>
      <c r="L89" s="14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9" customFormat="1" ht="29.28" customHeight="1">
      <c r="A90" s="186"/>
      <c r="B90" s="187"/>
      <c r="C90" s="188" t="s">
        <v>156</v>
      </c>
      <c r="D90" s="189" t="s">
        <v>59</v>
      </c>
      <c r="E90" s="189" t="s">
        <v>55</v>
      </c>
      <c r="F90" s="189" t="s">
        <v>56</v>
      </c>
      <c r="G90" s="189" t="s">
        <v>157</v>
      </c>
      <c r="H90" s="189" t="s">
        <v>158</v>
      </c>
      <c r="I90" s="190" t="s">
        <v>159</v>
      </c>
      <c r="J90" s="189" t="s">
        <v>153</v>
      </c>
      <c r="K90" s="191" t="s">
        <v>160</v>
      </c>
      <c r="L90" s="192"/>
      <c r="M90" s="91" t="s">
        <v>19</v>
      </c>
      <c r="N90" s="92" t="s">
        <v>44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147"/>
      <c r="J91" s="193">
        <f>BK91</f>
        <v>0</v>
      </c>
      <c r="K91" s="39"/>
      <c r="L91" s="43"/>
      <c r="M91" s="94"/>
      <c r="N91" s="194"/>
      <c r="O91" s="95"/>
      <c r="P91" s="195">
        <f>SUM(P92:P156)</f>
        <v>0</v>
      </c>
      <c r="Q91" s="95"/>
      <c r="R91" s="195">
        <f>SUM(R92:R156)</f>
        <v>445.5</v>
      </c>
      <c r="S91" s="95"/>
      <c r="T91" s="196">
        <f>SUM(T92:T156)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73</v>
      </c>
      <c r="AU91" s="16" t="s">
        <v>154</v>
      </c>
      <c r="BK91" s="197">
        <f>SUM(BK92:BK156)</f>
        <v>0</v>
      </c>
    </row>
    <row r="92" s="2" customFormat="1" ht="21.75" customHeight="1">
      <c r="A92" s="37"/>
      <c r="B92" s="38"/>
      <c r="C92" s="198" t="s">
        <v>81</v>
      </c>
      <c r="D92" s="198" t="s">
        <v>168</v>
      </c>
      <c r="E92" s="199" t="s">
        <v>169</v>
      </c>
      <c r="F92" s="200" t="s">
        <v>170</v>
      </c>
      <c r="G92" s="201" t="s">
        <v>171</v>
      </c>
      <c r="H92" s="202">
        <v>2.3599999999999999</v>
      </c>
      <c r="I92" s="203"/>
      <c r="J92" s="204">
        <f>ROUND(I92*H92,2)</f>
        <v>0</v>
      </c>
      <c r="K92" s="200" t="s">
        <v>172</v>
      </c>
      <c r="L92" s="43"/>
      <c r="M92" s="205" t="s">
        <v>19</v>
      </c>
      <c r="N92" s="206" t="s">
        <v>45</v>
      </c>
      <c r="O92" s="83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9" t="s">
        <v>173</v>
      </c>
      <c r="AT92" s="209" t="s">
        <v>168</v>
      </c>
      <c r="AU92" s="209" t="s">
        <v>74</v>
      </c>
      <c r="AY92" s="16" t="s">
        <v>174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6" t="s">
        <v>81</v>
      </c>
      <c r="BK92" s="210">
        <f>ROUND(I92*H92,2)</f>
        <v>0</v>
      </c>
      <c r="BL92" s="16" t="s">
        <v>173</v>
      </c>
      <c r="BM92" s="209" t="s">
        <v>675</v>
      </c>
    </row>
    <row r="93" s="2" customFormat="1">
      <c r="A93" s="37"/>
      <c r="B93" s="38"/>
      <c r="C93" s="39"/>
      <c r="D93" s="211" t="s">
        <v>176</v>
      </c>
      <c r="E93" s="39"/>
      <c r="F93" s="212" t="s">
        <v>177</v>
      </c>
      <c r="G93" s="39"/>
      <c r="H93" s="39"/>
      <c r="I93" s="147"/>
      <c r="J93" s="39"/>
      <c r="K93" s="39"/>
      <c r="L93" s="43"/>
      <c r="M93" s="213"/>
      <c r="N93" s="21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176</v>
      </c>
      <c r="AU93" s="16" t="s">
        <v>74</v>
      </c>
    </row>
    <row r="94" s="2" customFormat="1">
      <c r="A94" s="37"/>
      <c r="B94" s="38"/>
      <c r="C94" s="39"/>
      <c r="D94" s="211" t="s">
        <v>178</v>
      </c>
      <c r="E94" s="39"/>
      <c r="F94" s="215" t="s">
        <v>179</v>
      </c>
      <c r="G94" s="39"/>
      <c r="H94" s="39"/>
      <c r="I94" s="147"/>
      <c r="J94" s="39"/>
      <c r="K94" s="39"/>
      <c r="L94" s="43"/>
      <c r="M94" s="213"/>
      <c r="N94" s="21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178</v>
      </c>
      <c r="AU94" s="16" t="s">
        <v>74</v>
      </c>
    </row>
    <row r="95" s="10" customFormat="1">
      <c r="A95" s="10"/>
      <c r="B95" s="216"/>
      <c r="C95" s="217"/>
      <c r="D95" s="211" t="s">
        <v>180</v>
      </c>
      <c r="E95" s="218" t="s">
        <v>19</v>
      </c>
      <c r="F95" s="219" t="s">
        <v>676</v>
      </c>
      <c r="G95" s="217"/>
      <c r="H95" s="218" t="s">
        <v>19</v>
      </c>
      <c r="I95" s="220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5" t="s">
        <v>180</v>
      </c>
      <c r="AU95" s="225" t="s">
        <v>74</v>
      </c>
      <c r="AV95" s="10" t="s">
        <v>81</v>
      </c>
      <c r="AW95" s="10" t="s">
        <v>35</v>
      </c>
      <c r="AX95" s="10" t="s">
        <v>74</v>
      </c>
      <c r="AY95" s="225" t="s">
        <v>174</v>
      </c>
    </row>
    <row r="96" s="11" customFormat="1">
      <c r="A96" s="11"/>
      <c r="B96" s="226"/>
      <c r="C96" s="227"/>
      <c r="D96" s="211" t="s">
        <v>180</v>
      </c>
      <c r="E96" s="228" t="s">
        <v>19</v>
      </c>
      <c r="F96" s="229" t="s">
        <v>677</v>
      </c>
      <c r="G96" s="227"/>
      <c r="H96" s="230">
        <v>2.21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6" t="s">
        <v>180</v>
      </c>
      <c r="AU96" s="236" t="s">
        <v>74</v>
      </c>
      <c r="AV96" s="11" t="s">
        <v>83</v>
      </c>
      <c r="AW96" s="11" t="s">
        <v>35</v>
      </c>
      <c r="AX96" s="11" t="s">
        <v>74</v>
      </c>
      <c r="AY96" s="236" t="s">
        <v>174</v>
      </c>
    </row>
    <row r="97" s="10" customFormat="1">
      <c r="A97" s="10"/>
      <c r="B97" s="216"/>
      <c r="C97" s="217"/>
      <c r="D97" s="211" t="s">
        <v>180</v>
      </c>
      <c r="E97" s="218" t="s">
        <v>19</v>
      </c>
      <c r="F97" s="219" t="s">
        <v>678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5" t="s">
        <v>180</v>
      </c>
      <c r="AU97" s="225" t="s">
        <v>74</v>
      </c>
      <c r="AV97" s="10" t="s">
        <v>81</v>
      </c>
      <c r="AW97" s="10" t="s">
        <v>35</v>
      </c>
      <c r="AX97" s="10" t="s">
        <v>74</v>
      </c>
      <c r="AY97" s="225" t="s">
        <v>174</v>
      </c>
    </row>
    <row r="98" s="11" customFormat="1">
      <c r="A98" s="11"/>
      <c r="B98" s="226"/>
      <c r="C98" s="227"/>
      <c r="D98" s="211" t="s">
        <v>180</v>
      </c>
      <c r="E98" s="228" t="s">
        <v>19</v>
      </c>
      <c r="F98" s="229" t="s">
        <v>679</v>
      </c>
      <c r="G98" s="227"/>
      <c r="H98" s="230">
        <v>0.14999999999999999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6" t="s">
        <v>180</v>
      </c>
      <c r="AU98" s="236" t="s">
        <v>74</v>
      </c>
      <c r="AV98" s="11" t="s">
        <v>83</v>
      </c>
      <c r="AW98" s="11" t="s">
        <v>35</v>
      </c>
      <c r="AX98" s="11" t="s">
        <v>74</v>
      </c>
      <c r="AY98" s="236" t="s">
        <v>174</v>
      </c>
    </row>
    <row r="99" s="12" customFormat="1">
      <c r="A99" s="12"/>
      <c r="B99" s="237"/>
      <c r="C99" s="238"/>
      <c r="D99" s="211" t="s">
        <v>180</v>
      </c>
      <c r="E99" s="239" t="s">
        <v>19</v>
      </c>
      <c r="F99" s="240" t="s">
        <v>189</v>
      </c>
      <c r="G99" s="238"/>
      <c r="H99" s="241">
        <v>2.3599999999999999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7" t="s">
        <v>180</v>
      </c>
      <c r="AU99" s="247" t="s">
        <v>74</v>
      </c>
      <c r="AV99" s="12" t="s">
        <v>173</v>
      </c>
      <c r="AW99" s="12" t="s">
        <v>35</v>
      </c>
      <c r="AX99" s="12" t="s">
        <v>81</v>
      </c>
      <c r="AY99" s="247" t="s">
        <v>174</v>
      </c>
    </row>
    <row r="100" s="2" customFormat="1" ht="21.75" customHeight="1">
      <c r="A100" s="37"/>
      <c r="B100" s="38"/>
      <c r="C100" s="198" t="s">
        <v>83</v>
      </c>
      <c r="D100" s="198" t="s">
        <v>168</v>
      </c>
      <c r="E100" s="199" t="s">
        <v>456</v>
      </c>
      <c r="F100" s="200" t="s">
        <v>457</v>
      </c>
      <c r="G100" s="201" t="s">
        <v>220</v>
      </c>
      <c r="H100" s="202">
        <v>750</v>
      </c>
      <c r="I100" s="203"/>
      <c r="J100" s="204">
        <f>ROUND(I100*H100,2)</f>
        <v>0</v>
      </c>
      <c r="K100" s="200" t="s">
        <v>172</v>
      </c>
      <c r="L100" s="43"/>
      <c r="M100" s="205" t="s">
        <v>19</v>
      </c>
      <c r="N100" s="206" t="s">
        <v>45</v>
      </c>
      <c r="O100" s="83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173</v>
      </c>
      <c r="AT100" s="209" t="s">
        <v>168</v>
      </c>
      <c r="AU100" s="209" t="s">
        <v>74</v>
      </c>
      <c r="AY100" s="16" t="s">
        <v>174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81</v>
      </c>
      <c r="BK100" s="210">
        <f>ROUND(I100*H100,2)</f>
        <v>0</v>
      </c>
      <c r="BL100" s="16" t="s">
        <v>173</v>
      </c>
      <c r="BM100" s="209" t="s">
        <v>680</v>
      </c>
    </row>
    <row r="101" s="2" customFormat="1">
      <c r="A101" s="37"/>
      <c r="B101" s="38"/>
      <c r="C101" s="39"/>
      <c r="D101" s="211" t="s">
        <v>176</v>
      </c>
      <c r="E101" s="39"/>
      <c r="F101" s="212" t="s">
        <v>459</v>
      </c>
      <c r="G101" s="39"/>
      <c r="H101" s="39"/>
      <c r="I101" s="147"/>
      <c r="J101" s="39"/>
      <c r="K101" s="39"/>
      <c r="L101" s="43"/>
      <c r="M101" s="213"/>
      <c r="N101" s="21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176</v>
      </c>
      <c r="AU101" s="16" t="s">
        <v>74</v>
      </c>
    </row>
    <row r="102" s="2" customFormat="1">
      <c r="A102" s="37"/>
      <c r="B102" s="38"/>
      <c r="C102" s="39"/>
      <c r="D102" s="211" t="s">
        <v>178</v>
      </c>
      <c r="E102" s="39"/>
      <c r="F102" s="215" t="s">
        <v>179</v>
      </c>
      <c r="G102" s="39"/>
      <c r="H102" s="39"/>
      <c r="I102" s="147"/>
      <c r="J102" s="39"/>
      <c r="K102" s="39"/>
      <c r="L102" s="43"/>
      <c r="M102" s="213"/>
      <c r="N102" s="21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178</v>
      </c>
      <c r="AU102" s="16" t="s">
        <v>74</v>
      </c>
    </row>
    <row r="103" s="11" customFormat="1">
      <c r="A103" s="11"/>
      <c r="B103" s="226"/>
      <c r="C103" s="227"/>
      <c r="D103" s="211" t="s">
        <v>180</v>
      </c>
      <c r="E103" s="228" t="s">
        <v>19</v>
      </c>
      <c r="F103" s="229" t="s">
        <v>681</v>
      </c>
      <c r="G103" s="227"/>
      <c r="H103" s="230">
        <v>510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36" t="s">
        <v>180</v>
      </c>
      <c r="AU103" s="236" t="s">
        <v>74</v>
      </c>
      <c r="AV103" s="11" t="s">
        <v>83</v>
      </c>
      <c r="AW103" s="11" t="s">
        <v>35</v>
      </c>
      <c r="AX103" s="11" t="s">
        <v>74</v>
      </c>
      <c r="AY103" s="236" t="s">
        <v>174</v>
      </c>
    </row>
    <row r="104" s="11" customFormat="1">
      <c r="A104" s="11"/>
      <c r="B104" s="226"/>
      <c r="C104" s="227"/>
      <c r="D104" s="211" t="s">
        <v>180</v>
      </c>
      <c r="E104" s="228" t="s">
        <v>19</v>
      </c>
      <c r="F104" s="229" t="s">
        <v>682</v>
      </c>
      <c r="G104" s="227"/>
      <c r="H104" s="230">
        <v>240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36" t="s">
        <v>180</v>
      </c>
      <c r="AU104" s="236" t="s">
        <v>74</v>
      </c>
      <c r="AV104" s="11" t="s">
        <v>83</v>
      </c>
      <c r="AW104" s="11" t="s">
        <v>35</v>
      </c>
      <c r="AX104" s="11" t="s">
        <v>74</v>
      </c>
      <c r="AY104" s="236" t="s">
        <v>174</v>
      </c>
    </row>
    <row r="105" s="12" customFormat="1">
      <c r="A105" s="12"/>
      <c r="B105" s="237"/>
      <c r="C105" s="238"/>
      <c r="D105" s="211" t="s">
        <v>180</v>
      </c>
      <c r="E105" s="239" t="s">
        <v>19</v>
      </c>
      <c r="F105" s="240" t="s">
        <v>189</v>
      </c>
      <c r="G105" s="238"/>
      <c r="H105" s="241">
        <v>750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47" t="s">
        <v>180</v>
      </c>
      <c r="AU105" s="247" t="s">
        <v>74</v>
      </c>
      <c r="AV105" s="12" t="s">
        <v>173</v>
      </c>
      <c r="AW105" s="12" t="s">
        <v>35</v>
      </c>
      <c r="AX105" s="12" t="s">
        <v>81</v>
      </c>
      <c r="AY105" s="247" t="s">
        <v>174</v>
      </c>
    </row>
    <row r="106" s="2" customFormat="1" ht="21.75" customHeight="1">
      <c r="A106" s="37"/>
      <c r="B106" s="38"/>
      <c r="C106" s="198" t="s">
        <v>90</v>
      </c>
      <c r="D106" s="198" t="s">
        <v>168</v>
      </c>
      <c r="E106" s="199" t="s">
        <v>190</v>
      </c>
      <c r="F106" s="200" t="s">
        <v>191</v>
      </c>
      <c r="G106" s="201" t="s">
        <v>171</v>
      </c>
      <c r="H106" s="202">
        <v>2.21</v>
      </c>
      <c r="I106" s="203"/>
      <c r="J106" s="204">
        <f>ROUND(I106*H106,2)</f>
        <v>0</v>
      </c>
      <c r="K106" s="200" t="s">
        <v>172</v>
      </c>
      <c r="L106" s="43"/>
      <c r="M106" s="205" t="s">
        <v>19</v>
      </c>
      <c r="N106" s="206" t="s">
        <v>45</v>
      </c>
      <c r="O106" s="83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9" t="s">
        <v>173</v>
      </c>
      <c r="AT106" s="209" t="s">
        <v>168</v>
      </c>
      <c r="AU106" s="209" t="s">
        <v>74</v>
      </c>
      <c r="AY106" s="16" t="s">
        <v>174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6" t="s">
        <v>81</v>
      </c>
      <c r="BK106" s="210">
        <f>ROUND(I106*H106,2)</f>
        <v>0</v>
      </c>
      <c r="BL106" s="16" t="s">
        <v>173</v>
      </c>
      <c r="BM106" s="209" t="s">
        <v>683</v>
      </c>
    </row>
    <row r="107" s="2" customFormat="1">
      <c r="A107" s="37"/>
      <c r="B107" s="38"/>
      <c r="C107" s="39"/>
      <c r="D107" s="211" t="s">
        <v>176</v>
      </c>
      <c r="E107" s="39"/>
      <c r="F107" s="212" t="s">
        <v>193</v>
      </c>
      <c r="G107" s="39"/>
      <c r="H107" s="39"/>
      <c r="I107" s="147"/>
      <c r="J107" s="39"/>
      <c r="K107" s="39"/>
      <c r="L107" s="43"/>
      <c r="M107" s="213"/>
      <c r="N107" s="21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176</v>
      </c>
      <c r="AU107" s="16" t="s">
        <v>74</v>
      </c>
    </row>
    <row r="108" s="2" customFormat="1">
      <c r="A108" s="37"/>
      <c r="B108" s="38"/>
      <c r="C108" s="39"/>
      <c r="D108" s="211" t="s">
        <v>178</v>
      </c>
      <c r="E108" s="39"/>
      <c r="F108" s="215" t="s">
        <v>194</v>
      </c>
      <c r="G108" s="39"/>
      <c r="H108" s="39"/>
      <c r="I108" s="147"/>
      <c r="J108" s="39"/>
      <c r="K108" s="39"/>
      <c r="L108" s="43"/>
      <c r="M108" s="213"/>
      <c r="N108" s="21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178</v>
      </c>
      <c r="AU108" s="16" t="s">
        <v>74</v>
      </c>
    </row>
    <row r="109" s="10" customFormat="1">
      <c r="A109" s="10"/>
      <c r="B109" s="216"/>
      <c r="C109" s="217"/>
      <c r="D109" s="211" t="s">
        <v>180</v>
      </c>
      <c r="E109" s="218" t="s">
        <v>19</v>
      </c>
      <c r="F109" s="219" t="s">
        <v>676</v>
      </c>
      <c r="G109" s="217"/>
      <c r="H109" s="218" t="s">
        <v>19</v>
      </c>
      <c r="I109" s="220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5" t="s">
        <v>180</v>
      </c>
      <c r="AU109" s="225" t="s">
        <v>74</v>
      </c>
      <c r="AV109" s="10" t="s">
        <v>81</v>
      </c>
      <c r="AW109" s="10" t="s">
        <v>35</v>
      </c>
      <c r="AX109" s="10" t="s">
        <v>74</v>
      </c>
      <c r="AY109" s="225" t="s">
        <v>174</v>
      </c>
    </row>
    <row r="110" s="11" customFormat="1">
      <c r="A110" s="11"/>
      <c r="B110" s="226"/>
      <c r="C110" s="227"/>
      <c r="D110" s="211" t="s">
        <v>180</v>
      </c>
      <c r="E110" s="228" t="s">
        <v>19</v>
      </c>
      <c r="F110" s="229" t="s">
        <v>677</v>
      </c>
      <c r="G110" s="227"/>
      <c r="H110" s="230">
        <v>2.21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36" t="s">
        <v>180</v>
      </c>
      <c r="AU110" s="236" t="s">
        <v>74</v>
      </c>
      <c r="AV110" s="11" t="s">
        <v>83</v>
      </c>
      <c r="AW110" s="11" t="s">
        <v>35</v>
      </c>
      <c r="AX110" s="11" t="s">
        <v>81</v>
      </c>
      <c r="AY110" s="236" t="s">
        <v>174</v>
      </c>
    </row>
    <row r="111" s="2" customFormat="1" ht="21.75" customHeight="1">
      <c r="A111" s="37"/>
      <c r="B111" s="38"/>
      <c r="C111" s="198" t="s">
        <v>173</v>
      </c>
      <c r="D111" s="198" t="s">
        <v>168</v>
      </c>
      <c r="E111" s="199" t="s">
        <v>469</v>
      </c>
      <c r="F111" s="200" t="s">
        <v>470</v>
      </c>
      <c r="G111" s="201" t="s">
        <v>220</v>
      </c>
      <c r="H111" s="202">
        <v>510</v>
      </c>
      <c r="I111" s="203"/>
      <c r="J111" s="204">
        <f>ROUND(I111*H111,2)</f>
        <v>0</v>
      </c>
      <c r="K111" s="200" t="s">
        <v>172</v>
      </c>
      <c r="L111" s="43"/>
      <c r="M111" s="205" t="s">
        <v>19</v>
      </c>
      <c r="N111" s="206" t="s">
        <v>45</v>
      </c>
      <c r="O111" s="83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9" t="s">
        <v>173</v>
      </c>
      <c r="AT111" s="209" t="s">
        <v>168</v>
      </c>
      <c r="AU111" s="209" t="s">
        <v>74</v>
      </c>
      <c r="AY111" s="16" t="s">
        <v>174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6" t="s">
        <v>81</v>
      </c>
      <c r="BK111" s="210">
        <f>ROUND(I111*H111,2)</f>
        <v>0</v>
      </c>
      <c r="BL111" s="16" t="s">
        <v>173</v>
      </c>
      <c r="BM111" s="209" t="s">
        <v>684</v>
      </c>
    </row>
    <row r="112" s="2" customFormat="1">
      <c r="A112" s="37"/>
      <c r="B112" s="38"/>
      <c r="C112" s="39"/>
      <c r="D112" s="211" t="s">
        <v>176</v>
      </c>
      <c r="E112" s="39"/>
      <c r="F112" s="212" t="s">
        <v>472</v>
      </c>
      <c r="G112" s="39"/>
      <c r="H112" s="39"/>
      <c r="I112" s="147"/>
      <c r="J112" s="39"/>
      <c r="K112" s="39"/>
      <c r="L112" s="43"/>
      <c r="M112" s="213"/>
      <c r="N112" s="214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176</v>
      </c>
      <c r="AU112" s="16" t="s">
        <v>74</v>
      </c>
    </row>
    <row r="113" s="2" customFormat="1">
      <c r="A113" s="37"/>
      <c r="B113" s="38"/>
      <c r="C113" s="39"/>
      <c r="D113" s="211" t="s">
        <v>178</v>
      </c>
      <c r="E113" s="39"/>
      <c r="F113" s="215" t="s">
        <v>194</v>
      </c>
      <c r="G113" s="39"/>
      <c r="H113" s="39"/>
      <c r="I113" s="147"/>
      <c r="J113" s="39"/>
      <c r="K113" s="39"/>
      <c r="L113" s="43"/>
      <c r="M113" s="213"/>
      <c r="N113" s="21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178</v>
      </c>
      <c r="AU113" s="16" t="s">
        <v>74</v>
      </c>
    </row>
    <row r="114" s="10" customFormat="1">
      <c r="A114" s="10"/>
      <c r="B114" s="216"/>
      <c r="C114" s="217"/>
      <c r="D114" s="211" t="s">
        <v>180</v>
      </c>
      <c r="E114" s="218" t="s">
        <v>19</v>
      </c>
      <c r="F114" s="219" t="s">
        <v>676</v>
      </c>
      <c r="G114" s="217"/>
      <c r="H114" s="218" t="s">
        <v>19</v>
      </c>
      <c r="I114" s="220"/>
      <c r="J114" s="217"/>
      <c r="K114" s="217"/>
      <c r="L114" s="221"/>
      <c r="M114" s="222"/>
      <c r="N114" s="223"/>
      <c r="O114" s="223"/>
      <c r="P114" s="223"/>
      <c r="Q114" s="223"/>
      <c r="R114" s="223"/>
      <c r="S114" s="223"/>
      <c r="T114" s="224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25" t="s">
        <v>180</v>
      </c>
      <c r="AU114" s="225" t="s">
        <v>74</v>
      </c>
      <c r="AV114" s="10" t="s">
        <v>81</v>
      </c>
      <c r="AW114" s="10" t="s">
        <v>35</v>
      </c>
      <c r="AX114" s="10" t="s">
        <v>74</v>
      </c>
      <c r="AY114" s="225" t="s">
        <v>174</v>
      </c>
    </row>
    <row r="115" s="11" customFormat="1">
      <c r="A115" s="11"/>
      <c r="B115" s="226"/>
      <c r="C115" s="227"/>
      <c r="D115" s="211" t="s">
        <v>180</v>
      </c>
      <c r="E115" s="228" t="s">
        <v>19</v>
      </c>
      <c r="F115" s="229" t="s">
        <v>685</v>
      </c>
      <c r="G115" s="227"/>
      <c r="H115" s="230">
        <v>510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36" t="s">
        <v>180</v>
      </c>
      <c r="AU115" s="236" t="s">
        <v>74</v>
      </c>
      <c r="AV115" s="11" t="s">
        <v>83</v>
      </c>
      <c r="AW115" s="11" t="s">
        <v>35</v>
      </c>
      <c r="AX115" s="11" t="s">
        <v>81</v>
      </c>
      <c r="AY115" s="236" t="s">
        <v>174</v>
      </c>
    </row>
    <row r="116" s="2" customFormat="1" ht="21.75" customHeight="1">
      <c r="A116" s="37"/>
      <c r="B116" s="38"/>
      <c r="C116" s="198" t="s">
        <v>211</v>
      </c>
      <c r="D116" s="198" t="s">
        <v>168</v>
      </c>
      <c r="E116" s="199" t="s">
        <v>195</v>
      </c>
      <c r="F116" s="200" t="s">
        <v>196</v>
      </c>
      <c r="G116" s="201" t="s">
        <v>197</v>
      </c>
      <c r="H116" s="202">
        <v>297</v>
      </c>
      <c r="I116" s="203"/>
      <c r="J116" s="204">
        <f>ROUND(I116*H116,2)</f>
        <v>0</v>
      </c>
      <c r="K116" s="200" t="s">
        <v>172</v>
      </c>
      <c r="L116" s="43"/>
      <c r="M116" s="205" t="s">
        <v>19</v>
      </c>
      <c r="N116" s="206" t="s">
        <v>45</v>
      </c>
      <c r="O116" s="83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9" t="s">
        <v>173</v>
      </c>
      <c r="AT116" s="209" t="s">
        <v>168</v>
      </c>
      <c r="AU116" s="209" t="s">
        <v>74</v>
      </c>
      <c r="AY116" s="16" t="s">
        <v>174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6" t="s">
        <v>81</v>
      </c>
      <c r="BK116" s="210">
        <f>ROUND(I116*H116,2)</f>
        <v>0</v>
      </c>
      <c r="BL116" s="16" t="s">
        <v>173</v>
      </c>
      <c r="BM116" s="209" t="s">
        <v>686</v>
      </c>
    </row>
    <row r="117" s="2" customFormat="1">
      <c r="A117" s="37"/>
      <c r="B117" s="38"/>
      <c r="C117" s="39"/>
      <c r="D117" s="211" t="s">
        <v>176</v>
      </c>
      <c r="E117" s="39"/>
      <c r="F117" s="212" t="s">
        <v>199</v>
      </c>
      <c r="G117" s="39"/>
      <c r="H117" s="39"/>
      <c r="I117" s="147"/>
      <c r="J117" s="39"/>
      <c r="K117" s="39"/>
      <c r="L117" s="43"/>
      <c r="M117" s="213"/>
      <c r="N117" s="21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176</v>
      </c>
      <c r="AU117" s="16" t="s">
        <v>74</v>
      </c>
    </row>
    <row r="118" s="2" customFormat="1">
      <c r="A118" s="37"/>
      <c r="B118" s="38"/>
      <c r="C118" s="39"/>
      <c r="D118" s="211" t="s">
        <v>178</v>
      </c>
      <c r="E118" s="39"/>
      <c r="F118" s="215" t="s">
        <v>200</v>
      </c>
      <c r="G118" s="39"/>
      <c r="H118" s="39"/>
      <c r="I118" s="147"/>
      <c r="J118" s="39"/>
      <c r="K118" s="39"/>
      <c r="L118" s="43"/>
      <c r="M118" s="213"/>
      <c r="N118" s="214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178</v>
      </c>
      <c r="AU118" s="16" t="s">
        <v>74</v>
      </c>
    </row>
    <row r="119" s="10" customFormat="1">
      <c r="A119" s="10"/>
      <c r="B119" s="216"/>
      <c r="C119" s="217"/>
      <c r="D119" s="211" t="s">
        <v>180</v>
      </c>
      <c r="E119" s="218" t="s">
        <v>19</v>
      </c>
      <c r="F119" s="219" t="s">
        <v>687</v>
      </c>
      <c r="G119" s="217"/>
      <c r="H119" s="218" t="s">
        <v>19</v>
      </c>
      <c r="I119" s="220"/>
      <c r="J119" s="217"/>
      <c r="K119" s="217"/>
      <c r="L119" s="221"/>
      <c r="M119" s="222"/>
      <c r="N119" s="223"/>
      <c r="O119" s="223"/>
      <c r="P119" s="223"/>
      <c r="Q119" s="223"/>
      <c r="R119" s="223"/>
      <c r="S119" s="223"/>
      <c r="T119" s="22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25" t="s">
        <v>180</v>
      </c>
      <c r="AU119" s="225" t="s">
        <v>74</v>
      </c>
      <c r="AV119" s="10" t="s">
        <v>81</v>
      </c>
      <c r="AW119" s="10" t="s">
        <v>35</v>
      </c>
      <c r="AX119" s="10" t="s">
        <v>74</v>
      </c>
      <c r="AY119" s="225" t="s">
        <v>174</v>
      </c>
    </row>
    <row r="120" s="11" customFormat="1">
      <c r="A120" s="11"/>
      <c r="B120" s="226"/>
      <c r="C120" s="227"/>
      <c r="D120" s="211" t="s">
        <v>180</v>
      </c>
      <c r="E120" s="228" t="s">
        <v>19</v>
      </c>
      <c r="F120" s="229" t="s">
        <v>402</v>
      </c>
      <c r="G120" s="227"/>
      <c r="H120" s="230">
        <v>231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36" t="s">
        <v>180</v>
      </c>
      <c r="AU120" s="236" t="s">
        <v>74</v>
      </c>
      <c r="AV120" s="11" t="s">
        <v>83</v>
      </c>
      <c r="AW120" s="11" t="s">
        <v>35</v>
      </c>
      <c r="AX120" s="11" t="s">
        <v>74</v>
      </c>
      <c r="AY120" s="236" t="s">
        <v>174</v>
      </c>
    </row>
    <row r="121" s="10" customFormat="1">
      <c r="A121" s="10"/>
      <c r="B121" s="216"/>
      <c r="C121" s="217"/>
      <c r="D121" s="211" t="s">
        <v>180</v>
      </c>
      <c r="E121" s="218" t="s">
        <v>19</v>
      </c>
      <c r="F121" s="219" t="s">
        <v>688</v>
      </c>
      <c r="G121" s="217"/>
      <c r="H121" s="218" t="s">
        <v>19</v>
      </c>
      <c r="I121" s="220"/>
      <c r="J121" s="217"/>
      <c r="K121" s="217"/>
      <c r="L121" s="221"/>
      <c r="M121" s="222"/>
      <c r="N121" s="223"/>
      <c r="O121" s="223"/>
      <c r="P121" s="223"/>
      <c r="Q121" s="223"/>
      <c r="R121" s="223"/>
      <c r="S121" s="223"/>
      <c r="T121" s="22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25" t="s">
        <v>180</v>
      </c>
      <c r="AU121" s="225" t="s">
        <v>74</v>
      </c>
      <c r="AV121" s="10" t="s">
        <v>81</v>
      </c>
      <c r="AW121" s="10" t="s">
        <v>35</v>
      </c>
      <c r="AX121" s="10" t="s">
        <v>74</v>
      </c>
      <c r="AY121" s="225" t="s">
        <v>174</v>
      </c>
    </row>
    <row r="122" s="11" customFormat="1">
      <c r="A122" s="11"/>
      <c r="B122" s="226"/>
      <c r="C122" s="227"/>
      <c r="D122" s="211" t="s">
        <v>180</v>
      </c>
      <c r="E122" s="228" t="s">
        <v>19</v>
      </c>
      <c r="F122" s="229" t="s">
        <v>663</v>
      </c>
      <c r="G122" s="227"/>
      <c r="H122" s="230">
        <v>66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T122" s="236" t="s">
        <v>180</v>
      </c>
      <c r="AU122" s="236" t="s">
        <v>74</v>
      </c>
      <c r="AV122" s="11" t="s">
        <v>83</v>
      </c>
      <c r="AW122" s="11" t="s">
        <v>35</v>
      </c>
      <c r="AX122" s="11" t="s">
        <v>74</v>
      </c>
      <c r="AY122" s="236" t="s">
        <v>174</v>
      </c>
    </row>
    <row r="123" s="12" customFormat="1">
      <c r="A123" s="12"/>
      <c r="B123" s="237"/>
      <c r="C123" s="238"/>
      <c r="D123" s="211" t="s">
        <v>180</v>
      </c>
      <c r="E123" s="239" t="s">
        <v>19</v>
      </c>
      <c r="F123" s="240" t="s">
        <v>189</v>
      </c>
      <c r="G123" s="238"/>
      <c r="H123" s="241">
        <v>297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7" t="s">
        <v>180</v>
      </c>
      <c r="AU123" s="247" t="s">
        <v>74</v>
      </c>
      <c r="AV123" s="12" t="s">
        <v>173</v>
      </c>
      <c r="AW123" s="12" t="s">
        <v>35</v>
      </c>
      <c r="AX123" s="12" t="s">
        <v>81</v>
      </c>
      <c r="AY123" s="247" t="s">
        <v>174</v>
      </c>
    </row>
    <row r="124" s="2" customFormat="1" ht="21.75" customHeight="1">
      <c r="A124" s="37"/>
      <c r="B124" s="38"/>
      <c r="C124" s="248" t="s">
        <v>217</v>
      </c>
      <c r="D124" s="248" t="s">
        <v>203</v>
      </c>
      <c r="E124" s="249" t="s">
        <v>424</v>
      </c>
      <c r="F124" s="250" t="s">
        <v>425</v>
      </c>
      <c r="G124" s="251" t="s">
        <v>206</v>
      </c>
      <c r="H124" s="252">
        <v>445.5</v>
      </c>
      <c r="I124" s="253"/>
      <c r="J124" s="254">
        <f>ROUND(I124*H124,2)</f>
        <v>0</v>
      </c>
      <c r="K124" s="250" t="s">
        <v>172</v>
      </c>
      <c r="L124" s="255"/>
      <c r="M124" s="256" t="s">
        <v>19</v>
      </c>
      <c r="N124" s="257" t="s">
        <v>45</v>
      </c>
      <c r="O124" s="83"/>
      <c r="P124" s="207">
        <f>O124*H124</f>
        <v>0</v>
      </c>
      <c r="Q124" s="207">
        <v>1</v>
      </c>
      <c r="R124" s="207">
        <f>Q124*H124</f>
        <v>445.5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207</v>
      </c>
      <c r="AT124" s="209" t="s">
        <v>203</v>
      </c>
      <c r="AU124" s="209" t="s">
        <v>74</v>
      </c>
      <c r="AY124" s="16" t="s">
        <v>174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81</v>
      </c>
      <c r="BK124" s="210">
        <f>ROUND(I124*H124,2)</f>
        <v>0</v>
      </c>
      <c r="BL124" s="16" t="s">
        <v>173</v>
      </c>
      <c r="BM124" s="209" t="s">
        <v>689</v>
      </c>
    </row>
    <row r="125" s="2" customFormat="1">
      <c r="A125" s="37"/>
      <c r="B125" s="38"/>
      <c r="C125" s="39"/>
      <c r="D125" s="211" t="s">
        <v>176</v>
      </c>
      <c r="E125" s="39"/>
      <c r="F125" s="212" t="s">
        <v>425</v>
      </c>
      <c r="G125" s="39"/>
      <c r="H125" s="39"/>
      <c r="I125" s="147"/>
      <c r="J125" s="39"/>
      <c r="K125" s="39"/>
      <c r="L125" s="43"/>
      <c r="M125" s="213"/>
      <c r="N125" s="21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176</v>
      </c>
      <c r="AU125" s="16" t="s">
        <v>74</v>
      </c>
    </row>
    <row r="126" s="11" customFormat="1">
      <c r="A126" s="11"/>
      <c r="B126" s="226"/>
      <c r="C126" s="227"/>
      <c r="D126" s="211" t="s">
        <v>180</v>
      </c>
      <c r="E126" s="228" t="s">
        <v>19</v>
      </c>
      <c r="F126" s="229" t="s">
        <v>690</v>
      </c>
      <c r="G126" s="227"/>
      <c r="H126" s="230">
        <v>445.5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36" t="s">
        <v>180</v>
      </c>
      <c r="AU126" s="236" t="s">
        <v>74</v>
      </c>
      <c r="AV126" s="11" t="s">
        <v>83</v>
      </c>
      <c r="AW126" s="11" t="s">
        <v>35</v>
      </c>
      <c r="AX126" s="11" t="s">
        <v>81</v>
      </c>
      <c r="AY126" s="236" t="s">
        <v>174</v>
      </c>
    </row>
    <row r="127" s="2" customFormat="1" ht="44.25" customHeight="1">
      <c r="A127" s="37"/>
      <c r="B127" s="38"/>
      <c r="C127" s="198" t="s">
        <v>224</v>
      </c>
      <c r="D127" s="198" t="s">
        <v>168</v>
      </c>
      <c r="E127" s="199" t="s">
        <v>343</v>
      </c>
      <c r="F127" s="200" t="s">
        <v>344</v>
      </c>
      <c r="G127" s="201" t="s">
        <v>206</v>
      </c>
      <c r="H127" s="202">
        <v>445.5</v>
      </c>
      <c r="I127" s="203"/>
      <c r="J127" s="204">
        <f>ROUND(I127*H127,2)</f>
        <v>0</v>
      </c>
      <c r="K127" s="200" t="s">
        <v>172</v>
      </c>
      <c r="L127" s="43"/>
      <c r="M127" s="205" t="s">
        <v>19</v>
      </c>
      <c r="N127" s="206" t="s">
        <v>45</v>
      </c>
      <c r="O127" s="83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173</v>
      </c>
      <c r="AT127" s="209" t="s">
        <v>168</v>
      </c>
      <c r="AU127" s="209" t="s">
        <v>74</v>
      </c>
      <c r="AY127" s="16" t="s">
        <v>174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81</v>
      </c>
      <c r="BK127" s="210">
        <f>ROUND(I127*H127,2)</f>
        <v>0</v>
      </c>
      <c r="BL127" s="16" t="s">
        <v>173</v>
      </c>
      <c r="BM127" s="209" t="s">
        <v>691</v>
      </c>
    </row>
    <row r="128" s="2" customFormat="1">
      <c r="A128" s="37"/>
      <c r="B128" s="38"/>
      <c r="C128" s="39"/>
      <c r="D128" s="211" t="s">
        <v>176</v>
      </c>
      <c r="E128" s="39"/>
      <c r="F128" s="212" t="s">
        <v>346</v>
      </c>
      <c r="G128" s="39"/>
      <c r="H128" s="39"/>
      <c r="I128" s="147"/>
      <c r="J128" s="39"/>
      <c r="K128" s="39"/>
      <c r="L128" s="43"/>
      <c r="M128" s="213"/>
      <c r="N128" s="214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176</v>
      </c>
      <c r="AU128" s="16" t="s">
        <v>74</v>
      </c>
    </row>
    <row r="129" s="2" customFormat="1">
      <c r="A129" s="37"/>
      <c r="B129" s="38"/>
      <c r="C129" s="39"/>
      <c r="D129" s="211" t="s">
        <v>178</v>
      </c>
      <c r="E129" s="39"/>
      <c r="F129" s="215" t="s">
        <v>216</v>
      </c>
      <c r="G129" s="39"/>
      <c r="H129" s="39"/>
      <c r="I129" s="147"/>
      <c r="J129" s="39"/>
      <c r="K129" s="39"/>
      <c r="L129" s="43"/>
      <c r="M129" s="213"/>
      <c r="N129" s="21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178</v>
      </c>
      <c r="AU129" s="16" t="s">
        <v>74</v>
      </c>
    </row>
    <row r="130" s="11" customFormat="1">
      <c r="A130" s="11"/>
      <c r="B130" s="226"/>
      <c r="C130" s="227"/>
      <c r="D130" s="211" t="s">
        <v>180</v>
      </c>
      <c r="E130" s="228" t="s">
        <v>19</v>
      </c>
      <c r="F130" s="229" t="s">
        <v>690</v>
      </c>
      <c r="G130" s="227"/>
      <c r="H130" s="230">
        <v>445.5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36" t="s">
        <v>180</v>
      </c>
      <c r="AU130" s="236" t="s">
        <v>74</v>
      </c>
      <c r="AV130" s="11" t="s">
        <v>83</v>
      </c>
      <c r="AW130" s="11" t="s">
        <v>35</v>
      </c>
      <c r="AX130" s="11" t="s">
        <v>81</v>
      </c>
      <c r="AY130" s="236" t="s">
        <v>174</v>
      </c>
    </row>
    <row r="131" s="2" customFormat="1" ht="21.75" customHeight="1">
      <c r="A131" s="37"/>
      <c r="B131" s="38"/>
      <c r="C131" s="198" t="s">
        <v>207</v>
      </c>
      <c r="D131" s="198" t="s">
        <v>168</v>
      </c>
      <c r="E131" s="199" t="s">
        <v>218</v>
      </c>
      <c r="F131" s="200" t="s">
        <v>219</v>
      </c>
      <c r="G131" s="201" t="s">
        <v>220</v>
      </c>
      <c r="H131" s="202">
        <v>150</v>
      </c>
      <c r="I131" s="203"/>
      <c r="J131" s="204">
        <f>ROUND(I131*H131,2)</f>
        <v>0</v>
      </c>
      <c r="K131" s="200" t="s">
        <v>172</v>
      </c>
      <c r="L131" s="43"/>
      <c r="M131" s="205" t="s">
        <v>19</v>
      </c>
      <c r="N131" s="206" t="s">
        <v>45</v>
      </c>
      <c r="O131" s="83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9" t="s">
        <v>173</v>
      </c>
      <c r="AT131" s="209" t="s">
        <v>168</v>
      </c>
      <c r="AU131" s="209" t="s">
        <v>74</v>
      </c>
      <c r="AY131" s="16" t="s">
        <v>174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6" t="s">
        <v>81</v>
      </c>
      <c r="BK131" s="210">
        <f>ROUND(I131*H131,2)</f>
        <v>0</v>
      </c>
      <c r="BL131" s="16" t="s">
        <v>173</v>
      </c>
      <c r="BM131" s="209" t="s">
        <v>692</v>
      </c>
    </row>
    <row r="132" s="2" customFormat="1">
      <c r="A132" s="37"/>
      <c r="B132" s="38"/>
      <c r="C132" s="39"/>
      <c r="D132" s="211" t="s">
        <v>176</v>
      </c>
      <c r="E132" s="39"/>
      <c r="F132" s="212" t="s">
        <v>222</v>
      </c>
      <c r="G132" s="39"/>
      <c r="H132" s="39"/>
      <c r="I132" s="147"/>
      <c r="J132" s="39"/>
      <c r="K132" s="39"/>
      <c r="L132" s="43"/>
      <c r="M132" s="213"/>
      <c r="N132" s="21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176</v>
      </c>
      <c r="AU132" s="16" t="s">
        <v>74</v>
      </c>
    </row>
    <row r="133" s="2" customFormat="1">
      <c r="A133" s="37"/>
      <c r="B133" s="38"/>
      <c r="C133" s="39"/>
      <c r="D133" s="211" t="s">
        <v>178</v>
      </c>
      <c r="E133" s="39"/>
      <c r="F133" s="215" t="s">
        <v>223</v>
      </c>
      <c r="G133" s="39"/>
      <c r="H133" s="39"/>
      <c r="I133" s="147"/>
      <c r="J133" s="39"/>
      <c r="K133" s="39"/>
      <c r="L133" s="43"/>
      <c r="M133" s="213"/>
      <c r="N133" s="214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178</v>
      </c>
      <c r="AU133" s="16" t="s">
        <v>74</v>
      </c>
    </row>
    <row r="134" s="11" customFormat="1">
      <c r="A134" s="11"/>
      <c r="B134" s="226"/>
      <c r="C134" s="227"/>
      <c r="D134" s="211" t="s">
        <v>180</v>
      </c>
      <c r="E134" s="228" t="s">
        <v>19</v>
      </c>
      <c r="F134" s="229" t="s">
        <v>693</v>
      </c>
      <c r="G134" s="227"/>
      <c r="H134" s="230">
        <v>150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36" t="s">
        <v>180</v>
      </c>
      <c r="AU134" s="236" t="s">
        <v>74</v>
      </c>
      <c r="AV134" s="11" t="s">
        <v>83</v>
      </c>
      <c r="AW134" s="11" t="s">
        <v>35</v>
      </c>
      <c r="AX134" s="11" t="s">
        <v>81</v>
      </c>
      <c r="AY134" s="236" t="s">
        <v>174</v>
      </c>
    </row>
    <row r="135" s="2" customFormat="1" ht="21.75" customHeight="1">
      <c r="A135" s="37"/>
      <c r="B135" s="38"/>
      <c r="C135" s="198" t="s">
        <v>236</v>
      </c>
      <c r="D135" s="198" t="s">
        <v>168</v>
      </c>
      <c r="E135" s="199" t="s">
        <v>487</v>
      </c>
      <c r="F135" s="200" t="s">
        <v>488</v>
      </c>
      <c r="G135" s="201" t="s">
        <v>268</v>
      </c>
      <c r="H135" s="202">
        <v>44</v>
      </c>
      <c r="I135" s="203"/>
      <c r="J135" s="204">
        <f>ROUND(I135*H135,2)</f>
        <v>0</v>
      </c>
      <c r="K135" s="200" t="s">
        <v>172</v>
      </c>
      <c r="L135" s="43"/>
      <c r="M135" s="205" t="s">
        <v>19</v>
      </c>
      <c r="N135" s="206" t="s">
        <v>45</v>
      </c>
      <c r="O135" s="83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9" t="s">
        <v>173</v>
      </c>
      <c r="AT135" s="209" t="s">
        <v>168</v>
      </c>
      <c r="AU135" s="209" t="s">
        <v>74</v>
      </c>
      <c r="AY135" s="16" t="s">
        <v>174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6" t="s">
        <v>81</v>
      </c>
      <c r="BK135" s="210">
        <f>ROUND(I135*H135,2)</f>
        <v>0</v>
      </c>
      <c r="BL135" s="16" t="s">
        <v>173</v>
      </c>
      <c r="BM135" s="209" t="s">
        <v>694</v>
      </c>
    </row>
    <row r="136" s="2" customFormat="1">
      <c r="A136" s="37"/>
      <c r="B136" s="38"/>
      <c r="C136" s="39"/>
      <c r="D136" s="211" t="s">
        <v>176</v>
      </c>
      <c r="E136" s="39"/>
      <c r="F136" s="212" t="s">
        <v>490</v>
      </c>
      <c r="G136" s="39"/>
      <c r="H136" s="39"/>
      <c r="I136" s="147"/>
      <c r="J136" s="39"/>
      <c r="K136" s="39"/>
      <c r="L136" s="43"/>
      <c r="M136" s="213"/>
      <c r="N136" s="214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176</v>
      </c>
      <c r="AU136" s="16" t="s">
        <v>74</v>
      </c>
    </row>
    <row r="137" s="2" customFormat="1">
      <c r="A137" s="37"/>
      <c r="B137" s="38"/>
      <c r="C137" s="39"/>
      <c r="D137" s="211" t="s">
        <v>178</v>
      </c>
      <c r="E137" s="39"/>
      <c r="F137" s="215" t="s">
        <v>491</v>
      </c>
      <c r="G137" s="39"/>
      <c r="H137" s="39"/>
      <c r="I137" s="147"/>
      <c r="J137" s="39"/>
      <c r="K137" s="39"/>
      <c r="L137" s="43"/>
      <c r="M137" s="213"/>
      <c r="N137" s="214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178</v>
      </c>
      <c r="AU137" s="16" t="s">
        <v>74</v>
      </c>
    </row>
    <row r="138" s="11" customFormat="1">
      <c r="A138" s="11"/>
      <c r="B138" s="226"/>
      <c r="C138" s="227"/>
      <c r="D138" s="211" t="s">
        <v>180</v>
      </c>
      <c r="E138" s="228" t="s">
        <v>19</v>
      </c>
      <c r="F138" s="229" t="s">
        <v>695</v>
      </c>
      <c r="G138" s="227"/>
      <c r="H138" s="230">
        <v>36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36" t="s">
        <v>180</v>
      </c>
      <c r="AU138" s="236" t="s">
        <v>74</v>
      </c>
      <c r="AV138" s="11" t="s">
        <v>83</v>
      </c>
      <c r="AW138" s="11" t="s">
        <v>35</v>
      </c>
      <c r="AX138" s="11" t="s">
        <v>74</v>
      </c>
      <c r="AY138" s="236" t="s">
        <v>174</v>
      </c>
    </row>
    <row r="139" s="11" customFormat="1">
      <c r="A139" s="11"/>
      <c r="B139" s="226"/>
      <c r="C139" s="227"/>
      <c r="D139" s="211" t="s">
        <v>180</v>
      </c>
      <c r="E139" s="228" t="s">
        <v>19</v>
      </c>
      <c r="F139" s="229" t="s">
        <v>696</v>
      </c>
      <c r="G139" s="227"/>
      <c r="H139" s="230">
        <v>8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36" t="s">
        <v>180</v>
      </c>
      <c r="AU139" s="236" t="s">
        <v>74</v>
      </c>
      <c r="AV139" s="11" t="s">
        <v>83</v>
      </c>
      <c r="AW139" s="11" t="s">
        <v>35</v>
      </c>
      <c r="AX139" s="11" t="s">
        <v>74</v>
      </c>
      <c r="AY139" s="236" t="s">
        <v>174</v>
      </c>
    </row>
    <row r="140" s="12" customFormat="1">
      <c r="A140" s="12"/>
      <c r="B140" s="237"/>
      <c r="C140" s="238"/>
      <c r="D140" s="211" t="s">
        <v>180</v>
      </c>
      <c r="E140" s="239" t="s">
        <v>19</v>
      </c>
      <c r="F140" s="240" t="s">
        <v>189</v>
      </c>
      <c r="G140" s="238"/>
      <c r="H140" s="241">
        <v>44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7" t="s">
        <v>180</v>
      </c>
      <c r="AU140" s="247" t="s">
        <v>74</v>
      </c>
      <c r="AV140" s="12" t="s">
        <v>173</v>
      </c>
      <c r="AW140" s="12" t="s">
        <v>35</v>
      </c>
      <c r="AX140" s="12" t="s">
        <v>81</v>
      </c>
      <c r="AY140" s="247" t="s">
        <v>174</v>
      </c>
    </row>
    <row r="141" s="2" customFormat="1" ht="21.75" customHeight="1">
      <c r="A141" s="37"/>
      <c r="B141" s="38"/>
      <c r="C141" s="198" t="s">
        <v>116</v>
      </c>
      <c r="D141" s="198" t="s">
        <v>168</v>
      </c>
      <c r="E141" s="199" t="s">
        <v>495</v>
      </c>
      <c r="F141" s="200" t="s">
        <v>496</v>
      </c>
      <c r="G141" s="201" t="s">
        <v>220</v>
      </c>
      <c r="H141" s="202">
        <v>200</v>
      </c>
      <c r="I141" s="203"/>
      <c r="J141" s="204">
        <f>ROUND(I141*H141,2)</f>
        <v>0</v>
      </c>
      <c r="K141" s="200" t="s">
        <v>172</v>
      </c>
      <c r="L141" s="43"/>
      <c r="M141" s="205" t="s">
        <v>19</v>
      </c>
      <c r="N141" s="206" t="s">
        <v>45</v>
      </c>
      <c r="O141" s="83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9" t="s">
        <v>173</v>
      </c>
      <c r="AT141" s="209" t="s">
        <v>168</v>
      </c>
      <c r="AU141" s="209" t="s">
        <v>74</v>
      </c>
      <c r="AY141" s="16" t="s">
        <v>174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6" t="s">
        <v>81</v>
      </c>
      <c r="BK141" s="210">
        <f>ROUND(I141*H141,2)</f>
        <v>0</v>
      </c>
      <c r="BL141" s="16" t="s">
        <v>173</v>
      </c>
      <c r="BM141" s="209" t="s">
        <v>697</v>
      </c>
    </row>
    <row r="142" s="2" customFormat="1">
      <c r="A142" s="37"/>
      <c r="B142" s="38"/>
      <c r="C142" s="39"/>
      <c r="D142" s="211" t="s">
        <v>176</v>
      </c>
      <c r="E142" s="39"/>
      <c r="F142" s="212" t="s">
        <v>498</v>
      </c>
      <c r="G142" s="39"/>
      <c r="H142" s="39"/>
      <c r="I142" s="147"/>
      <c r="J142" s="39"/>
      <c r="K142" s="39"/>
      <c r="L142" s="43"/>
      <c r="M142" s="213"/>
      <c r="N142" s="214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176</v>
      </c>
      <c r="AU142" s="16" t="s">
        <v>74</v>
      </c>
    </row>
    <row r="143" s="2" customFormat="1">
      <c r="A143" s="37"/>
      <c r="B143" s="38"/>
      <c r="C143" s="39"/>
      <c r="D143" s="211" t="s">
        <v>178</v>
      </c>
      <c r="E143" s="39"/>
      <c r="F143" s="215" t="s">
        <v>499</v>
      </c>
      <c r="G143" s="39"/>
      <c r="H143" s="39"/>
      <c r="I143" s="147"/>
      <c r="J143" s="39"/>
      <c r="K143" s="39"/>
      <c r="L143" s="43"/>
      <c r="M143" s="213"/>
      <c r="N143" s="214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178</v>
      </c>
      <c r="AU143" s="16" t="s">
        <v>74</v>
      </c>
    </row>
    <row r="144" s="11" customFormat="1">
      <c r="A144" s="11"/>
      <c r="B144" s="226"/>
      <c r="C144" s="227"/>
      <c r="D144" s="211" t="s">
        <v>180</v>
      </c>
      <c r="E144" s="228" t="s">
        <v>19</v>
      </c>
      <c r="F144" s="229" t="s">
        <v>698</v>
      </c>
      <c r="G144" s="227"/>
      <c r="H144" s="230">
        <v>200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36" t="s">
        <v>180</v>
      </c>
      <c r="AU144" s="236" t="s">
        <v>74</v>
      </c>
      <c r="AV144" s="11" t="s">
        <v>83</v>
      </c>
      <c r="AW144" s="11" t="s">
        <v>35</v>
      </c>
      <c r="AX144" s="11" t="s">
        <v>81</v>
      </c>
      <c r="AY144" s="236" t="s">
        <v>174</v>
      </c>
    </row>
    <row r="145" s="2" customFormat="1" ht="21.75" customHeight="1">
      <c r="A145" s="37"/>
      <c r="B145" s="38"/>
      <c r="C145" s="198" t="s">
        <v>119</v>
      </c>
      <c r="D145" s="198" t="s">
        <v>168</v>
      </c>
      <c r="E145" s="199" t="s">
        <v>237</v>
      </c>
      <c r="F145" s="200" t="s">
        <v>238</v>
      </c>
      <c r="G145" s="201" t="s">
        <v>220</v>
      </c>
      <c r="H145" s="202">
        <v>15.800000000000001</v>
      </c>
      <c r="I145" s="203"/>
      <c r="J145" s="204">
        <f>ROUND(I145*H145,2)</f>
        <v>0</v>
      </c>
      <c r="K145" s="200" t="s">
        <v>172</v>
      </c>
      <c r="L145" s="43"/>
      <c r="M145" s="205" t="s">
        <v>19</v>
      </c>
      <c r="N145" s="206" t="s">
        <v>45</v>
      </c>
      <c r="O145" s="83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9" t="s">
        <v>173</v>
      </c>
      <c r="AT145" s="209" t="s">
        <v>168</v>
      </c>
      <c r="AU145" s="209" t="s">
        <v>74</v>
      </c>
      <c r="AY145" s="16" t="s">
        <v>174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6" t="s">
        <v>81</v>
      </c>
      <c r="BK145" s="210">
        <f>ROUND(I145*H145,2)</f>
        <v>0</v>
      </c>
      <c r="BL145" s="16" t="s">
        <v>173</v>
      </c>
      <c r="BM145" s="209" t="s">
        <v>699</v>
      </c>
    </row>
    <row r="146" s="2" customFormat="1">
      <c r="A146" s="37"/>
      <c r="B146" s="38"/>
      <c r="C146" s="39"/>
      <c r="D146" s="211" t="s">
        <v>176</v>
      </c>
      <c r="E146" s="39"/>
      <c r="F146" s="212" t="s">
        <v>240</v>
      </c>
      <c r="G146" s="39"/>
      <c r="H146" s="39"/>
      <c r="I146" s="147"/>
      <c r="J146" s="39"/>
      <c r="K146" s="39"/>
      <c r="L146" s="43"/>
      <c r="M146" s="213"/>
      <c r="N146" s="21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176</v>
      </c>
      <c r="AU146" s="16" t="s">
        <v>74</v>
      </c>
    </row>
    <row r="147" s="2" customFormat="1">
      <c r="A147" s="37"/>
      <c r="B147" s="38"/>
      <c r="C147" s="39"/>
      <c r="D147" s="211" t="s">
        <v>178</v>
      </c>
      <c r="E147" s="39"/>
      <c r="F147" s="215" t="s">
        <v>241</v>
      </c>
      <c r="G147" s="39"/>
      <c r="H147" s="39"/>
      <c r="I147" s="147"/>
      <c r="J147" s="39"/>
      <c r="K147" s="39"/>
      <c r="L147" s="43"/>
      <c r="M147" s="213"/>
      <c r="N147" s="214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178</v>
      </c>
      <c r="AU147" s="16" t="s">
        <v>74</v>
      </c>
    </row>
    <row r="148" s="11" customFormat="1">
      <c r="A148" s="11"/>
      <c r="B148" s="226"/>
      <c r="C148" s="227"/>
      <c r="D148" s="211" t="s">
        <v>180</v>
      </c>
      <c r="E148" s="228" t="s">
        <v>19</v>
      </c>
      <c r="F148" s="229" t="s">
        <v>700</v>
      </c>
      <c r="G148" s="227"/>
      <c r="H148" s="230">
        <v>10.800000000000001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36" t="s">
        <v>180</v>
      </c>
      <c r="AU148" s="236" t="s">
        <v>74</v>
      </c>
      <c r="AV148" s="11" t="s">
        <v>83</v>
      </c>
      <c r="AW148" s="11" t="s">
        <v>35</v>
      </c>
      <c r="AX148" s="11" t="s">
        <v>74</v>
      </c>
      <c r="AY148" s="236" t="s">
        <v>174</v>
      </c>
    </row>
    <row r="149" s="11" customFormat="1">
      <c r="A149" s="11"/>
      <c r="B149" s="226"/>
      <c r="C149" s="227"/>
      <c r="D149" s="211" t="s">
        <v>180</v>
      </c>
      <c r="E149" s="228" t="s">
        <v>19</v>
      </c>
      <c r="F149" s="229" t="s">
        <v>701</v>
      </c>
      <c r="G149" s="227"/>
      <c r="H149" s="230">
        <v>5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36" t="s">
        <v>180</v>
      </c>
      <c r="AU149" s="236" t="s">
        <v>74</v>
      </c>
      <c r="AV149" s="11" t="s">
        <v>83</v>
      </c>
      <c r="AW149" s="11" t="s">
        <v>35</v>
      </c>
      <c r="AX149" s="11" t="s">
        <v>74</v>
      </c>
      <c r="AY149" s="236" t="s">
        <v>174</v>
      </c>
    </row>
    <row r="150" s="12" customFormat="1">
      <c r="A150" s="12"/>
      <c r="B150" s="237"/>
      <c r="C150" s="238"/>
      <c r="D150" s="211" t="s">
        <v>180</v>
      </c>
      <c r="E150" s="239" t="s">
        <v>19</v>
      </c>
      <c r="F150" s="240" t="s">
        <v>189</v>
      </c>
      <c r="G150" s="238"/>
      <c r="H150" s="241">
        <v>15.800000000000001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7" t="s">
        <v>180</v>
      </c>
      <c r="AU150" s="247" t="s">
        <v>74</v>
      </c>
      <c r="AV150" s="12" t="s">
        <v>173</v>
      </c>
      <c r="AW150" s="12" t="s">
        <v>35</v>
      </c>
      <c r="AX150" s="12" t="s">
        <v>81</v>
      </c>
      <c r="AY150" s="247" t="s">
        <v>174</v>
      </c>
    </row>
    <row r="151" s="2" customFormat="1" ht="21.75" customHeight="1">
      <c r="A151" s="37"/>
      <c r="B151" s="38"/>
      <c r="C151" s="198" t="s">
        <v>122</v>
      </c>
      <c r="D151" s="198" t="s">
        <v>168</v>
      </c>
      <c r="E151" s="199" t="s">
        <v>244</v>
      </c>
      <c r="F151" s="200" t="s">
        <v>245</v>
      </c>
      <c r="G151" s="201" t="s">
        <v>220</v>
      </c>
      <c r="H151" s="202">
        <v>15.800000000000001</v>
      </c>
      <c r="I151" s="203"/>
      <c r="J151" s="204">
        <f>ROUND(I151*H151,2)</f>
        <v>0</v>
      </c>
      <c r="K151" s="200" t="s">
        <v>172</v>
      </c>
      <c r="L151" s="43"/>
      <c r="M151" s="205" t="s">
        <v>19</v>
      </c>
      <c r="N151" s="206" t="s">
        <v>45</v>
      </c>
      <c r="O151" s="83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9" t="s">
        <v>173</v>
      </c>
      <c r="AT151" s="209" t="s">
        <v>168</v>
      </c>
      <c r="AU151" s="209" t="s">
        <v>74</v>
      </c>
      <c r="AY151" s="16" t="s">
        <v>174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6" t="s">
        <v>81</v>
      </c>
      <c r="BK151" s="210">
        <f>ROUND(I151*H151,2)</f>
        <v>0</v>
      </c>
      <c r="BL151" s="16" t="s">
        <v>173</v>
      </c>
      <c r="BM151" s="209" t="s">
        <v>702</v>
      </c>
    </row>
    <row r="152" s="2" customFormat="1">
      <c r="A152" s="37"/>
      <c r="B152" s="38"/>
      <c r="C152" s="39"/>
      <c r="D152" s="211" t="s">
        <v>176</v>
      </c>
      <c r="E152" s="39"/>
      <c r="F152" s="212" t="s">
        <v>247</v>
      </c>
      <c r="G152" s="39"/>
      <c r="H152" s="39"/>
      <c r="I152" s="147"/>
      <c r="J152" s="39"/>
      <c r="K152" s="39"/>
      <c r="L152" s="43"/>
      <c r="M152" s="213"/>
      <c r="N152" s="214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176</v>
      </c>
      <c r="AU152" s="16" t="s">
        <v>74</v>
      </c>
    </row>
    <row r="153" s="2" customFormat="1">
      <c r="A153" s="37"/>
      <c r="B153" s="38"/>
      <c r="C153" s="39"/>
      <c r="D153" s="211" t="s">
        <v>178</v>
      </c>
      <c r="E153" s="39"/>
      <c r="F153" s="215" t="s">
        <v>235</v>
      </c>
      <c r="G153" s="39"/>
      <c r="H153" s="39"/>
      <c r="I153" s="147"/>
      <c r="J153" s="39"/>
      <c r="K153" s="39"/>
      <c r="L153" s="43"/>
      <c r="M153" s="213"/>
      <c r="N153" s="214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178</v>
      </c>
      <c r="AU153" s="16" t="s">
        <v>74</v>
      </c>
    </row>
    <row r="154" s="11" customFormat="1">
      <c r="A154" s="11"/>
      <c r="B154" s="226"/>
      <c r="C154" s="227"/>
      <c r="D154" s="211" t="s">
        <v>180</v>
      </c>
      <c r="E154" s="228" t="s">
        <v>19</v>
      </c>
      <c r="F154" s="229" t="s">
        <v>700</v>
      </c>
      <c r="G154" s="227"/>
      <c r="H154" s="230">
        <v>10.800000000000001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36" t="s">
        <v>180</v>
      </c>
      <c r="AU154" s="236" t="s">
        <v>74</v>
      </c>
      <c r="AV154" s="11" t="s">
        <v>83</v>
      </c>
      <c r="AW154" s="11" t="s">
        <v>35</v>
      </c>
      <c r="AX154" s="11" t="s">
        <v>74</v>
      </c>
      <c r="AY154" s="236" t="s">
        <v>174</v>
      </c>
    </row>
    <row r="155" s="11" customFormat="1">
      <c r="A155" s="11"/>
      <c r="B155" s="226"/>
      <c r="C155" s="227"/>
      <c r="D155" s="211" t="s">
        <v>180</v>
      </c>
      <c r="E155" s="228" t="s">
        <v>19</v>
      </c>
      <c r="F155" s="229" t="s">
        <v>701</v>
      </c>
      <c r="G155" s="227"/>
      <c r="H155" s="230">
        <v>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36" t="s">
        <v>180</v>
      </c>
      <c r="AU155" s="236" t="s">
        <v>74</v>
      </c>
      <c r="AV155" s="11" t="s">
        <v>83</v>
      </c>
      <c r="AW155" s="11" t="s">
        <v>35</v>
      </c>
      <c r="AX155" s="11" t="s">
        <v>74</v>
      </c>
      <c r="AY155" s="236" t="s">
        <v>174</v>
      </c>
    </row>
    <row r="156" s="12" customFormat="1">
      <c r="A156" s="12"/>
      <c r="B156" s="237"/>
      <c r="C156" s="238"/>
      <c r="D156" s="211" t="s">
        <v>180</v>
      </c>
      <c r="E156" s="239" t="s">
        <v>19</v>
      </c>
      <c r="F156" s="240" t="s">
        <v>189</v>
      </c>
      <c r="G156" s="238"/>
      <c r="H156" s="241">
        <v>15.800000000000001</v>
      </c>
      <c r="I156" s="242"/>
      <c r="J156" s="238"/>
      <c r="K156" s="238"/>
      <c r="L156" s="243"/>
      <c r="M156" s="265"/>
      <c r="N156" s="266"/>
      <c r="O156" s="266"/>
      <c r="P156" s="266"/>
      <c r="Q156" s="266"/>
      <c r="R156" s="266"/>
      <c r="S156" s="266"/>
      <c r="T156" s="26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7" t="s">
        <v>180</v>
      </c>
      <c r="AU156" s="247" t="s">
        <v>74</v>
      </c>
      <c r="AV156" s="12" t="s">
        <v>173</v>
      </c>
      <c r="AW156" s="12" t="s">
        <v>35</v>
      </c>
      <c r="AX156" s="12" t="s">
        <v>81</v>
      </c>
      <c r="AY156" s="247" t="s">
        <v>174</v>
      </c>
    </row>
    <row r="157" s="2" customFormat="1" ht="6.96" customHeight="1">
      <c r="A157" s="37"/>
      <c r="B157" s="58"/>
      <c r="C157" s="59"/>
      <c r="D157" s="59"/>
      <c r="E157" s="59"/>
      <c r="F157" s="59"/>
      <c r="G157" s="59"/>
      <c r="H157" s="59"/>
      <c r="I157" s="175"/>
      <c r="J157" s="59"/>
      <c r="K157" s="59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vbRo/T2z4epfGgHWqONvYxjtqDKEyjnucFVJiUe2JtMfSiVVXe6FMVkmQLqxERmp+Aj5nahUvDioYmLQny4vZQ==" hashValue="5JqBJ3PWKe9TihquKVoAo7xwODz+K9wKOxBfaorh9HkGARnnRzA/dOEyvwcWjBZXnIHQnWiyq6IFHpkgTZ7Mog==" algorithmName="SHA-512" password="CC35"/>
  <autoFilter ref="C90:K15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2020-05-22T08:07:46Z</dcterms:created>
  <dcterms:modified xsi:type="dcterms:W3CDTF">2020-05-22T08:08:13Z</dcterms:modified>
</cp:coreProperties>
</file>